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Data_Analytics_Bootcamp/Challenges/kickstarter-analysis/"/>
    </mc:Choice>
  </mc:AlternateContent>
  <xr:revisionPtr revIDLastSave="0" documentId="13_ncr:1_{9A4E22A1-7A92-1544-BD00-37EFCE0D6903}" xr6:coauthVersionLast="47" xr6:coauthVersionMax="47" xr10:uidLastSave="{00000000-0000-0000-0000-000000000000}"/>
  <bookViews>
    <workbookView xWindow="32800" yWindow="2160" windowWidth="32640" windowHeight="15940" xr2:uid="{00000000-000D-0000-FFFF-FFFF00000000}"/>
  </bookViews>
  <sheets>
    <sheet name="Formatted Data" sheetId="3" r:id="rId1"/>
    <sheet name="Category Statistics" sheetId="4" r:id="rId2"/>
    <sheet name="Subcategory Statistics" sheetId="6" r:id="rId3"/>
    <sheet name="Theater Outcomes by Launch Date" sheetId="15" r:id="rId4"/>
    <sheet name="Outcomes Based on Goals_Plays" sheetId="16" r:id="rId5"/>
    <sheet name="Outcomes Based on Launch Date" sheetId="8" r:id="rId6"/>
  </sheets>
  <definedNames>
    <definedName name="_xlnm._FilterDatabase" localSheetId="0" hidden="1">'Formatted Data'!$A$1:$U$4115</definedName>
    <definedName name="_xlchart.v1.0" hidden="1">'Outcomes Based on Goals_Plays'!$A$2:$A$13</definedName>
    <definedName name="_xlchart.v1.1" hidden="1">'Outcomes Based on Goals_Plays'!$F$1</definedName>
    <definedName name="_xlchart.v1.10" hidden="1">'Outcomes Based on Goals_Plays'!$G$1</definedName>
    <definedName name="_xlchart.v1.11" hidden="1">'Outcomes Based on Goals_Plays'!$G$2:$G$13</definedName>
    <definedName name="_xlchart.v1.12" hidden="1">'Outcomes Based on Goals_Plays'!$H$1</definedName>
    <definedName name="_xlchart.v1.13" hidden="1">'Outcomes Based on Goals_Plays'!$H$2:$H$13</definedName>
    <definedName name="_xlchart.v1.14" hidden="1">'Outcomes Based on Goals_Plays'!$A$2:$A$13</definedName>
    <definedName name="_xlchart.v1.15" hidden="1">'Outcomes Based on Goals_Plays'!$F$1</definedName>
    <definedName name="_xlchart.v1.16" hidden="1">'Outcomes Based on Goals_Plays'!$F$2:$F$13</definedName>
    <definedName name="_xlchart.v1.17" hidden="1">'Outcomes Based on Goals_Plays'!$G$1</definedName>
    <definedName name="_xlchart.v1.18" hidden="1">'Outcomes Based on Goals_Plays'!$G$2:$G$13</definedName>
    <definedName name="_xlchart.v1.19" hidden="1">'Outcomes Based on Goals_Plays'!$H$1</definedName>
    <definedName name="_xlchart.v1.2" hidden="1">'Outcomes Based on Goals_Plays'!$F$2:$F$13</definedName>
    <definedName name="_xlchart.v1.20" hidden="1">'Outcomes Based on Goals_Plays'!$H$2:$H$13</definedName>
    <definedName name="_xlchart.v1.3" hidden="1">'Outcomes Based on Goals_Plays'!$G$1</definedName>
    <definedName name="_xlchart.v1.4" hidden="1">'Outcomes Based on Goals_Plays'!$G$2:$G$13</definedName>
    <definedName name="_xlchart.v1.5" hidden="1">'Outcomes Based on Goals_Plays'!$H$1</definedName>
    <definedName name="_xlchart.v1.6" hidden="1">'Outcomes Based on Goals_Plays'!$H$2:$H$13</definedName>
    <definedName name="_xlchart.v1.7" hidden="1">'Outcomes Based on Goals_Plays'!$A$2:$A$13</definedName>
    <definedName name="_xlchart.v1.8" hidden="1">'Outcomes Based on Goals_Plays'!$F$1</definedName>
    <definedName name="_xlchart.v1.9" hidden="1">'Outcomes Based on Goals_Plays'!$F$2:$F$13</definedName>
  </definedNames>
  <calcPr calcId="191029"/>
  <pivotCaches>
    <pivotCache cacheId="85" r:id="rId7"/>
    <pivotCache cacheId="9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P2" i="3"/>
  <c r="O2" i="3"/>
  <c r="U2" i="3" s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O3" i="3"/>
  <c r="U3" i="3" s="1"/>
  <c r="O4" i="3"/>
  <c r="U4" i="3" s="1"/>
  <c r="O5" i="3"/>
  <c r="U5" i="3" s="1"/>
  <c r="O6" i="3"/>
  <c r="U6" i="3" s="1"/>
  <c r="O7" i="3"/>
  <c r="U7" i="3" s="1"/>
  <c r="O8" i="3"/>
  <c r="U8" i="3" s="1"/>
  <c r="O9" i="3"/>
  <c r="U9" i="3" s="1"/>
  <c r="O10" i="3"/>
  <c r="U10" i="3" s="1"/>
  <c r="O11" i="3"/>
  <c r="U11" i="3" s="1"/>
  <c r="O12" i="3"/>
  <c r="U12" i="3" s="1"/>
  <c r="O13" i="3"/>
  <c r="U13" i="3" s="1"/>
  <c r="O14" i="3"/>
  <c r="U14" i="3" s="1"/>
  <c r="O15" i="3"/>
  <c r="U15" i="3" s="1"/>
  <c r="O16" i="3"/>
  <c r="U16" i="3" s="1"/>
  <c r="O17" i="3"/>
  <c r="U17" i="3" s="1"/>
  <c r="O18" i="3"/>
  <c r="U18" i="3" s="1"/>
  <c r="O19" i="3"/>
  <c r="U19" i="3" s="1"/>
  <c r="O20" i="3"/>
  <c r="U20" i="3" s="1"/>
  <c r="O21" i="3"/>
  <c r="U21" i="3" s="1"/>
  <c r="O22" i="3"/>
  <c r="U22" i="3" s="1"/>
  <c r="O23" i="3"/>
  <c r="U23" i="3" s="1"/>
  <c r="O24" i="3"/>
  <c r="U24" i="3" s="1"/>
  <c r="O25" i="3"/>
  <c r="U25" i="3" s="1"/>
  <c r="O26" i="3"/>
  <c r="U26" i="3" s="1"/>
  <c r="O27" i="3"/>
  <c r="U27" i="3" s="1"/>
  <c r="O28" i="3"/>
  <c r="U28" i="3" s="1"/>
  <c r="O29" i="3"/>
  <c r="U29" i="3" s="1"/>
  <c r="O30" i="3"/>
  <c r="U30" i="3" s="1"/>
  <c r="O31" i="3"/>
  <c r="U31" i="3" s="1"/>
  <c r="O32" i="3"/>
  <c r="U32" i="3" s="1"/>
  <c r="O33" i="3"/>
  <c r="U33" i="3" s="1"/>
  <c r="O34" i="3"/>
  <c r="U34" i="3" s="1"/>
  <c r="O35" i="3"/>
  <c r="U35" i="3" s="1"/>
  <c r="O36" i="3"/>
  <c r="U36" i="3" s="1"/>
  <c r="O37" i="3"/>
  <c r="U37" i="3" s="1"/>
  <c r="O38" i="3"/>
  <c r="U38" i="3" s="1"/>
  <c r="O39" i="3"/>
  <c r="U39" i="3" s="1"/>
  <c r="O40" i="3"/>
  <c r="U40" i="3" s="1"/>
  <c r="O41" i="3"/>
  <c r="U41" i="3" s="1"/>
  <c r="O42" i="3"/>
  <c r="U42" i="3" s="1"/>
  <c r="O43" i="3"/>
  <c r="U43" i="3" s="1"/>
  <c r="O44" i="3"/>
  <c r="U44" i="3" s="1"/>
  <c r="O45" i="3"/>
  <c r="U45" i="3" s="1"/>
  <c r="O46" i="3"/>
  <c r="U46" i="3" s="1"/>
  <c r="O47" i="3"/>
  <c r="U47" i="3" s="1"/>
  <c r="O48" i="3"/>
  <c r="U48" i="3" s="1"/>
  <c r="O49" i="3"/>
  <c r="U49" i="3" s="1"/>
  <c r="O50" i="3"/>
  <c r="U50" i="3" s="1"/>
  <c r="O51" i="3"/>
  <c r="U51" i="3" s="1"/>
  <c r="O52" i="3"/>
  <c r="U52" i="3" s="1"/>
  <c r="O53" i="3"/>
  <c r="U53" i="3" s="1"/>
  <c r="O54" i="3"/>
  <c r="U54" i="3" s="1"/>
  <c r="O55" i="3"/>
  <c r="U55" i="3" s="1"/>
  <c r="O56" i="3"/>
  <c r="U56" i="3" s="1"/>
  <c r="O57" i="3"/>
  <c r="U57" i="3" s="1"/>
  <c r="O58" i="3"/>
  <c r="U58" i="3" s="1"/>
  <c r="O59" i="3"/>
  <c r="U59" i="3" s="1"/>
  <c r="O60" i="3"/>
  <c r="U60" i="3" s="1"/>
  <c r="O61" i="3"/>
  <c r="U61" i="3" s="1"/>
  <c r="O62" i="3"/>
  <c r="U62" i="3" s="1"/>
  <c r="O63" i="3"/>
  <c r="U63" i="3" s="1"/>
  <c r="O64" i="3"/>
  <c r="U64" i="3" s="1"/>
  <c r="O65" i="3"/>
  <c r="U65" i="3" s="1"/>
  <c r="O66" i="3"/>
  <c r="U66" i="3" s="1"/>
  <c r="O67" i="3"/>
  <c r="U67" i="3" s="1"/>
  <c r="O68" i="3"/>
  <c r="U68" i="3" s="1"/>
  <c r="O69" i="3"/>
  <c r="U69" i="3" s="1"/>
  <c r="O70" i="3"/>
  <c r="U70" i="3" s="1"/>
  <c r="O71" i="3"/>
  <c r="U71" i="3" s="1"/>
  <c r="O72" i="3"/>
  <c r="U72" i="3" s="1"/>
  <c r="O73" i="3"/>
  <c r="U73" i="3" s="1"/>
  <c r="O74" i="3"/>
  <c r="U74" i="3" s="1"/>
  <c r="O75" i="3"/>
  <c r="U75" i="3" s="1"/>
  <c r="O76" i="3"/>
  <c r="U76" i="3" s="1"/>
  <c r="O77" i="3"/>
  <c r="U77" i="3" s="1"/>
  <c r="O78" i="3"/>
  <c r="U78" i="3" s="1"/>
  <c r="O79" i="3"/>
  <c r="U79" i="3" s="1"/>
  <c r="O80" i="3"/>
  <c r="U80" i="3" s="1"/>
  <c r="O81" i="3"/>
  <c r="U81" i="3" s="1"/>
  <c r="O82" i="3"/>
  <c r="U82" i="3" s="1"/>
  <c r="O83" i="3"/>
  <c r="U83" i="3" s="1"/>
  <c r="O84" i="3"/>
  <c r="U84" i="3" s="1"/>
  <c r="O85" i="3"/>
  <c r="U85" i="3" s="1"/>
  <c r="O86" i="3"/>
  <c r="U86" i="3" s="1"/>
  <c r="O87" i="3"/>
  <c r="U87" i="3" s="1"/>
  <c r="O88" i="3"/>
  <c r="U88" i="3" s="1"/>
  <c r="O89" i="3"/>
  <c r="U89" i="3" s="1"/>
  <c r="O90" i="3"/>
  <c r="U90" i="3" s="1"/>
  <c r="O91" i="3"/>
  <c r="U91" i="3" s="1"/>
  <c r="O92" i="3"/>
  <c r="U92" i="3" s="1"/>
  <c r="O93" i="3"/>
  <c r="U93" i="3" s="1"/>
  <c r="O94" i="3"/>
  <c r="U94" i="3" s="1"/>
  <c r="O95" i="3"/>
  <c r="U95" i="3" s="1"/>
  <c r="O96" i="3"/>
  <c r="U96" i="3" s="1"/>
  <c r="O97" i="3"/>
  <c r="U97" i="3" s="1"/>
  <c r="O98" i="3"/>
  <c r="U98" i="3" s="1"/>
  <c r="O99" i="3"/>
  <c r="U99" i="3" s="1"/>
  <c r="O100" i="3"/>
  <c r="U100" i="3" s="1"/>
  <c r="O101" i="3"/>
  <c r="U101" i="3" s="1"/>
  <c r="O102" i="3"/>
  <c r="U102" i="3" s="1"/>
  <c r="O103" i="3"/>
  <c r="U103" i="3" s="1"/>
  <c r="O104" i="3"/>
  <c r="U104" i="3" s="1"/>
  <c r="O105" i="3"/>
  <c r="U105" i="3" s="1"/>
  <c r="O106" i="3"/>
  <c r="U106" i="3" s="1"/>
  <c r="O107" i="3"/>
  <c r="U107" i="3" s="1"/>
  <c r="O108" i="3"/>
  <c r="U108" i="3" s="1"/>
  <c r="O109" i="3"/>
  <c r="U109" i="3" s="1"/>
  <c r="O110" i="3"/>
  <c r="U110" i="3" s="1"/>
  <c r="O111" i="3"/>
  <c r="U111" i="3" s="1"/>
  <c r="O112" i="3"/>
  <c r="U112" i="3" s="1"/>
  <c r="O113" i="3"/>
  <c r="U113" i="3" s="1"/>
  <c r="O114" i="3"/>
  <c r="U114" i="3" s="1"/>
  <c r="O115" i="3"/>
  <c r="U115" i="3" s="1"/>
  <c r="O116" i="3"/>
  <c r="U116" i="3" s="1"/>
  <c r="O117" i="3"/>
  <c r="U117" i="3" s="1"/>
  <c r="O118" i="3"/>
  <c r="U118" i="3" s="1"/>
  <c r="O119" i="3"/>
  <c r="U119" i="3" s="1"/>
  <c r="O120" i="3"/>
  <c r="U120" i="3" s="1"/>
  <c r="O121" i="3"/>
  <c r="U121" i="3" s="1"/>
  <c r="O122" i="3"/>
  <c r="U122" i="3" s="1"/>
  <c r="O123" i="3"/>
  <c r="U123" i="3" s="1"/>
  <c r="O124" i="3"/>
  <c r="U124" i="3" s="1"/>
  <c r="O125" i="3"/>
  <c r="U125" i="3" s="1"/>
  <c r="O126" i="3"/>
  <c r="U126" i="3" s="1"/>
  <c r="O127" i="3"/>
  <c r="U127" i="3" s="1"/>
  <c r="O128" i="3"/>
  <c r="U128" i="3" s="1"/>
  <c r="O129" i="3"/>
  <c r="U129" i="3" s="1"/>
  <c r="O130" i="3"/>
  <c r="U130" i="3" s="1"/>
  <c r="O131" i="3"/>
  <c r="U131" i="3" s="1"/>
  <c r="O132" i="3"/>
  <c r="U132" i="3" s="1"/>
  <c r="O133" i="3"/>
  <c r="U133" i="3" s="1"/>
  <c r="O134" i="3"/>
  <c r="U134" i="3" s="1"/>
  <c r="O135" i="3"/>
  <c r="U135" i="3" s="1"/>
  <c r="O136" i="3"/>
  <c r="U136" i="3" s="1"/>
  <c r="O137" i="3"/>
  <c r="U137" i="3" s="1"/>
  <c r="O138" i="3"/>
  <c r="U138" i="3" s="1"/>
  <c r="O139" i="3"/>
  <c r="U139" i="3" s="1"/>
  <c r="O140" i="3"/>
  <c r="U140" i="3" s="1"/>
  <c r="O141" i="3"/>
  <c r="U141" i="3" s="1"/>
  <c r="O142" i="3"/>
  <c r="U142" i="3" s="1"/>
  <c r="O143" i="3"/>
  <c r="U143" i="3" s="1"/>
  <c r="O144" i="3"/>
  <c r="U144" i="3" s="1"/>
  <c r="O145" i="3"/>
  <c r="U145" i="3" s="1"/>
  <c r="O146" i="3"/>
  <c r="U146" i="3" s="1"/>
  <c r="O147" i="3"/>
  <c r="U147" i="3" s="1"/>
  <c r="O148" i="3"/>
  <c r="U148" i="3" s="1"/>
  <c r="O149" i="3"/>
  <c r="U149" i="3" s="1"/>
  <c r="O150" i="3"/>
  <c r="U150" i="3" s="1"/>
  <c r="O151" i="3"/>
  <c r="U151" i="3" s="1"/>
  <c r="O152" i="3"/>
  <c r="U152" i="3" s="1"/>
  <c r="O153" i="3"/>
  <c r="U153" i="3" s="1"/>
  <c r="O154" i="3"/>
  <c r="U154" i="3" s="1"/>
  <c r="O155" i="3"/>
  <c r="U155" i="3" s="1"/>
  <c r="O156" i="3"/>
  <c r="U156" i="3" s="1"/>
  <c r="O157" i="3"/>
  <c r="U157" i="3" s="1"/>
  <c r="O158" i="3"/>
  <c r="U158" i="3" s="1"/>
  <c r="O159" i="3"/>
  <c r="U159" i="3" s="1"/>
  <c r="O160" i="3"/>
  <c r="U160" i="3" s="1"/>
  <c r="O161" i="3"/>
  <c r="U161" i="3" s="1"/>
  <c r="O162" i="3"/>
  <c r="U162" i="3" s="1"/>
  <c r="O163" i="3"/>
  <c r="U163" i="3" s="1"/>
  <c r="O164" i="3"/>
  <c r="U164" i="3" s="1"/>
  <c r="O165" i="3"/>
  <c r="U165" i="3" s="1"/>
  <c r="O166" i="3"/>
  <c r="U166" i="3" s="1"/>
  <c r="O167" i="3"/>
  <c r="U167" i="3" s="1"/>
  <c r="O168" i="3"/>
  <c r="U168" i="3" s="1"/>
  <c r="O169" i="3"/>
  <c r="U169" i="3" s="1"/>
  <c r="O170" i="3"/>
  <c r="U170" i="3" s="1"/>
  <c r="O171" i="3"/>
  <c r="U171" i="3" s="1"/>
  <c r="O172" i="3"/>
  <c r="U172" i="3" s="1"/>
  <c r="O173" i="3"/>
  <c r="U173" i="3" s="1"/>
  <c r="O174" i="3"/>
  <c r="U174" i="3" s="1"/>
  <c r="O175" i="3"/>
  <c r="U175" i="3" s="1"/>
  <c r="O176" i="3"/>
  <c r="U176" i="3" s="1"/>
  <c r="O177" i="3"/>
  <c r="U177" i="3" s="1"/>
  <c r="O178" i="3"/>
  <c r="U178" i="3" s="1"/>
  <c r="O179" i="3"/>
  <c r="U179" i="3" s="1"/>
  <c r="O180" i="3"/>
  <c r="U180" i="3" s="1"/>
  <c r="O181" i="3"/>
  <c r="U181" i="3" s="1"/>
  <c r="O182" i="3"/>
  <c r="U182" i="3" s="1"/>
  <c r="O183" i="3"/>
  <c r="U183" i="3" s="1"/>
  <c r="O184" i="3"/>
  <c r="U184" i="3" s="1"/>
  <c r="O185" i="3"/>
  <c r="U185" i="3" s="1"/>
  <c r="O186" i="3"/>
  <c r="U186" i="3" s="1"/>
  <c r="O187" i="3"/>
  <c r="U187" i="3" s="1"/>
  <c r="O188" i="3"/>
  <c r="U188" i="3" s="1"/>
  <c r="O189" i="3"/>
  <c r="U189" i="3" s="1"/>
  <c r="O190" i="3"/>
  <c r="U190" i="3" s="1"/>
  <c r="O191" i="3"/>
  <c r="U191" i="3" s="1"/>
  <c r="O192" i="3"/>
  <c r="U192" i="3" s="1"/>
  <c r="O193" i="3"/>
  <c r="U193" i="3" s="1"/>
  <c r="O194" i="3"/>
  <c r="U194" i="3" s="1"/>
  <c r="O195" i="3"/>
  <c r="U195" i="3" s="1"/>
  <c r="O196" i="3"/>
  <c r="U196" i="3" s="1"/>
  <c r="O197" i="3"/>
  <c r="U197" i="3" s="1"/>
  <c r="O198" i="3"/>
  <c r="U198" i="3" s="1"/>
  <c r="O199" i="3"/>
  <c r="U199" i="3" s="1"/>
  <c r="O200" i="3"/>
  <c r="U200" i="3" s="1"/>
  <c r="O201" i="3"/>
  <c r="U201" i="3" s="1"/>
  <c r="O202" i="3"/>
  <c r="U202" i="3" s="1"/>
  <c r="O203" i="3"/>
  <c r="U203" i="3" s="1"/>
  <c r="O204" i="3"/>
  <c r="U204" i="3" s="1"/>
  <c r="O205" i="3"/>
  <c r="U205" i="3" s="1"/>
  <c r="O206" i="3"/>
  <c r="U206" i="3" s="1"/>
  <c r="O207" i="3"/>
  <c r="U207" i="3" s="1"/>
  <c r="O208" i="3"/>
  <c r="U208" i="3" s="1"/>
  <c r="O209" i="3"/>
  <c r="U209" i="3" s="1"/>
  <c r="O210" i="3"/>
  <c r="U210" i="3" s="1"/>
  <c r="O211" i="3"/>
  <c r="U211" i="3" s="1"/>
  <c r="O212" i="3"/>
  <c r="U212" i="3" s="1"/>
  <c r="O213" i="3"/>
  <c r="U213" i="3" s="1"/>
  <c r="O214" i="3"/>
  <c r="U214" i="3" s="1"/>
  <c r="O215" i="3"/>
  <c r="U215" i="3" s="1"/>
  <c r="O216" i="3"/>
  <c r="U216" i="3" s="1"/>
  <c r="O217" i="3"/>
  <c r="U217" i="3" s="1"/>
  <c r="O218" i="3"/>
  <c r="U218" i="3" s="1"/>
  <c r="O219" i="3"/>
  <c r="U219" i="3" s="1"/>
  <c r="O220" i="3"/>
  <c r="U220" i="3" s="1"/>
  <c r="O221" i="3"/>
  <c r="U221" i="3" s="1"/>
  <c r="O222" i="3"/>
  <c r="U222" i="3" s="1"/>
  <c r="O223" i="3"/>
  <c r="U223" i="3" s="1"/>
  <c r="O224" i="3"/>
  <c r="U224" i="3" s="1"/>
  <c r="O225" i="3"/>
  <c r="U225" i="3" s="1"/>
  <c r="O226" i="3"/>
  <c r="U226" i="3" s="1"/>
  <c r="O227" i="3"/>
  <c r="U227" i="3" s="1"/>
  <c r="O228" i="3"/>
  <c r="U228" i="3" s="1"/>
  <c r="O229" i="3"/>
  <c r="U229" i="3" s="1"/>
  <c r="O230" i="3"/>
  <c r="U230" i="3" s="1"/>
  <c r="O231" i="3"/>
  <c r="U231" i="3" s="1"/>
  <c r="O232" i="3"/>
  <c r="U232" i="3" s="1"/>
  <c r="O233" i="3"/>
  <c r="U233" i="3" s="1"/>
  <c r="O234" i="3"/>
  <c r="U234" i="3" s="1"/>
  <c r="O235" i="3"/>
  <c r="U235" i="3" s="1"/>
  <c r="O236" i="3"/>
  <c r="U236" i="3" s="1"/>
  <c r="O237" i="3"/>
  <c r="U237" i="3" s="1"/>
  <c r="O238" i="3"/>
  <c r="U238" i="3" s="1"/>
  <c r="O239" i="3"/>
  <c r="U239" i="3" s="1"/>
  <c r="O240" i="3"/>
  <c r="U240" i="3" s="1"/>
  <c r="O241" i="3"/>
  <c r="U241" i="3" s="1"/>
  <c r="O242" i="3"/>
  <c r="U242" i="3" s="1"/>
  <c r="O243" i="3"/>
  <c r="U243" i="3" s="1"/>
  <c r="O244" i="3"/>
  <c r="U244" i="3" s="1"/>
  <c r="O245" i="3"/>
  <c r="U245" i="3" s="1"/>
  <c r="O246" i="3"/>
  <c r="U246" i="3" s="1"/>
  <c r="O247" i="3"/>
  <c r="U247" i="3" s="1"/>
  <c r="O248" i="3"/>
  <c r="U248" i="3" s="1"/>
  <c r="O249" i="3"/>
  <c r="U249" i="3" s="1"/>
  <c r="O250" i="3"/>
  <c r="U250" i="3" s="1"/>
  <c r="O251" i="3"/>
  <c r="U251" i="3" s="1"/>
  <c r="O252" i="3"/>
  <c r="U252" i="3" s="1"/>
  <c r="O253" i="3"/>
  <c r="U253" i="3" s="1"/>
  <c r="O254" i="3"/>
  <c r="U254" i="3" s="1"/>
  <c r="O255" i="3"/>
  <c r="U255" i="3" s="1"/>
  <c r="O256" i="3"/>
  <c r="U256" i="3" s="1"/>
  <c r="O257" i="3"/>
  <c r="U257" i="3" s="1"/>
  <c r="O258" i="3"/>
  <c r="U258" i="3" s="1"/>
  <c r="O259" i="3"/>
  <c r="U259" i="3" s="1"/>
  <c r="O260" i="3"/>
  <c r="U260" i="3" s="1"/>
  <c r="O261" i="3"/>
  <c r="U261" i="3" s="1"/>
  <c r="O262" i="3"/>
  <c r="U262" i="3" s="1"/>
  <c r="O263" i="3"/>
  <c r="U263" i="3" s="1"/>
  <c r="O264" i="3"/>
  <c r="U264" i="3" s="1"/>
  <c r="O265" i="3"/>
  <c r="U265" i="3" s="1"/>
  <c r="O266" i="3"/>
  <c r="U266" i="3" s="1"/>
  <c r="O267" i="3"/>
  <c r="U267" i="3" s="1"/>
  <c r="O268" i="3"/>
  <c r="U268" i="3" s="1"/>
  <c r="O269" i="3"/>
  <c r="U269" i="3" s="1"/>
  <c r="O270" i="3"/>
  <c r="U270" i="3" s="1"/>
  <c r="O271" i="3"/>
  <c r="U271" i="3" s="1"/>
  <c r="O272" i="3"/>
  <c r="U272" i="3" s="1"/>
  <c r="O273" i="3"/>
  <c r="U273" i="3" s="1"/>
  <c r="O274" i="3"/>
  <c r="U274" i="3" s="1"/>
  <c r="O275" i="3"/>
  <c r="U275" i="3" s="1"/>
  <c r="O276" i="3"/>
  <c r="U276" i="3" s="1"/>
  <c r="O277" i="3"/>
  <c r="U277" i="3" s="1"/>
  <c r="O278" i="3"/>
  <c r="U278" i="3" s="1"/>
  <c r="O279" i="3"/>
  <c r="U279" i="3" s="1"/>
  <c r="O280" i="3"/>
  <c r="U280" i="3" s="1"/>
  <c r="O281" i="3"/>
  <c r="U281" i="3" s="1"/>
  <c r="O282" i="3"/>
  <c r="U282" i="3" s="1"/>
  <c r="O283" i="3"/>
  <c r="U283" i="3" s="1"/>
  <c r="O284" i="3"/>
  <c r="U284" i="3" s="1"/>
  <c r="O285" i="3"/>
  <c r="U285" i="3" s="1"/>
  <c r="O286" i="3"/>
  <c r="U286" i="3" s="1"/>
  <c r="O287" i="3"/>
  <c r="U287" i="3" s="1"/>
  <c r="O288" i="3"/>
  <c r="U288" i="3" s="1"/>
  <c r="O289" i="3"/>
  <c r="U289" i="3" s="1"/>
  <c r="O290" i="3"/>
  <c r="U290" i="3" s="1"/>
  <c r="O291" i="3"/>
  <c r="U291" i="3" s="1"/>
  <c r="O292" i="3"/>
  <c r="U292" i="3" s="1"/>
  <c r="O293" i="3"/>
  <c r="U293" i="3" s="1"/>
  <c r="O294" i="3"/>
  <c r="U294" i="3" s="1"/>
  <c r="O295" i="3"/>
  <c r="U295" i="3" s="1"/>
  <c r="O296" i="3"/>
  <c r="U296" i="3" s="1"/>
  <c r="O297" i="3"/>
  <c r="U297" i="3" s="1"/>
  <c r="O298" i="3"/>
  <c r="U298" i="3" s="1"/>
  <c r="O299" i="3"/>
  <c r="U299" i="3" s="1"/>
  <c r="O300" i="3"/>
  <c r="U300" i="3" s="1"/>
  <c r="O301" i="3"/>
  <c r="U301" i="3" s="1"/>
  <c r="O302" i="3"/>
  <c r="U302" i="3" s="1"/>
  <c r="O303" i="3"/>
  <c r="U303" i="3" s="1"/>
  <c r="O304" i="3"/>
  <c r="U304" i="3" s="1"/>
  <c r="O305" i="3"/>
  <c r="U305" i="3" s="1"/>
  <c r="O306" i="3"/>
  <c r="U306" i="3" s="1"/>
  <c r="O307" i="3"/>
  <c r="U307" i="3" s="1"/>
  <c r="O308" i="3"/>
  <c r="U308" i="3" s="1"/>
  <c r="O309" i="3"/>
  <c r="U309" i="3" s="1"/>
  <c r="O310" i="3"/>
  <c r="U310" i="3" s="1"/>
  <c r="O311" i="3"/>
  <c r="U311" i="3" s="1"/>
  <c r="O312" i="3"/>
  <c r="U312" i="3" s="1"/>
  <c r="O313" i="3"/>
  <c r="U313" i="3" s="1"/>
  <c r="O314" i="3"/>
  <c r="U314" i="3" s="1"/>
  <c r="O315" i="3"/>
  <c r="U315" i="3" s="1"/>
  <c r="O316" i="3"/>
  <c r="U316" i="3" s="1"/>
  <c r="O317" i="3"/>
  <c r="U317" i="3" s="1"/>
  <c r="O318" i="3"/>
  <c r="U318" i="3" s="1"/>
  <c r="O319" i="3"/>
  <c r="U319" i="3" s="1"/>
  <c r="O320" i="3"/>
  <c r="U320" i="3" s="1"/>
  <c r="O321" i="3"/>
  <c r="U321" i="3" s="1"/>
  <c r="O322" i="3"/>
  <c r="U322" i="3" s="1"/>
  <c r="O323" i="3"/>
  <c r="U323" i="3" s="1"/>
  <c r="O324" i="3"/>
  <c r="U324" i="3" s="1"/>
  <c r="O325" i="3"/>
  <c r="U325" i="3" s="1"/>
  <c r="O326" i="3"/>
  <c r="U326" i="3" s="1"/>
  <c r="O327" i="3"/>
  <c r="U327" i="3" s="1"/>
  <c r="O328" i="3"/>
  <c r="U328" i="3" s="1"/>
  <c r="O329" i="3"/>
  <c r="U329" i="3" s="1"/>
  <c r="O330" i="3"/>
  <c r="U330" i="3" s="1"/>
  <c r="O331" i="3"/>
  <c r="U331" i="3" s="1"/>
  <c r="O332" i="3"/>
  <c r="U332" i="3" s="1"/>
  <c r="O333" i="3"/>
  <c r="U333" i="3" s="1"/>
  <c r="O334" i="3"/>
  <c r="U334" i="3" s="1"/>
  <c r="O335" i="3"/>
  <c r="U335" i="3" s="1"/>
  <c r="O336" i="3"/>
  <c r="U336" i="3" s="1"/>
  <c r="O337" i="3"/>
  <c r="U337" i="3" s="1"/>
  <c r="O338" i="3"/>
  <c r="U338" i="3" s="1"/>
  <c r="O339" i="3"/>
  <c r="U339" i="3" s="1"/>
  <c r="O340" i="3"/>
  <c r="U340" i="3" s="1"/>
  <c r="O341" i="3"/>
  <c r="U341" i="3" s="1"/>
  <c r="O342" i="3"/>
  <c r="U342" i="3" s="1"/>
  <c r="O343" i="3"/>
  <c r="U343" i="3" s="1"/>
  <c r="O344" i="3"/>
  <c r="U344" i="3" s="1"/>
  <c r="O345" i="3"/>
  <c r="U345" i="3" s="1"/>
  <c r="O346" i="3"/>
  <c r="U346" i="3" s="1"/>
  <c r="O347" i="3"/>
  <c r="U347" i="3" s="1"/>
  <c r="O348" i="3"/>
  <c r="U348" i="3" s="1"/>
  <c r="O349" i="3"/>
  <c r="U349" i="3" s="1"/>
  <c r="O350" i="3"/>
  <c r="U350" i="3" s="1"/>
  <c r="O351" i="3"/>
  <c r="U351" i="3" s="1"/>
  <c r="O352" i="3"/>
  <c r="U352" i="3" s="1"/>
  <c r="O353" i="3"/>
  <c r="U353" i="3" s="1"/>
  <c r="O354" i="3"/>
  <c r="U354" i="3" s="1"/>
  <c r="O355" i="3"/>
  <c r="U355" i="3" s="1"/>
  <c r="O356" i="3"/>
  <c r="U356" i="3" s="1"/>
  <c r="O357" i="3"/>
  <c r="U357" i="3" s="1"/>
  <c r="O358" i="3"/>
  <c r="U358" i="3" s="1"/>
  <c r="O359" i="3"/>
  <c r="U359" i="3" s="1"/>
  <c r="O360" i="3"/>
  <c r="U360" i="3" s="1"/>
  <c r="O361" i="3"/>
  <c r="U361" i="3" s="1"/>
  <c r="O362" i="3"/>
  <c r="U362" i="3" s="1"/>
  <c r="O363" i="3"/>
  <c r="U363" i="3" s="1"/>
  <c r="O364" i="3"/>
  <c r="U364" i="3" s="1"/>
  <c r="O365" i="3"/>
  <c r="U365" i="3" s="1"/>
  <c r="O366" i="3"/>
  <c r="U366" i="3" s="1"/>
  <c r="O367" i="3"/>
  <c r="U367" i="3" s="1"/>
  <c r="O368" i="3"/>
  <c r="U368" i="3" s="1"/>
  <c r="O369" i="3"/>
  <c r="U369" i="3" s="1"/>
  <c r="O370" i="3"/>
  <c r="U370" i="3" s="1"/>
  <c r="O371" i="3"/>
  <c r="U371" i="3" s="1"/>
  <c r="O372" i="3"/>
  <c r="U372" i="3" s="1"/>
  <c r="O373" i="3"/>
  <c r="U373" i="3" s="1"/>
  <c r="O374" i="3"/>
  <c r="U374" i="3" s="1"/>
  <c r="O375" i="3"/>
  <c r="U375" i="3" s="1"/>
  <c r="O376" i="3"/>
  <c r="U376" i="3" s="1"/>
  <c r="O377" i="3"/>
  <c r="U377" i="3" s="1"/>
  <c r="O378" i="3"/>
  <c r="U378" i="3" s="1"/>
  <c r="O379" i="3"/>
  <c r="U379" i="3" s="1"/>
  <c r="O380" i="3"/>
  <c r="U380" i="3" s="1"/>
  <c r="O381" i="3"/>
  <c r="U381" i="3" s="1"/>
  <c r="O382" i="3"/>
  <c r="U382" i="3" s="1"/>
  <c r="O383" i="3"/>
  <c r="U383" i="3" s="1"/>
  <c r="O384" i="3"/>
  <c r="U384" i="3" s="1"/>
  <c r="O385" i="3"/>
  <c r="U385" i="3" s="1"/>
  <c r="O386" i="3"/>
  <c r="U386" i="3" s="1"/>
  <c r="O387" i="3"/>
  <c r="U387" i="3" s="1"/>
  <c r="O388" i="3"/>
  <c r="U388" i="3" s="1"/>
  <c r="O389" i="3"/>
  <c r="U389" i="3" s="1"/>
  <c r="O390" i="3"/>
  <c r="U390" i="3" s="1"/>
  <c r="O391" i="3"/>
  <c r="U391" i="3" s="1"/>
  <c r="O392" i="3"/>
  <c r="U392" i="3" s="1"/>
  <c r="O393" i="3"/>
  <c r="U393" i="3" s="1"/>
  <c r="O394" i="3"/>
  <c r="U394" i="3" s="1"/>
  <c r="O395" i="3"/>
  <c r="U395" i="3" s="1"/>
  <c r="O396" i="3"/>
  <c r="U396" i="3" s="1"/>
  <c r="O397" i="3"/>
  <c r="U397" i="3" s="1"/>
  <c r="O398" i="3"/>
  <c r="U398" i="3" s="1"/>
  <c r="O399" i="3"/>
  <c r="U399" i="3" s="1"/>
  <c r="O400" i="3"/>
  <c r="U400" i="3" s="1"/>
  <c r="O401" i="3"/>
  <c r="U401" i="3" s="1"/>
  <c r="O402" i="3"/>
  <c r="U402" i="3" s="1"/>
  <c r="O403" i="3"/>
  <c r="U403" i="3" s="1"/>
  <c r="O404" i="3"/>
  <c r="U404" i="3" s="1"/>
  <c r="O405" i="3"/>
  <c r="U405" i="3" s="1"/>
  <c r="O406" i="3"/>
  <c r="U406" i="3" s="1"/>
  <c r="O407" i="3"/>
  <c r="U407" i="3" s="1"/>
  <c r="O408" i="3"/>
  <c r="U408" i="3" s="1"/>
  <c r="O409" i="3"/>
  <c r="U409" i="3" s="1"/>
  <c r="O410" i="3"/>
  <c r="U410" i="3" s="1"/>
  <c r="O411" i="3"/>
  <c r="U411" i="3" s="1"/>
  <c r="O412" i="3"/>
  <c r="U412" i="3" s="1"/>
  <c r="O413" i="3"/>
  <c r="U413" i="3" s="1"/>
  <c r="O414" i="3"/>
  <c r="U414" i="3" s="1"/>
  <c r="O415" i="3"/>
  <c r="U415" i="3" s="1"/>
  <c r="O416" i="3"/>
  <c r="U416" i="3" s="1"/>
  <c r="O417" i="3"/>
  <c r="U417" i="3" s="1"/>
  <c r="O418" i="3"/>
  <c r="U418" i="3" s="1"/>
  <c r="O419" i="3"/>
  <c r="U419" i="3" s="1"/>
  <c r="O420" i="3"/>
  <c r="U420" i="3" s="1"/>
  <c r="O421" i="3"/>
  <c r="U421" i="3" s="1"/>
  <c r="O422" i="3"/>
  <c r="U422" i="3" s="1"/>
  <c r="O423" i="3"/>
  <c r="U423" i="3" s="1"/>
  <c r="O424" i="3"/>
  <c r="U424" i="3" s="1"/>
  <c r="O425" i="3"/>
  <c r="U425" i="3" s="1"/>
  <c r="O426" i="3"/>
  <c r="U426" i="3" s="1"/>
  <c r="O427" i="3"/>
  <c r="U427" i="3" s="1"/>
  <c r="O428" i="3"/>
  <c r="U428" i="3" s="1"/>
  <c r="O429" i="3"/>
  <c r="U429" i="3" s="1"/>
  <c r="O430" i="3"/>
  <c r="U430" i="3" s="1"/>
  <c r="O431" i="3"/>
  <c r="U431" i="3" s="1"/>
  <c r="O432" i="3"/>
  <c r="U432" i="3" s="1"/>
  <c r="O433" i="3"/>
  <c r="U433" i="3" s="1"/>
  <c r="O434" i="3"/>
  <c r="U434" i="3" s="1"/>
  <c r="O435" i="3"/>
  <c r="U435" i="3" s="1"/>
  <c r="O436" i="3"/>
  <c r="U436" i="3" s="1"/>
  <c r="O437" i="3"/>
  <c r="U437" i="3" s="1"/>
  <c r="O438" i="3"/>
  <c r="U438" i="3" s="1"/>
  <c r="O439" i="3"/>
  <c r="U439" i="3" s="1"/>
  <c r="O440" i="3"/>
  <c r="U440" i="3" s="1"/>
  <c r="O441" i="3"/>
  <c r="U441" i="3" s="1"/>
  <c r="O442" i="3"/>
  <c r="U442" i="3" s="1"/>
  <c r="O443" i="3"/>
  <c r="U443" i="3" s="1"/>
  <c r="O444" i="3"/>
  <c r="U444" i="3" s="1"/>
  <c r="O445" i="3"/>
  <c r="U445" i="3" s="1"/>
  <c r="O446" i="3"/>
  <c r="U446" i="3" s="1"/>
  <c r="O447" i="3"/>
  <c r="U447" i="3" s="1"/>
  <c r="O448" i="3"/>
  <c r="U448" i="3" s="1"/>
  <c r="O449" i="3"/>
  <c r="U449" i="3" s="1"/>
  <c r="O450" i="3"/>
  <c r="U450" i="3" s="1"/>
  <c r="O451" i="3"/>
  <c r="U451" i="3" s="1"/>
  <c r="O452" i="3"/>
  <c r="U452" i="3" s="1"/>
  <c r="O453" i="3"/>
  <c r="U453" i="3" s="1"/>
  <c r="O454" i="3"/>
  <c r="U454" i="3" s="1"/>
  <c r="O455" i="3"/>
  <c r="U455" i="3" s="1"/>
  <c r="O456" i="3"/>
  <c r="U456" i="3" s="1"/>
  <c r="O457" i="3"/>
  <c r="U457" i="3" s="1"/>
  <c r="O458" i="3"/>
  <c r="U458" i="3" s="1"/>
  <c r="O459" i="3"/>
  <c r="U459" i="3" s="1"/>
  <c r="O460" i="3"/>
  <c r="U460" i="3" s="1"/>
  <c r="O461" i="3"/>
  <c r="U461" i="3" s="1"/>
  <c r="O462" i="3"/>
  <c r="U462" i="3" s="1"/>
  <c r="O463" i="3"/>
  <c r="U463" i="3" s="1"/>
  <c r="O464" i="3"/>
  <c r="U464" i="3" s="1"/>
  <c r="O465" i="3"/>
  <c r="U465" i="3" s="1"/>
  <c r="O466" i="3"/>
  <c r="U466" i="3" s="1"/>
  <c r="O467" i="3"/>
  <c r="U467" i="3" s="1"/>
  <c r="O468" i="3"/>
  <c r="U468" i="3" s="1"/>
  <c r="O469" i="3"/>
  <c r="U469" i="3" s="1"/>
  <c r="O470" i="3"/>
  <c r="U470" i="3" s="1"/>
  <c r="O471" i="3"/>
  <c r="U471" i="3" s="1"/>
  <c r="O472" i="3"/>
  <c r="U472" i="3" s="1"/>
  <c r="O473" i="3"/>
  <c r="U473" i="3" s="1"/>
  <c r="O474" i="3"/>
  <c r="U474" i="3" s="1"/>
  <c r="O475" i="3"/>
  <c r="U475" i="3" s="1"/>
  <c r="O476" i="3"/>
  <c r="U476" i="3" s="1"/>
  <c r="O477" i="3"/>
  <c r="U477" i="3" s="1"/>
  <c r="O478" i="3"/>
  <c r="U478" i="3" s="1"/>
  <c r="O479" i="3"/>
  <c r="U479" i="3" s="1"/>
  <c r="O480" i="3"/>
  <c r="U480" i="3" s="1"/>
  <c r="O481" i="3"/>
  <c r="U481" i="3" s="1"/>
  <c r="O482" i="3"/>
  <c r="U482" i="3" s="1"/>
  <c r="O483" i="3"/>
  <c r="U483" i="3" s="1"/>
  <c r="O484" i="3"/>
  <c r="U484" i="3" s="1"/>
  <c r="O485" i="3"/>
  <c r="U485" i="3" s="1"/>
  <c r="O486" i="3"/>
  <c r="U486" i="3" s="1"/>
  <c r="O487" i="3"/>
  <c r="U487" i="3" s="1"/>
  <c r="O488" i="3"/>
  <c r="U488" i="3" s="1"/>
  <c r="O489" i="3"/>
  <c r="U489" i="3" s="1"/>
  <c r="O490" i="3"/>
  <c r="U490" i="3" s="1"/>
  <c r="O491" i="3"/>
  <c r="U491" i="3" s="1"/>
  <c r="O492" i="3"/>
  <c r="U492" i="3" s="1"/>
  <c r="O493" i="3"/>
  <c r="U493" i="3" s="1"/>
  <c r="O494" i="3"/>
  <c r="U494" i="3" s="1"/>
  <c r="O495" i="3"/>
  <c r="U495" i="3" s="1"/>
  <c r="O496" i="3"/>
  <c r="U496" i="3" s="1"/>
  <c r="O497" i="3"/>
  <c r="U497" i="3" s="1"/>
  <c r="O498" i="3"/>
  <c r="U498" i="3" s="1"/>
  <c r="O499" i="3"/>
  <c r="U499" i="3" s="1"/>
  <c r="O500" i="3"/>
  <c r="U500" i="3" s="1"/>
  <c r="O501" i="3"/>
  <c r="U501" i="3" s="1"/>
  <c r="O502" i="3"/>
  <c r="U502" i="3" s="1"/>
  <c r="O503" i="3"/>
  <c r="U503" i="3" s="1"/>
  <c r="O504" i="3"/>
  <c r="U504" i="3" s="1"/>
  <c r="O505" i="3"/>
  <c r="U505" i="3" s="1"/>
  <c r="O506" i="3"/>
  <c r="U506" i="3" s="1"/>
  <c r="O507" i="3"/>
  <c r="U507" i="3" s="1"/>
  <c r="O508" i="3"/>
  <c r="U508" i="3" s="1"/>
  <c r="O509" i="3"/>
  <c r="U509" i="3" s="1"/>
  <c r="O510" i="3"/>
  <c r="U510" i="3" s="1"/>
  <c r="O511" i="3"/>
  <c r="U511" i="3" s="1"/>
  <c r="O512" i="3"/>
  <c r="U512" i="3" s="1"/>
  <c r="O513" i="3"/>
  <c r="U513" i="3" s="1"/>
  <c r="O514" i="3"/>
  <c r="U514" i="3" s="1"/>
  <c r="O515" i="3"/>
  <c r="U515" i="3" s="1"/>
  <c r="O516" i="3"/>
  <c r="U516" i="3" s="1"/>
  <c r="O517" i="3"/>
  <c r="U517" i="3" s="1"/>
  <c r="O518" i="3"/>
  <c r="U518" i="3" s="1"/>
  <c r="O519" i="3"/>
  <c r="U519" i="3" s="1"/>
  <c r="O520" i="3"/>
  <c r="U520" i="3" s="1"/>
  <c r="O521" i="3"/>
  <c r="U521" i="3" s="1"/>
  <c r="O522" i="3"/>
  <c r="U522" i="3" s="1"/>
  <c r="O523" i="3"/>
  <c r="U523" i="3" s="1"/>
  <c r="O524" i="3"/>
  <c r="U524" i="3" s="1"/>
  <c r="O525" i="3"/>
  <c r="U525" i="3" s="1"/>
  <c r="O526" i="3"/>
  <c r="U526" i="3" s="1"/>
  <c r="O527" i="3"/>
  <c r="U527" i="3" s="1"/>
  <c r="O528" i="3"/>
  <c r="U528" i="3" s="1"/>
  <c r="O529" i="3"/>
  <c r="U529" i="3" s="1"/>
  <c r="O530" i="3"/>
  <c r="U530" i="3" s="1"/>
  <c r="O531" i="3"/>
  <c r="U531" i="3" s="1"/>
  <c r="O532" i="3"/>
  <c r="U532" i="3" s="1"/>
  <c r="O533" i="3"/>
  <c r="U533" i="3" s="1"/>
  <c r="O534" i="3"/>
  <c r="U534" i="3" s="1"/>
  <c r="O535" i="3"/>
  <c r="U535" i="3" s="1"/>
  <c r="O536" i="3"/>
  <c r="U536" i="3" s="1"/>
  <c r="O537" i="3"/>
  <c r="U537" i="3" s="1"/>
  <c r="O538" i="3"/>
  <c r="U538" i="3" s="1"/>
  <c r="O539" i="3"/>
  <c r="U539" i="3" s="1"/>
  <c r="O540" i="3"/>
  <c r="U540" i="3" s="1"/>
  <c r="O541" i="3"/>
  <c r="U541" i="3" s="1"/>
  <c r="O542" i="3"/>
  <c r="U542" i="3" s="1"/>
  <c r="O543" i="3"/>
  <c r="U543" i="3" s="1"/>
  <c r="O544" i="3"/>
  <c r="U544" i="3" s="1"/>
  <c r="O545" i="3"/>
  <c r="U545" i="3" s="1"/>
  <c r="O546" i="3"/>
  <c r="U546" i="3" s="1"/>
  <c r="O547" i="3"/>
  <c r="U547" i="3" s="1"/>
  <c r="O548" i="3"/>
  <c r="U548" i="3" s="1"/>
  <c r="O549" i="3"/>
  <c r="U549" i="3" s="1"/>
  <c r="O550" i="3"/>
  <c r="U550" i="3" s="1"/>
  <c r="O551" i="3"/>
  <c r="U551" i="3" s="1"/>
  <c r="O552" i="3"/>
  <c r="U552" i="3" s="1"/>
  <c r="O553" i="3"/>
  <c r="U553" i="3" s="1"/>
  <c r="O554" i="3"/>
  <c r="U554" i="3" s="1"/>
  <c r="O555" i="3"/>
  <c r="U555" i="3" s="1"/>
  <c r="O556" i="3"/>
  <c r="U556" i="3" s="1"/>
  <c r="O557" i="3"/>
  <c r="U557" i="3" s="1"/>
  <c r="O558" i="3"/>
  <c r="U558" i="3" s="1"/>
  <c r="O559" i="3"/>
  <c r="U559" i="3" s="1"/>
  <c r="O560" i="3"/>
  <c r="U560" i="3" s="1"/>
  <c r="O561" i="3"/>
  <c r="U561" i="3" s="1"/>
  <c r="O562" i="3"/>
  <c r="U562" i="3" s="1"/>
  <c r="O563" i="3"/>
  <c r="U563" i="3" s="1"/>
  <c r="O564" i="3"/>
  <c r="U564" i="3" s="1"/>
  <c r="O565" i="3"/>
  <c r="U565" i="3" s="1"/>
  <c r="O566" i="3"/>
  <c r="U566" i="3" s="1"/>
  <c r="O567" i="3"/>
  <c r="U567" i="3" s="1"/>
  <c r="O568" i="3"/>
  <c r="U568" i="3" s="1"/>
  <c r="O569" i="3"/>
  <c r="U569" i="3" s="1"/>
  <c r="O570" i="3"/>
  <c r="U570" i="3" s="1"/>
  <c r="O571" i="3"/>
  <c r="U571" i="3" s="1"/>
  <c r="O572" i="3"/>
  <c r="U572" i="3" s="1"/>
  <c r="O573" i="3"/>
  <c r="U573" i="3" s="1"/>
  <c r="O574" i="3"/>
  <c r="U574" i="3" s="1"/>
  <c r="O575" i="3"/>
  <c r="U575" i="3" s="1"/>
  <c r="O576" i="3"/>
  <c r="U576" i="3" s="1"/>
  <c r="O577" i="3"/>
  <c r="U577" i="3" s="1"/>
  <c r="O578" i="3"/>
  <c r="U578" i="3" s="1"/>
  <c r="O579" i="3"/>
  <c r="U579" i="3" s="1"/>
  <c r="O580" i="3"/>
  <c r="U580" i="3" s="1"/>
  <c r="O581" i="3"/>
  <c r="U581" i="3" s="1"/>
  <c r="O582" i="3"/>
  <c r="U582" i="3" s="1"/>
  <c r="O583" i="3"/>
  <c r="U583" i="3" s="1"/>
  <c r="O584" i="3"/>
  <c r="U584" i="3" s="1"/>
  <c r="O585" i="3"/>
  <c r="U585" i="3" s="1"/>
  <c r="O586" i="3"/>
  <c r="U586" i="3" s="1"/>
  <c r="O587" i="3"/>
  <c r="U587" i="3" s="1"/>
  <c r="O588" i="3"/>
  <c r="U588" i="3" s="1"/>
  <c r="O589" i="3"/>
  <c r="U589" i="3" s="1"/>
  <c r="O590" i="3"/>
  <c r="U590" i="3" s="1"/>
  <c r="O591" i="3"/>
  <c r="U591" i="3" s="1"/>
  <c r="O592" i="3"/>
  <c r="U592" i="3" s="1"/>
  <c r="O593" i="3"/>
  <c r="U593" i="3" s="1"/>
  <c r="O594" i="3"/>
  <c r="U594" i="3" s="1"/>
  <c r="O595" i="3"/>
  <c r="U595" i="3" s="1"/>
  <c r="O596" i="3"/>
  <c r="U596" i="3" s="1"/>
  <c r="O597" i="3"/>
  <c r="U597" i="3" s="1"/>
  <c r="O598" i="3"/>
  <c r="U598" i="3" s="1"/>
  <c r="O599" i="3"/>
  <c r="U599" i="3" s="1"/>
  <c r="O600" i="3"/>
  <c r="U600" i="3" s="1"/>
  <c r="O601" i="3"/>
  <c r="U601" i="3" s="1"/>
  <c r="O602" i="3"/>
  <c r="U602" i="3" s="1"/>
  <c r="O603" i="3"/>
  <c r="U603" i="3" s="1"/>
  <c r="O604" i="3"/>
  <c r="U604" i="3" s="1"/>
  <c r="O605" i="3"/>
  <c r="U605" i="3" s="1"/>
  <c r="O606" i="3"/>
  <c r="U606" i="3" s="1"/>
  <c r="O607" i="3"/>
  <c r="U607" i="3" s="1"/>
  <c r="O608" i="3"/>
  <c r="U608" i="3" s="1"/>
  <c r="O609" i="3"/>
  <c r="U609" i="3" s="1"/>
  <c r="O610" i="3"/>
  <c r="U610" i="3" s="1"/>
  <c r="O611" i="3"/>
  <c r="U611" i="3" s="1"/>
  <c r="O612" i="3"/>
  <c r="U612" i="3" s="1"/>
  <c r="O613" i="3"/>
  <c r="U613" i="3" s="1"/>
  <c r="O614" i="3"/>
  <c r="U614" i="3" s="1"/>
  <c r="O615" i="3"/>
  <c r="U615" i="3" s="1"/>
  <c r="O616" i="3"/>
  <c r="U616" i="3" s="1"/>
  <c r="O617" i="3"/>
  <c r="U617" i="3" s="1"/>
  <c r="O618" i="3"/>
  <c r="U618" i="3" s="1"/>
  <c r="O619" i="3"/>
  <c r="U619" i="3" s="1"/>
  <c r="O620" i="3"/>
  <c r="U620" i="3" s="1"/>
  <c r="O621" i="3"/>
  <c r="U621" i="3" s="1"/>
  <c r="O622" i="3"/>
  <c r="U622" i="3" s="1"/>
  <c r="O623" i="3"/>
  <c r="U623" i="3" s="1"/>
  <c r="O624" i="3"/>
  <c r="U624" i="3" s="1"/>
  <c r="O625" i="3"/>
  <c r="U625" i="3" s="1"/>
  <c r="O626" i="3"/>
  <c r="U626" i="3" s="1"/>
  <c r="O627" i="3"/>
  <c r="U627" i="3" s="1"/>
  <c r="O628" i="3"/>
  <c r="U628" i="3" s="1"/>
  <c r="O629" i="3"/>
  <c r="U629" i="3" s="1"/>
  <c r="O630" i="3"/>
  <c r="U630" i="3" s="1"/>
  <c r="O631" i="3"/>
  <c r="U631" i="3" s="1"/>
  <c r="O632" i="3"/>
  <c r="U632" i="3" s="1"/>
  <c r="O633" i="3"/>
  <c r="U633" i="3" s="1"/>
  <c r="O634" i="3"/>
  <c r="U634" i="3" s="1"/>
  <c r="O635" i="3"/>
  <c r="U635" i="3" s="1"/>
  <c r="O636" i="3"/>
  <c r="U636" i="3" s="1"/>
  <c r="O637" i="3"/>
  <c r="U637" i="3" s="1"/>
  <c r="O638" i="3"/>
  <c r="U638" i="3" s="1"/>
  <c r="O639" i="3"/>
  <c r="U639" i="3" s="1"/>
  <c r="O640" i="3"/>
  <c r="U640" i="3" s="1"/>
  <c r="O641" i="3"/>
  <c r="U641" i="3" s="1"/>
  <c r="O642" i="3"/>
  <c r="U642" i="3" s="1"/>
  <c r="O643" i="3"/>
  <c r="U643" i="3" s="1"/>
  <c r="O644" i="3"/>
  <c r="U644" i="3" s="1"/>
  <c r="O645" i="3"/>
  <c r="U645" i="3" s="1"/>
  <c r="O646" i="3"/>
  <c r="U646" i="3" s="1"/>
  <c r="O647" i="3"/>
  <c r="U647" i="3" s="1"/>
  <c r="O648" i="3"/>
  <c r="U648" i="3" s="1"/>
  <c r="O649" i="3"/>
  <c r="U649" i="3" s="1"/>
  <c r="O650" i="3"/>
  <c r="U650" i="3" s="1"/>
  <c r="O651" i="3"/>
  <c r="U651" i="3" s="1"/>
  <c r="O652" i="3"/>
  <c r="U652" i="3" s="1"/>
  <c r="O653" i="3"/>
  <c r="U653" i="3" s="1"/>
  <c r="O654" i="3"/>
  <c r="U654" i="3" s="1"/>
  <c r="O655" i="3"/>
  <c r="U655" i="3" s="1"/>
  <c r="O656" i="3"/>
  <c r="U656" i="3" s="1"/>
  <c r="O657" i="3"/>
  <c r="U657" i="3" s="1"/>
  <c r="O658" i="3"/>
  <c r="U658" i="3" s="1"/>
  <c r="O659" i="3"/>
  <c r="U659" i="3" s="1"/>
  <c r="O660" i="3"/>
  <c r="U660" i="3" s="1"/>
  <c r="O661" i="3"/>
  <c r="U661" i="3" s="1"/>
  <c r="O662" i="3"/>
  <c r="U662" i="3" s="1"/>
  <c r="O663" i="3"/>
  <c r="U663" i="3" s="1"/>
  <c r="O664" i="3"/>
  <c r="U664" i="3" s="1"/>
  <c r="O665" i="3"/>
  <c r="U665" i="3" s="1"/>
  <c r="O666" i="3"/>
  <c r="U666" i="3" s="1"/>
  <c r="O667" i="3"/>
  <c r="U667" i="3" s="1"/>
  <c r="O668" i="3"/>
  <c r="U668" i="3" s="1"/>
  <c r="O669" i="3"/>
  <c r="U669" i="3" s="1"/>
  <c r="O670" i="3"/>
  <c r="U670" i="3" s="1"/>
  <c r="O671" i="3"/>
  <c r="U671" i="3" s="1"/>
  <c r="O672" i="3"/>
  <c r="U672" i="3" s="1"/>
  <c r="O673" i="3"/>
  <c r="U673" i="3" s="1"/>
  <c r="O674" i="3"/>
  <c r="U674" i="3" s="1"/>
  <c r="O675" i="3"/>
  <c r="U675" i="3" s="1"/>
  <c r="O676" i="3"/>
  <c r="U676" i="3" s="1"/>
  <c r="O677" i="3"/>
  <c r="U677" i="3" s="1"/>
  <c r="O678" i="3"/>
  <c r="U678" i="3" s="1"/>
  <c r="O679" i="3"/>
  <c r="U679" i="3" s="1"/>
  <c r="O680" i="3"/>
  <c r="U680" i="3" s="1"/>
  <c r="O681" i="3"/>
  <c r="U681" i="3" s="1"/>
  <c r="O682" i="3"/>
  <c r="U682" i="3" s="1"/>
  <c r="O683" i="3"/>
  <c r="U683" i="3" s="1"/>
  <c r="O684" i="3"/>
  <c r="U684" i="3" s="1"/>
  <c r="O685" i="3"/>
  <c r="U685" i="3" s="1"/>
  <c r="O686" i="3"/>
  <c r="U686" i="3" s="1"/>
  <c r="O687" i="3"/>
  <c r="U687" i="3" s="1"/>
  <c r="O688" i="3"/>
  <c r="U688" i="3" s="1"/>
  <c r="O689" i="3"/>
  <c r="U689" i="3" s="1"/>
  <c r="O690" i="3"/>
  <c r="U690" i="3" s="1"/>
  <c r="O691" i="3"/>
  <c r="U691" i="3" s="1"/>
  <c r="O692" i="3"/>
  <c r="U692" i="3" s="1"/>
  <c r="O693" i="3"/>
  <c r="U693" i="3" s="1"/>
  <c r="O694" i="3"/>
  <c r="U694" i="3" s="1"/>
  <c r="O695" i="3"/>
  <c r="U695" i="3" s="1"/>
  <c r="O696" i="3"/>
  <c r="U696" i="3" s="1"/>
  <c r="O697" i="3"/>
  <c r="U697" i="3" s="1"/>
  <c r="O698" i="3"/>
  <c r="U698" i="3" s="1"/>
  <c r="O699" i="3"/>
  <c r="U699" i="3" s="1"/>
  <c r="O700" i="3"/>
  <c r="U700" i="3" s="1"/>
  <c r="O701" i="3"/>
  <c r="U701" i="3" s="1"/>
  <c r="O702" i="3"/>
  <c r="U702" i="3" s="1"/>
  <c r="O703" i="3"/>
  <c r="U703" i="3" s="1"/>
  <c r="O704" i="3"/>
  <c r="U704" i="3" s="1"/>
  <c r="O705" i="3"/>
  <c r="U705" i="3" s="1"/>
  <c r="O706" i="3"/>
  <c r="U706" i="3" s="1"/>
  <c r="O707" i="3"/>
  <c r="U707" i="3" s="1"/>
  <c r="O708" i="3"/>
  <c r="U708" i="3" s="1"/>
  <c r="O709" i="3"/>
  <c r="U709" i="3" s="1"/>
  <c r="O710" i="3"/>
  <c r="U710" i="3" s="1"/>
  <c r="O711" i="3"/>
  <c r="U711" i="3" s="1"/>
  <c r="O712" i="3"/>
  <c r="U712" i="3" s="1"/>
  <c r="O713" i="3"/>
  <c r="U713" i="3" s="1"/>
  <c r="O714" i="3"/>
  <c r="U714" i="3" s="1"/>
  <c r="O715" i="3"/>
  <c r="U715" i="3" s="1"/>
  <c r="O716" i="3"/>
  <c r="U716" i="3" s="1"/>
  <c r="O717" i="3"/>
  <c r="U717" i="3" s="1"/>
  <c r="O718" i="3"/>
  <c r="U718" i="3" s="1"/>
  <c r="O719" i="3"/>
  <c r="U719" i="3" s="1"/>
  <c r="O720" i="3"/>
  <c r="U720" i="3" s="1"/>
  <c r="O721" i="3"/>
  <c r="U721" i="3" s="1"/>
  <c r="O722" i="3"/>
  <c r="U722" i="3" s="1"/>
  <c r="O723" i="3"/>
  <c r="U723" i="3" s="1"/>
  <c r="O724" i="3"/>
  <c r="U724" i="3" s="1"/>
  <c r="O725" i="3"/>
  <c r="U725" i="3" s="1"/>
  <c r="O726" i="3"/>
  <c r="U726" i="3" s="1"/>
  <c r="O727" i="3"/>
  <c r="U727" i="3" s="1"/>
  <c r="O728" i="3"/>
  <c r="U728" i="3" s="1"/>
  <c r="O729" i="3"/>
  <c r="U729" i="3" s="1"/>
  <c r="O730" i="3"/>
  <c r="U730" i="3" s="1"/>
  <c r="O731" i="3"/>
  <c r="U731" i="3" s="1"/>
  <c r="O732" i="3"/>
  <c r="U732" i="3" s="1"/>
  <c r="O733" i="3"/>
  <c r="U733" i="3" s="1"/>
  <c r="O734" i="3"/>
  <c r="U734" i="3" s="1"/>
  <c r="O735" i="3"/>
  <c r="U735" i="3" s="1"/>
  <c r="O736" i="3"/>
  <c r="U736" i="3" s="1"/>
  <c r="O737" i="3"/>
  <c r="U737" i="3" s="1"/>
  <c r="O738" i="3"/>
  <c r="U738" i="3" s="1"/>
  <c r="O739" i="3"/>
  <c r="U739" i="3" s="1"/>
  <c r="O740" i="3"/>
  <c r="U740" i="3" s="1"/>
  <c r="O741" i="3"/>
  <c r="U741" i="3" s="1"/>
  <c r="O742" i="3"/>
  <c r="U742" i="3" s="1"/>
  <c r="O743" i="3"/>
  <c r="U743" i="3" s="1"/>
  <c r="O744" i="3"/>
  <c r="U744" i="3" s="1"/>
  <c r="O745" i="3"/>
  <c r="U745" i="3" s="1"/>
  <c r="O746" i="3"/>
  <c r="U746" i="3" s="1"/>
  <c r="O747" i="3"/>
  <c r="U747" i="3" s="1"/>
  <c r="O748" i="3"/>
  <c r="U748" i="3" s="1"/>
  <c r="O749" i="3"/>
  <c r="U749" i="3" s="1"/>
  <c r="O750" i="3"/>
  <c r="U750" i="3" s="1"/>
  <c r="O751" i="3"/>
  <c r="U751" i="3" s="1"/>
  <c r="O752" i="3"/>
  <c r="U752" i="3" s="1"/>
  <c r="O753" i="3"/>
  <c r="U753" i="3" s="1"/>
  <c r="O754" i="3"/>
  <c r="U754" i="3" s="1"/>
  <c r="O755" i="3"/>
  <c r="U755" i="3" s="1"/>
  <c r="O756" i="3"/>
  <c r="U756" i="3" s="1"/>
  <c r="O757" i="3"/>
  <c r="U757" i="3" s="1"/>
  <c r="O758" i="3"/>
  <c r="U758" i="3" s="1"/>
  <c r="O759" i="3"/>
  <c r="U759" i="3" s="1"/>
  <c r="O760" i="3"/>
  <c r="U760" i="3" s="1"/>
  <c r="O761" i="3"/>
  <c r="U761" i="3" s="1"/>
  <c r="O762" i="3"/>
  <c r="U762" i="3" s="1"/>
  <c r="O763" i="3"/>
  <c r="U763" i="3" s="1"/>
  <c r="O764" i="3"/>
  <c r="U764" i="3" s="1"/>
  <c r="O765" i="3"/>
  <c r="U765" i="3" s="1"/>
  <c r="O766" i="3"/>
  <c r="U766" i="3" s="1"/>
  <c r="O767" i="3"/>
  <c r="U767" i="3" s="1"/>
  <c r="O768" i="3"/>
  <c r="U768" i="3" s="1"/>
  <c r="O769" i="3"/>
  <c r="U769" i="3" s="1"/>
  <c r="O770" i="3"/>
  <c r="U770" i="3" s="1"/>
  <c r="O771" i="3"/>
  <c r="U771" i="3" s="1"/>
  <c r="O772" i="3"/>
  <c r="U772" i="3" s="1"/>
  <c r="O773" i="3"/>
  <c r="U773" i="3" s="1"/>
  <c r="O774" i="3"/>
  <c r="U774" i="3" s="1"/>
  <c r="O775" i="3"/>
  <c r="U775" i="3" s="1"/>
  <c r="O776" i="3"/>
  <c r="U776" i="3" s="1"/>
  <c r="O777" i="3"/>
  <c r="U777" i="3" s="1"/>
  <c r="O778" i="3"/>
  <c r="U778" i="3" s="1"/>
  <c r="O779" i="3"/>
  <c r="U779" i="3" s="1"/>
  <c r="O780" i="3"/>
  <c r="U780" i="3" s="1"/>
  <c r="O781" i="3"/>
  <c r="U781" i="3" s="1"/>
  <c r="O782" i="3"/>
  <c r="U782" i="3" s="1"/>
  <c r="O783" i="3"/>
  <c r="U783" i="3" s="1"/>
  <c r="O784" i="3"/>
  <c r="U784" i="3" s="1"/>
  <c r="O785" i="3"/>
  <c r="U785" i="3" s="1"/>
  <c r="O786" i="3"/>
  <c r="U786" i="3" s="1"/>
  <c r="O787" i="3"/>
  <c r="U787" i="3" s="1"/>
  <c r="O788" i="3"/>
  <c r="U788" i="3" s="1"/>
  <c r="O789" i="3"/>
  <c r="U789" i="3" s="1"/>
  <c r="O790" i="3"/>
  <c r="U790" i="3" s="1"/>
  <c r="O791" i="3"/>
  <c r="U791" i="3" s="1"/>
  <c r="O792" i="3"/>
  <c r="U792" i="3" s="1"/>
  <c r="O793" i="3"/>
  <c r="U793" i="3" s="1"/>
  <c r="O794" i="3"/>
  <c r="U794" i="3" s="1"/>
  <c r="O795" i="3"/>
  <c r="U795" i="3" s="1"/>
  <c r="O796" i="3"/>
  <c r="U796" i="3" s="1"/>
  <c r="O797" i="3"/>
  <c r="U797" i="3" s="1"/>
  <c r="O798" i="3"/>
  <c r="U798" i="3" s="1"/>
  <c r="O799" i="3"/>
  <c r="U799" i="3" s="1"/>
  <c r="O800" i="3"/>
  <c r="U800" i="3" s="1"/>
  <c r="O801" i="3"/>
  <c r="U801" i="3" s="1"/>
  <c r="O802" i="3"/>
  <c r="U802" i="3" s="1"/>
  <c r="O803" i="3"/>
  <c r="U803" i="3" s="1"/>
  <c r="O804" i="3"/>
  <c r="U804" i="3" s="1"/>
  <c r="O805" i="3"/>
  <c r="U805" i="3" s="1"/>
  <c r="O806" i="3"/>
  <c r="U806" i="3" s="1"/>
  <c r="O807" i="3"/>
  <c r="U807" i="3" s="1"/>
  <c r="O808" i="3"/>
  <c r="U808" i="3" s="1"/>
  <c r="O809" i="3"/>
  <c r="U809" i="3" s="1"/>
  <c r="O810" i="3"/>
  <c r="U810" i="3" s="1"/>
  <c r="O811" i="3"/>
  <c r="U811" i="3" s="1"/>
  <c r="O812" i="3"/>
  <c r="U812" i="3" s="1"/>
  <c r="O813" i="3"/>
  <c r="U813" i="3" s="1"/>
  <c r="O814" i="3"/>
  <c r="U814" i="3" s="1"/>
  <c r="O815" i="3"/>
  <c r="U815" i="3" s="1"/>
  <c r="O816" i="3"/>
  <c r="U816" i="3" s="1"/>
  <c r="O817" i="3"/>
  <c r="U817" i="3" s="1"/>
  <c r="O818" i="3"/>
  <c r="U818" i="3" s="1"/>
  <c r="O819" i="3"/>
  <c r="U819" i="3" s="1"/>
  <c r="O820" i="3"/>
  <c r="U820" i="3" s="1"/>
  <c r="O821" i="3"/>
  <c r="U821" i="3" s="1"/>
  <c r="O822" i="3"/>
  <c r="U822" i="3" s="1"/>
  <c r="O823" i="3"/>
  <c r="U823" i="3" s="1"/>
  <c r="O824" i="3"/>
  <c r="U824" i="3" s="1"/>
  <c r="O825" i="3"/>
  <c r="U825" i="3" s="1"/>
  <c r="O826" i="3"/>
  <c r="U826" i="3" s="1"/>
  <c r="O827" i="3"/>
  <c r="U827" i="3" s="1"/>
  <c r="O828" i="3"/>
  <c r="U828" i="3" s="1"/>
  <c r="O829" i="3"/>
  <c r="U829" i="3" s="1"/>
  <c r="O830" i="3"/>
  <c r="U830" i="3" s="1"/>
  <c r="O831" i="3"/>
  <c r="U831" i="3" s="1"/>
  <c r="O832" i="3"/>
  <c r="U832" i="3" s="1"/>
  <c r="O833" i="3"/>
  <c r="U833" i="3" s="1"/>
  <c r="O834" i="3"/>
  <c r="U834" i="3" s="1"/>
  <c r="O835" i="3"/>
  <c r="U835" i="3" s="1"/>
  <c r="O836" i="3"/>
  <c r="U836" i="3" s="1"/>
  <c r="O837" i="3"/>
  <c r="U837" i="3" s="1"/>
  <c r="O838" i="3"/>
  <c r="U838" i="3" s="1"/>
  <c r="O839" i="3"/>
  <c r="U839" i="3" s="1"/>
  <c r="O840" i="3"/>
  <c r="U840" i="3" s="1"/>
  <c r="O841" i="3"/>
  <c r="U841" i="3" s="1"/>
  <c r="O842" i="3"/>
  <c r="U842" i="3" s="1"/>
  <c r="O843" i="3"/>
  <c r="U843" i="3" s="1"/>
  <c r="O844" i="3"/>
  <c r="U844" i="3" s="1"/>
  <c r="O845" i="3"/>
  <c r="U845" i="3" s="1"/>
  <c r="O846" i="3"/>
  <c r="U846" i="3" s="1"/>
  <c r="O847" i="3"/>
  <c r="U847" i="3" s="1"/>
  <c r="O848" i="3"/>
  <c r="U848" i="3" s="1"/>
  <c r="O849" i="3"/>
  <c r="U849" i="3" s="1"/>
  <c r="O850" i="3"/>
  <c r="U850" i="3" s="1"/>
  <c r="O851" i="3"/>
  <c r="U851" i="3" s="1"/>
  <c r="O852" i="3"/>
  <c r="U852" i="3" s="1"/>
  <c r="O853" i="3"/>
  <c r="U853" i="3" s="1"/>
  <c r="O854" i="3"/>
  <c r="U854" i="3" s="1"/>
  <c r="O855" i="3"/>
  <c r="U855" i="3" s="1"/>
  <c r="O856" i="3"/>
  <c r="U856" i="3" s="1"/>
  <c r="O857" i="3"/>
  <c r="U857" i="3" s="1"/>
  <c r="O858" i="3"/>
  <c r="U858" i="3" s="1"/>
  <c r="O859" i="3"/>
  <c r="U859" i="3" s="1"/>
  <c r="O860" i="3"/>
  <c r="U860" i="3" s="1"/>
  <c r="O861" i="3"/>
  <c r="U861" i="3" s="1"/>
  <c r="O862" i="3"/>
  <c r="U862" i="3" s="1"/>
  <c r="O863" i="3"/>
  <c r="U863" i="3" s="1"/>
  <c r="O864" i="3"/>
  <c r="U864" i="3" s="1"/>
  <c r="O865" i="3"/>
  <c r="U865" i="3" s="1"/>
  <c r="O866" i="3"/>
  <c r="U866" i="3" s="1"/>
  <c r="O867" i="3"/>
  <c r="U867" i="3" s="1"/>
  <c r="O868" i="3"/>
  <c r="U868" i="3" s="1"/>
  <c r="O869" i="3"/>
  <c r="U869" i="3" s="1"/>
  <c r="O870" i="3"/>
  <c r="U870" i="3" s="1"/>
  <c r="O871" i="3"/>
  <c r="U871" i="3" s="1"/>
  <c r="O872" i="3"/>
  <c r="U872" i="3" s="1"/>
  <c r="O873" i="3"/>
  <c r="U873" i="3" s="1"/>
  <c r="O874" i="3"/>
  <c r="U874" i="3" s="1"/>
  <c r="O875" i="3"/>
  <c r="U875" i="3" s="1"/>
  <c r="O876" i="3"/>
  <c r="U876" i="3" s="1"/>
  <c r="O877" i="3"/>
  <c r="U877" i="3" s="1"/>
  <c r="O878" i="3"/>
  <c r="U878" i="3" s="1"/>
  <c r="O879" i="3"/>
  <c r="U879" i="3" s="1"/>
  <c r="O880" i="3"/>
  <c r="U880" i="3" s="1"/>
  <c r="O881" i="3"/>
  <c r="U881" i="3" s="1"/>
  <c r="O882" i="3"/>
  <c r="U882" i="3" s="1"/>
  <c r="O883" i="3"/>
  <c r="U883" i="3" s="1"/>
  <c r="O884" i="3"/>
  <c r="U884" i="3" s="1"/>
  <c r="O885" i="3"/>
  <c r="U885" i="3" s="1"/>
  <c r="O886" i="3"/>
  <c r="U886" i="3" s="1"/>
  <c r="O887" i="3"/>
  <c r="U887" i="3" s="1"/>
  <c r="O888" i="3"/>
  <c r="U888" i="3" s="1"/>
  <c r="O889" i="3"/>
  <c r="U889" i="3" s="1"/>
  <c r="O890" i="3"/>
  <c r="U890" i="3" s="1"/>
  <c r="O891" i="3"/>
  <c r="U891" i="3" s="1"/>
  <c r="O892" i="3"/>
  <c r="U892" i="3" s="1"/>
  <c r="O893" i="3"/>
  <c r="U893" i="3" s="1"/>
  <c r="O894" i="3"/>
  <c r="U894" i="3" s="1"/>
  <c r="O895" i="3"/>
  <c r="U895" i="3" s="1"/>
  <c r="O896" i="3"/>
  <c r="U896" i="3" s="1"/>
  <c r="O897" i="3"/>
  <c r="U897" i="3" s="1"/>
  <c r="O898" i="3"/>
  <c r="U898" i="3" s="1"/>
  <c r="O899" i="3"/>
  <c r="U899" i="3" s="1"/>
  <c r="O900" i="3"/>
  <c r="U900" i="3" s="1"/>
  <c r="O901" i="3"/>
  <c r="U901" i="3" s="1"/>
  <c r="O902" i="3"/>
  <c r="U902" i="3" s="1"/>
  <c r="O903" i="3"/>
  <c r="U903" i="3" s="1"/>
  <c r="O904" i="3"/>
  <c r="U904" i="3" s="1"/>
  <c r="O905" i="3"/>
  <c r="U905" i="3" s="1"/>
  <c r="O906" i="3"/>
  <c r="U906" i="3" s="1"/>
  <c r="O907" i="3"/>
  <c r="U907" i="3" s="1"/>
  <c r="O908" i="3"/>
  <c r="U908" i="3" s="1"/>
  <c r="O909" i="3"/>
  <c r="U909" i="3" s="1"/>
  <c r="O910" i="3"/>
  <c r="U910" i="3" s="1"/>
  <c r="O911" i="3"/>
  <c r="U911" i="3" s="1"/>
  <c r="O912" i="3"/>
  <c r="U912" i="3" s="1"/>
  <c r="O913" i="3"/>
  <c r="U913" i="3" s="1"/>
  <c r="O914" i="3"/>
  <c r="U914" i="3" s="1"/>
  <c r="O915" i="3"/>
  <c r="U915" i="3" s="1"/>
  <c r="O916" i="3"/>
  <c r="U916" i="3" s="1"/>
  <c r="O917" i="3"/>
  <c r="U917" i="3" s="1"/>
  <c r="O918" i="3"/>
  <c r="U918" i="3" s="1"/>
  <c r="O919" i="3"/>
  <c r="U919" i="3" s="1"/>
  <c r="O920" i="3"/>
  <c r="U920" i="3" s="1"/>
  <c r="O921" i="3"/>
  <c r="U921" i="3" s="1"/>
  <c r="O922" i="3"/>
  <c r="U922" i="3" s="1"/>
  <c r="O923" i="3"/>
  <c r="U923" i="3" s="1"/>
  <c r="O924" i="3"/>
  <c r="U924" i="3" s="1"/>
  <c r="O925" i="3"/>
  <c r="U925" i="3" s="1"/>
  <c r="O926" i="3"/>
  <c r="U926" i="3" s="1"/>
  <c r="O927" i="3"/>
  <c r="U927" i="3" s="1"/>
  <c r="O928" i="3"/>
  <c r="U928" i="3" s="1"/>
  <c r="O929" i="3"/>
  <c r="U929" i="3" s="1"/>
  <c r="O930" i="3"/>
  <c r="U930" i="3" s="1"/>
  <c r="O931" i="3"/>
  <c r="U931" i="3" s="1"/>
  <c r="O932" i="3"/>
  <c r="U932" i="3" s="1"/>
  <c r="O933" i="3"/>
  <c r="U933" i="3" s="1"/>
  <c r="O934" i="3"/>
  <c r="U934" i="3" s="1"/>
  <c r="O935" i="3"/>
  <c r="U935" i="3" s="1"/>
  <c r="O936" i="3"/>
  <c r="U936" i="3" s="1"/>
  <c r="O937" i="3"/>
  <c r="U937" i="3" s="1"/>
  <c r="O938" i="3"/>
  <c r="U938" i="3" s="1"/>
  <c r="O939" i="3"/>
  <c r="U939" i="3" s="1"/>
  <c r="O940" i="3"/>
  <c r="U940" i="3" s="1"/>
  <c r="O941" i="3"/>
  <c r="U941" i="3" s="1"/>
  <c r="O942" i="3"/>
  <c r="U942" i="3" s="1"/>
  <c r="O943" i="3"/>
  <c r="U943" i="3" s="1"/>
  <c r="O944" i="3"/>
  <c r="U944" i="3" s="1"/>
  <c r="O945" i="3"/>
  <c r="U945" i="3" s="1"/>
  <c r="O946" i="3"/>
  <c r="U946" i="3" s="1"/>
  <c r="O947" i="3"/>
  <c r="U947" i="3" s="1"/>
  <c r="O948" i="3"/>
  <c r="U948" i="3" s="1"/>
  <c r="O949" i="3"/>
  <c r="U949" i="3" s="1"/>
  <c r="O950" i="3"/>
  <c r="U950" i="3" s="1"/>
  <c r="O951" i="3"/>
  <c r="U951" i="3" s="1"/>
  <c r="O952" i="3"/>
  <c r="U952" i="3" s="1"/>
  <c r="O953" i="3"/>
  <c r="U953" i="3" s="1"/>
  <c r="O954" i="3"/>
  <c r="U954" i="3" s="1"/>
  <c r="O955" i="3"/>
  <c r="U955" i="3" s="1"/>
  <c r="O956" i="3"/>
  <c r="U956" i="3" s="1"/>
  <c r="O957" i="3"/>
  <c r="U957" i="3" s="1"/>
  <c r="O958" i="3"/>
  <c r="U958" i="3" s="1"/>
  <c r="O959" i="3"/>
  <c r="U959" i="3" s="1"/>
  <c r="O960" i="3"/>
  <c r="U960" i="3" s="1"/>
  <c r="O961" i="3"/>
  <c r="U961" i="3" s="1"/>
  <c r="O962" i="3"/>
  <c r="U962" i="3" s="1"/>
  <c r="O963" i="3"/>
  <c r="U963" i="3" s="1"/>
  <c r="O964" i="3"/>
  <c r="U964" i="3" s="1"/>
  <c r="O965" i="3"/>
  <c r="U965" i="3" s="1"/>
  <c r="O966" i="3"/>
  <c r="U966" i="3" s="1"/>
  <c r="O967" i="3"/>
  <c r="U967" i="3" s="1"/>
  <c r="O968" i="3"/>
  <c r="U968" i="3" s="1"/>
  <c r="O969" i="3"/>
  <c r="U969" i="3" s="1"/>
  <c r="O970" i="3"/>
  <c r="U970" i="3" s="1"/>
  <c r="O971" i="3"/>
  <c r="U971" i="3" s="1"/>
  <c r="O972" i="3"/>
  <c r="U972" i="3" s="1"/>
  <c r="O973" i="3"/>
  <c r="U973" i="3" s="1"/>
  <c r="O974" i="3"/>
  <c r="U974" i="3" s="1"/>
  <c r="O975" i="3"/>
  <c r="U975" i="3" s="1"/>
  <c r="O976" i="3"/>
  <c r="U976" i="3" s="1"/>
  <c r="O977" i="3"/>
  <c r="U977" i="3" s="1"/>
  <c r="O978" i="3"/>
  <c r="U978" i="3" s="1"/>
  <c r="O979" i="3"/>
  <c r="U979" i="3" s="1"/>
  <c r="O980" i="3"/>
  <c r="U980" i="3" s="1"/>
  <c r="O981" i="3"/>
  <c r="U981" i="3" s="1"/>
  <c r="O982" i="3"/>
  <c r="U982" i="3" s="1"/>
  <c r="O983" i="3"/>
  <c r="U983" i="3" s="1"/>
  <c r="O984" i="3"/>
  <c r="U984" i="3" s="1"/>
  <c r="O985" i="3"/>
  <c r="U985" i="3" s="1"/>
  <c r="O986" i="3"/>
  <c r="U986" i="3" s="1"/>
  <c r="O987" i="3"/>
  <c r="U987" i="3" s="1"/>
  <c r="O988" i="3"/>
  <c r="U988" i="3" s="1"/>
  <c r="O989" i="3"/>
  <c r="U989" i="3" s="1"/>
  <c r="O990" i="3"/>
  <c r="U990" i="3" s="1"/>
  <c r="O991" i="3"/>
  <c r="U991" i="3" s="1"/>
  <c r="O992" i="3"/>
  <c r="U992" i="3" s="1"/>
  <c r="O993" i="3"/>
  <c r="U993" i="3" s="1"/>
  <c r="O994" i="3"/>
  <c r="U994" i="3" s="1"/>
  <c r="O995" i="3"/>
  <c r="U995" i="3" s="1"/>
  <c r="O996" i="3"/>
  <c r="U996" i="3" s="1"/>
  <c r="O997" i="3"/>
  <c r="U997" i="3" s="1"/>
  <c r="O998" i="3"/>
  <c r="U998" i="3" s="1"/>
  <c r="O999" i="3"/>
  <c r="U999" i="3" s="1"/>
  <c r="O1000" i="3"/>
  <c r="U1000" i="3" s="1"/>
  <c r="O1001" i="3"/>
  <c r="U1001" i="3" s="1"/>
  <c r="O1002" i="3"/>
  <c r="U1002" i="3" s="1"/>
  <c r="O1003" i="3"/>
  <c r="U1003" i="3" s="1"/>
  <c r="O1004" i="3"/>
  <c r="U1004" i="3" s="1"/>
  <c r="O1005" i="3"/>
  <c r="U1005" i="3" s="1"/>
  <c r="O1006" i="3"/>
  <c r="U1006" i="3" s="1"/>
  <c r="O1007" i="3"/>
  <c r="U1007" i="3" s="1"/>
  <c r="O1008" i="3"/>
  <c r="U1008" i="3" s="1"/>
  <c r="O1009" i="3"/>
  <c r="U1009" i="3" s="1"/>
  <c r="O1010" i="3"/>
  <c r="U1010" i="3" s="1"/>
  <c r="O1011" i="3"/>
  <c r="U1011" i="3" s="1"/>
  <c r="O1012" i="3"/>
  <c r="U1012" i="3" s="1"/>
  <c r="O1013" i="3"/>
  <c r="U1013" i="3" s="1"/>
  <c r="O1014" i="3"/>
  <c r="U1014" i="3" s="1"/>
  <c r="O1015" i="3"/>
  <c r="U1015" i="3" s="1"/>
  <c r="O1016" i="3"/>
  <c r="U1016" i="3" s="1"/>
  <c r="O1017" i="3"/>
  <c r="U1017" i="3" s="1"/>
  <c r="O1018" i="3"/>
  <c r="U1018" i="3" s="1"/>
  <c r="O1019" i="3"/>
  <c r="U1019" i="3" s="1"/>
  <c r="O1020" i="3"/>
  <c r="U1020" i="3" s="1"/>
  <c r="O1021" i="3"/>
  <c r="U1021" i="3" s="1"/>
  <c r="O1022" i="3"/>
  <c r="U1022" i="3" s="1"/>
  <c r="O1023" i="3"/>
  <c r="U1023" i="3" s="1"/>
  <c r="O1024" i="3"/>
  <c r="U1024" i="3" s="1"/>
  <c r="O1025" i="3"/>
  <c r="U1025" i="3" s="1"/>
  <c r="O1026" i="3"/>
  <c r="U1026" i="3" s="1"/>
  <c r="O1027" i="3"/>
  <c r="U1027" i="3" s="1"/>
  <c r="O1028" i="3"/>
  <c r="U1028" i="3" s="1"/>
  <c r="O1029" i="3"/>
  <c r="U1029" i="3" s="1"/>
  <c r="O1030" i="3"/>
  <c r="U1030" i="3" s="1"/>
  <c r="O1031" i="3"/>
  <c r="U1031" i="3" s="1"/>
  <c r="O1032" i="3"/>
  <c r="U1032" i="3" s="1"/>
  <c r="O1033" i="3"/>
  <c r="U1033" i="3" s="1"/>
  <c r="O1034" i="3"/>
  <c r="U1034" i="3" s="1"/>
  <c r="O1035" i="3"/>
  <c r="U1035" i="3" s="1"/>
  <c r="O1036" i="3"/>
  <c r="U1036" i="3" s="1"/>
  <c r="O1037" i="3"/>
  <c r="U1037" i="3" s="1"/>
  <c r="O1038" i="3"/>
  <c r="U1038" i="3" s="1"/>
  <c r="O1039" i="3"/>
  <c r="U1039" i="3" s="1"/>
  <c r="O1040" i="3"/>
  <c r="U1040" i="3" s="1"/>
  <c r="O1041" i="3"/>
  <c r="U1041" i="3" s="1"/>
  <c r="O1042" i="3"/>
  <c r="U1042" i="3" s="1"/>
  <c r="O1043" i="3"/>
  <c r="U1043" i="3" s="1"/>
  <c r="O1044" i="3"/>
  <c r="U1044" i="3" s="1"/>
  <c r="O1045" i="3"/>
  <c r="U1045" i="3" s="1"/>
  <c r="O1046" i="3"/>
  <c r="U1046" i="3" s="1"/>
  <c r="O1047" i="3"/>
  <c r="U1047" i="3" s="1"/>
  <c r="O1048" i="3"/>
  <c r="U1048" i="3" s="1"/>
  <c r="O1049" i="3"/>
  <c r="U1049" i="3" s="1"/>
  <c r="O1050" i="3"/>
  <c r="U1050" i="3" s="1"/>
  <c r="O1051" i="3"/>
  <c r="U1051" i="3" s="1"/>
  <c r="O1052" i="3"/>
  <c r="U1052" i="3" s="1"/>
  <c r="O1053" i="3"/>
  <c r="U1053" i="3" s="1"/>
  <c r="O1054" i="3"/>
  <c r="U1054" i="3" s="1"/>
  <c r="O1055" i="3"/>
  <c r="U1055" i="3" s="1"/>
  <c r="O1056" i="3"/>
  <c r="U1056" i="3" s="1"/>
  <c r="O1057" i="3"/>
  <c r="U1057" i="3" s="1"/>
  <c r="O1058" i="3"/>
  <c r="U1058" i="3" s="1"/>
  <c r="O1059" i="3"/>
  <c r="U1059" i="3" s="1"/>
  <c r="O1060" i="3"/>
  <c r="U1060" i="3" s="1"/>
  <c r="O1061" i="3"/>
  <c r="U1061" i="3" s="1"/>
  <c r="O1062" i="3"/>
  <c r="U1062" i="3" s="1"/>
  <c r="O1063" i="3"/>
  <c r="U1063" i="3" s="1"/>
  <c r="O1064" i="3"/>
  <c r="U1064" i="3" s="1"/>
  <c r="O1065" i="3"/>
  <c r="U1065" i="3" s="1"/>
  <c r="O1066" i="3"/>
  <c r="U1066" i="3" s="1"/>
  <c r="O1067" i="3"/>
  <c r="U1067" i="3" s="1"/>
  <c r="O1068" i="3"/>
  <c r="U1068" i="3" s="1"/>
  <c r="O1069" i="3"/>
  <c r="U1069" i="3" s="1"/>
  <c r="O1070" i="3"/>
  <c r="U1070" i="3" s="1"/>
  <c r="O1071" i="3"/>
  <c r="U1071" i="3" s="1"/>
  <c r="O1072" i="3"/>
  <c r="U1072" i="3" s="1"/>
  <c r="O1073" i="3"/>
  <c r="U1073" i="3" s="1"/>
  <c r="O1074" i="3"/>
  <c r="U1074" i="3" s="1"/>
  <c r="O1075" i="3"/>
  <c r="U1075" i="3" s="1"/>
  <c r="O1076" i="3"/>
  <c r="U1076" i="3" s="1"/>
  <c r="O1077" i="3"/>
  <c r="U1077" i="3" s="1"/>
  <c r="O1078" i="3"/>
  <c r="U1078" i="3" s="1"/>
  <c r="O1079" i="3"/>
  <c r="U1079" i="3" s="1"/>
  <c r="O1080" i="3"/>
  <c r="U1080" i="3" s="1"/>
  <c r="O1081" i="3"/>
  <c r="U1081" i="3" s="1"/>
  <c r="O1082" i="3"/>
  <c r="U1082" i="3" s="1"/>
  <c r="O1083" i="3"/>
  <c r="U1083" i="3" s="1"/>
  <c r="O1084" i="3"/>
  <c r="U1084" i="3" s="1"/>
  <c r="O1085" i="3"/>
  <c r="U1085" i="3" s="1"/>
  <c r="O1086" i="3"/>
  <c r="U1086" i="3" s="1"/>
  <c r="O1087" i="3"/>
  <c r="U1087" i="3" s="1"/>
  <c r="O1088" i="3"/>
  <c r="U1088" i="3" s="1"/>
  <c r="O1089" i="3"/>
  <c r="U1089" i="3" s="1"/>
  <c r="O1090" i="3"/>
  <c r="U1090" i="3" s="1"/>
  <c r="O1091" i="3"/>
  <c r="U1091" i="3" s="1"/>
  <c r="O1092" i="3"/>
  <c r="U1092" i="3" s="1"/>
  <c r="O1093" i="3"/>
  <c r="U1093" i="3" s="1"/>
  <c r="O1094" i="3"/>
  <c r="U1094" i="3" s="1"/>
  <c r="O1095" i="3"/>
  <c r="U1095" i="3" s="1"/>
  <c r="O1096" i="3"/>
  <c r="U1096" i="3" s="1"/>
  <c r="O1097" i="3"/>
  <c r="U1097" i="3" s="1"/>
  <c r="O1098" i="3"/>
  <c r="U1098" i="3" s="1"/>
  <c r="O1099" i="3"/>
  <c r="U1099" i="3" s="1"/>
  <c r="O1100" i="3"/>
  <c r="U1100" i="3" s="1"/>
  <c r="O1101" i="3"/>
  <c r="U1101" i="3" s="1"/>
  <c r="O1102" i="3"/>
  <c r="U1102" i="3" s="1"/>
  <c r="O1103" i="3"/>
  <c r="U1103" i="3" s="1"/>
  <c r="O1104" i="3"/>
  <c r="U1104" i="3" s="1"/>
  <c r="O1105" i="3"/>
  <c r="U1105" i="3" s="1"/>
  <c r="O1106" i="3"/>
  <c r="U1106" i="3" s="1"/>
  <c r="O1107" i="3"/>
  <c r="U1107" i="3" s="1"/>
  <c r="O1108" i="3"/>
  <c r="U1108" i="3" s="1"/>
  <c r="O1109" i="3"/>
  <c r="U1109" i="3" s="1"/>
  <c r="O1110" i="3"/>
  <c r="U1110" i="3" s="1"/>
  <c r="O1111" i="3"/>
  <c r="U1111" i="3" s="1"/>
  <c r="O1112" i="3"/>
  <c r="U1112" i="3" s="1"/>
  <c r="O1113" i="3"/>
  <c r="U1113" i="3" s="1"/>
  <c r="O1114" i="3"/>
  <c r="U1114" i="3" s="1"/>
  <c r="O1115" i="3"/>
  <c r="U1115" i="3" s="1"/>
  <c r="O1116" i="3"/>
  <c r="U1116" i="3" s="1"/>
  <c r="O1117" i="3"/>
  <c r="U1117" i="3" s="1"/>
  <c r="O1118" i="3"/>
  <c r="U1118" i="3" s="1"/>
  <c r="O1119" i="3"/>
  <c r="U1119" i="3" s="1"/>
  <c r="O1120" i="3"/>
  <c r="U1120" i="3" s="1"/>
  <c r="O1121" i="3"/>
  <c r="U1121" i="3" s="1"/>
  <c r="O1122" i="3"/>
  <c r="U1122" i="3" s="1"/>
  <c r="O1123" i="3"/>
  <c r="U1123" i="3" s="1"/>
  <c r="O1124" i="3"/>
  <c r="U1124" i="3" s="1"/>
  <c r="O1125" i="3"/>
  <c r="U1125" i="3" s="1"/>
  <c r="O1126" i="3"/>
  <c r="U1126" i="3" s="1"/>
  <c r="O1127" i="3"/>
  <c r="U1127" i="3" s="1"/>
  <c r="O1128" i="3"/>
  <c r="U1128" i="3" s="1"/>
  <c r="O1129" i="3"/>
  <c r="U1129" i="3" s="1"/>
  <c r="O1130" i="3"/>
  <c r="U1130" i="3" s="1"/>
  <c r="O1131" i="3"/>
  <c r="U1131" i="3" s="1"/>
  <c r="O1132" i="3"/>
  <c r="U1132" i="3" s="1"/>
  <c r="O1133" i="3"/>
  <c r="U1133" i="3" s="1"/>
  <c r="O1134" i="3"/>
  <c r="U1134" i="3" s="1"/>
  <c r="O1135" i="3"/>
  <c r="U1135" i="3" s="1"/>
  <c r="O1136" i="3"/>
  <c r="U1136" i="3" s="1"/>
  <c r="O1137" i="3"/>
  <c r="U1137" i="3" s="1"/>
  <c r="O1138" i="3"/>
  <c r="U1138" i="3" s="1"/>
  <c r="O1139" i="3"/>
  <c r="U1139" i="3" s="1"/>
  <c r="O1140" i="3"/>
  <c r="U1140" i="3" s="1"/>
  <c r="O1141" i="3"/>
  <c r="U1141" i="3" s="1"/>
  <c r="O1142" i="3"/>
  <c r="U1142" i="3" s="1"/>
  <c r="O1143" i="3"/>
  <c r="U1143" i="3" s="1"/>
  <c r="O1144" i="3"/>
  <c r="U1144" i="3" s="1"/>
  <c r="O1145" i="3"/>
  <c r="U1145" i="3" s="1"/>
  <c r="O1146" i="3"/>
  <c r="U1146" i="3" s="1"/>
  <c r="O1147" i="3"/>
  <c r="U1147" i="3" s="1"/>
  <c r="O1148" i="3"/>
  <c r="U1148" i="3" s="1"/>
  <c r="O1149" i="3"/>
  <c r="U1149" i="3" s="1"/>
  <c r="O1150" i="3"/>
  <c r="U1150" i="3" s="1"/>
  <c r="O1151" i="3"/>
  <c r="U1151" i="3" s="1"/>
  <c r="O1152" i="3"/>
  <c r="U1152" i="3" s="1"/>
  <c r="O1153" i="3"/>
  <c r="U1153" i="3" s="1"/>
  <c r="O1154" i="3"/>
  <c r="U1154" i="3" s="1"/>
  <c r="O1155" i="3"/>
  <c r="U1155" i="3" s="1"/>
  <c r="O1156" i="3"/>
  <c r="U1156" i="3" s="1"/>
  <c r="O1157" i="3"/>
  <c r="U1157" i="3" s="1"/>
  <c r="O1158" i="3"/>
  <c r="U1158" i="3" s="1"/>
  <c r="O1159" i="3"/>
  <c r="U1159" i="3" s="1"/>
  <c r="O1160" i="3"/>
  <c r="U1160" i="3" s="1"/>
  <c r="O1161" i="3"/>
  <c r="U1161" i="3" s="1"/>
  <c r="O1162" i="3"/>
  <c r="U1162" i="3" s="1"/>
  <c r="O1163" i="3"/>
  <c r="U1163" i="3" s="1"/>
  <c r="O1164" i="3"/>
  <c r="U1164" i="3" s="1"/>
  <c r="O1165" i="3"/>
  <c r="U1165" i="3" s="1"/>
  <c r="O1166" i="3"/>
  <c r="U1166" i="3" s="1"/>
  <c r="O1167" i="3"/>
  <c r="U1167" i="3" s="1"/>
  <c r="O1168" i="3"/>
  <c r="U1168" i="3" s="1"/>
  <c r="O1169" i="3"/>
  <c r="U1169" i="3" s="1"/>
  <c r="O1170" i="3"/>
  <c r="U1170" i="3" s="1"/>
  <c r="O1171" i="3"/>
  <c r="U1171" i="3" s="1"/>
  <c r="O1172" i="3"/>
  <c r="U1172" i="3" s="1"/>
  <c r="O1173" i="3"/>
  <c r="U1173" i="3" s="1"/>
  <c r="O1174" i="3"/>
  <c r="U1174" i="3" s="1"/>
  <c r="O1175" i="3"/>
  <c r="U1175" i="3" s="1"/>
  <c r="O1176" i="3"/>
  <c r="U1176" i="3" s="1"/>
  <c r="O1177" i="3"/>
  <c r="U1177" i="3" s="1"/>
  <c r="O1178" i="3"/>
  <c r="U1178" i="3" s="1"/>
  <c r="O1179" i="3"/>
  <c r="U1179" i="3" s="1"/>
  <c r="O1180" i="3"/>
  <c r="U1180" i="3" s="1"/>
  <c r="O1181" i="3"/>
  <c r="U1181" i="3" s="1"/>
  <c r="O1182" i="3"/>
  <c r="U1182" i="3" s="1"/>
  <c r="O1183" i="3"/>
  <c r="U1183" i="3" s="1"/>
  <c r="O1184" i="3"/>
  <c r="U1184" i="3" s="1"/>
  <c r="O1185" i="3"/>
  <c r="U1185" i="3" s="1"/>
  <c r="O1186" i="3"/>
  <c r="U1186" i="3" s="1"/>
  <c r="O1187" i="3"/>
  <c r="U1187" i="3" s="1"/>
  <c r="O1188" i="3"/>
  <c r="U1188" i="3" s="1"/>
  <c r="O1189" i="3"/>
  <c r="U1189" i="3" s="1"/>
  <c r="O1190" i="3"/>
  <c r="U1190" i="3" s="1"/>
  <c r="O1191" i="3"/>
  <c r="U1191" i="3" s="1"/>
  <c r="O1192" i="3"/>
  <c r="U1192" i="3" s="1"/>
  <c r="O1193" i="3"/>
  <c r="U1193" i="3" s="1"/>
  <c r="O1194" i="3"/>
  <c r="U1194" i="3" s="1"/>
  <c r="O1195" i="3"/>
  <c r="U1195" i="3" s="1"/>
  <c r="O1196" i="3"/>
  <c r="U1196" i="3" s="1"/>
  <c r="O1197" i="3"/>
  <c r="U1197" i="3" s="1"/>
  <c r="O1198" i="3"/>
  <c r="U1198" i="3" s="1"/>
  <c r="O1199" i="3"/>
  <c r="U1199" i="3" s="1"/>
  <c r="O1200" i="3"/>
  <c r="U1200" i="3" s="1"/>
  <c r="O1201" i="3"/>
  <c r="U1201" i="3" s="1"/>
  <c r="O1202" i="3"/>
  <c r="U1202" i="3" s="1"/>
  <c r="O1203" i="3"/>
  <c r="U1203" i="3" s="1"/>
  <c r="O1204" i="3"/>
  <c r="U1204" i="3" s="1"/>
  <c r="O1205" i="3"/>
  <c r="U1205" i="3" s="1"/>
  <c r="O1206" i="3"/>
  <c r="U1206" i="3" s="1"/>
  <c r="O1207" i="3"/>
  <c r="U1207" i="3" s="1"/>
  <c r="O1208" i="3"/>
  <c r="U1208" i="3" s="1"/>
  <c r="O1209" i="3"/>
  <c r="U1209" i="3" s="1"/>
  <c r="O1210" i="3"/>
  <c r="U1210" i="3" s="1"/>
  <c r="O1211" i="3"/>
  <c r="U1211" i="3" s="1"/>
  <c r="O1212" i="3"/>
  <c r="U1212" i="3" s="1"/>
  <c r="O1213" i="3"/>
  <c r="U1213" i="3" s="1"/>
  <c r="O1214" i="3"/>
  <c r="U1214" i="3" s="1"/>
  <c r="O1215" i="3"/>
  <c r="U1215" i="3" s="1"/>
  <c r="O1216" i="3"/>
  <c r="U1216" i="3" s="1"/>
  <c r="O1217" i="3"/>
  <c r="U1217" i="3" s="1"/>
  <c r="O1218" i="3"/>
  <c r="U1218" i="3" s="1"/>
  <c r="O1219" i="3"/>
  <c r="U1219" i="3" s="1"/>
  <c r="O1220" i="3"/>
  <c r="U1220" i="3" s="1"/>
  <c r="O1221" i="3"/>
  <c r="U1221" i="3" s="1"/>
  <c r="O1222" i="3"/>
  <c r="U1222" i="3" s="1"/>
  <c r="O1223" i="3"/>
  <c r="U1223" i="3" s="1"/>
  <c r="O1224" i="3"/>
  <c r="U1224" i="3" s="1"/>
  <c r="O1225" i="3"/>
  <c r="U1225" i="3" s="1"/>
  <c r="O1226" i="3"/>
  <c r="U1226" i="3" s="1"/>
  <c r="O1227" i="3"/>
  <c r="U1227" i="3" s="1"/>
  <c r="O1228" i="3"/>
  <c r="U1228" i="3" s="1"/>
  <c r="O1229" i="3"/>
  <c r="U1229" i="3" s="1"/>
  <c r="O1230" i="3"/>
  <c r="U1230" i="3" s="1"/>
  <c r="O1231" i="3"/>
  <c r="U1231" i="3" s="1"/>
  <c r="O1232" i="3"/>
  <c r="U1232" i="3" s="1"/>
  <c r="O1233" i="3"/>
  <c r="U1233" i="3" s="1"/>
  <c r="O1234" i="3"/>
  <c r="U1234" i="3" s="1"/>
  <c r="O1235" i="3"/>
  <c r="U1235" i="3" s="1"/>
  <c r="O1236" i="3"/>
  <c r="U1236" i="3" s="1"/>
  <c r="O1237" i="3"/>
  <c r="U1237" i="3" s="1"/>
  <c r="O1238" i="3"/>
  <c r="U1238" i="3" s="1"/>
  <c r="O1239" i="3"/>
  <c r="U1239" i="3" s="1"/>
  <c r="O1240" i="3"/>
  <c r="U1240" i="3" s="1"/>
  <c r="O1241" i="3"/>
  <c r="U1241" i="3" s="1"/>
  <c r="O1242" i="3"/>
  <c r="U1242" i="3" s="1"/>
  <c r="O1243" i="3"/>
  <c r="U1243" i="3" s="1"/>
  <c r="O1244" i="3"/>
  <c r="U1244" i="3" s="1"/>
  <c r="O1245" i="3"/>
  <c r="U1245" i="3" s="1"/>
  <c r="O1246" i="3"/>
  <c r="U1246" i="3" s="1"/>
  <c r="O1247" i="3"/>
  <c r="U1247" i="3" s="1"/>
  <c r="O1248" i="3"/>
  <c r="U1248" i="3" s="1"/>
  <c r="O1249" i="3"/>
  <c r="U1249" i="3" s="1"/>
  <c r="O1250" i="3"/>
  <c r="U1250" i="3" s="1"/>
  <c r="O1251" i="3"/>
  <c r="U1251" i="3" s="1"/>
  <c r="O1252" i="3"/>
  <c r="U1252" i="3" s="1"/>
  <c r="O1253" i="3"/>
  <c r="U1253" i="3" s="1"/>
  <c r="O1254" i="3"/>
  <c r="U1254" i="3" s="1"/>
  <c r="O1255" i="3"/>
  <c r="U1255" i="3" s="1"/>
  <c r="O1256" i="3"/>
  <c r="U1256" i="3" s="1"/>
  <c r="O1257" i="3"/>
  <c r="U1257" i="3" s="1"/>
  <c r="O1258" i="3"/>
  <c r="U1258" i="3" s="1"/>
  <c r="O1259" i="3"/>
  <c r="U1259" i="3" s="1"/>
  <c r="O1260" i="3"/>
  <c r="U1260" i="3" s="1"/>
  <c r="O1261" i="3"/>
  <c r="U1261" i="3" s="1"/>
  <c r="O1262" i="3"/>
  <c r="U1262" i="3" s="1"/>
  <c r="O1263" i="3"/>
  <c r="U1263" i="3" s="1"/>
  <c r="O1264" i="3"/>
  <c r="U1264" i="3" s="1"/>
  <c r="O1265" i="3"/>
  <c r="U1265" i="3" s="1"/>
  <c r="O1266" i="3"/>
  <c r="U1266" i="3" s="1"/>
  <c r="O1267" i="3"/>
  <c r="U1267" i="3" s="1"/>
  <c r="O1268" i="3"/>
  <c r="U1268" i="3" s="1"/>
  <c r="O1269" i="3"/>
  <c r="U1269" i="3" s="1"/>
  <c r="O1270" i="3"/>
  <c r="U1270" i="3" s="1"/>
  <c r="O1271" i="3"/>
  <c r="U1271" i="3" s="1"/>
  <c r="O1272" i="3"/>
  <c r="U1272" i="3" s="1"/>
  <c r="O1273" i="3"/>
  <c r="U1273" i="3" s="1"/>
  <c r="O1274" i="3"/>
  <c r="U1274" i="3" s="1"/>
  <c r="O1275" i="3"/>
  <c r="U1275" i="3" s="1"/>
  <c r="O1276" i="3"/>
  <c r="U1276" i="3" s="1"/>
  <c r="O1277" i="3"/>
  <c r="U1277" i="3" s="1"/>
  <c r="O1278" i="3"/>
  <c r="U1278" i="3" s="1"/>
  <c r="O1279" i="3"/>
  <c r="U1279" i="3" s="1"/>
  <c r="O1280" i="3"/>
  <c r="U1280" i="3" s="1"/>
  <c r="O1281" i="3"/>
  <c r="U1281" i="3" s="1"/>
  <c r="O1282" i="3"/>
  <c r="U1282" i="3" s="1"/>
  <c r="O1283" i="3"/>
  <c r="U1283" i="3" s="1"/>
  <c r="O1284" i="3"/>
  <c r="U1284" i="3" s="1"/>
  <c r="O1285" i="3"/>
  <c r="U1285" i="3" s="1"/>
  <c r="O1286" i="3"/>
  <c r="U1286" i="3" s="1"/>
  <c r="O1287" i="3"/>
  <c r="U1287" i="3" s="1"/>
  <c r="O1288" i="3"/>
  <c r="U1288" i="3" s="1"/>
  <c r="O1289" i="3"/>
  <c r="U1289" i="3" s="1"/>
  <c r="O1290" i="3"/>
  <c r="U1290" i="3" s="1"/>
  <c r="O1291" i="3"/>
  <c r="U1291" i="3" s="1"/>
  <c r="O1292" i="3"/>
  <c r="U1292" i="3" s="1"/>
  <c r="O1293" i="3"/>
  <c r="U1293" i="3" s="1"/>
  <c r="O1294" i="3"/>
  <c r="U1294" i="3" s="1"/>
  <c r="O1295" i="3"/>
  <c r="U1295" i="3" s="1"/>
  <c r="O1296" i="3"/>
  <c r="U1296" i="3" s="1"/>
  <c r="O1297" i="3"/>
  <c r="U1297" i="3" s="1"/>
  <c r="O1298" i="3"/>
  <c r="U1298" i="3" s="1"/>
  <c r="O1299" i="3"/>
  <c r="U1299" i="3" s="1"/>
  <c r="O1300" i="3"/>
  <c r="U1300" i="3" s="1"/>
  <c r="O1301" i="3"/>
  <c r="U1301" i="3" s="1"/>
  <c r="O1302" i="3"/>
  <c r="U1302" i="3" s="1"/>
  <c r="O1303" i="3"/>
  <c r="U1303" i="3" s="1"/>
  <c r="O1304" i="3"/>
  <c r="U1304" i="3" s="1"/>
  <c r="O1305" i="3"/>
  <c r="U1305" i="3" s="1"/>
  <c r="O1306" i="3"/>
  <c r="U1306" i="3" s="1"/>
  <c r="O1307" i="3"/>
  <c r="U1307" i="3" s="1"/>
  <c r="O1308" i="3"/>
  <c r="U1308" i="3" s="1"/>
  <c r="O1309" i="3"/>
  <c r="U1309" i="3" s="1"/>
  <c r="O1310" i="3"/>
  <c r="U1310" i="3" s="1"/>
  <c r="O1311" i="3"/>
  <c r="U1311" i="3" s="1"/>
  <c r="O1312" i="3"/>
  <c r="U1312" i="3" s="1"/>
  <c r="O1313" i="3"/>
  <c r="U1313" i="3" s="1"/>
  <c r="O1314" i="3"/>
  <c r="U1314" i="3" s="1"/>
  <c r="O1315" i="3"/>
  <c r="U1315" i="3" s="1"/>
  <c r="O1316" i="3"/>
  <c r="U1316" i="3" s="1"/>
  <c r="O1317" i="3"/>
  <c r="U1317" i="3" s="1"/>
  <c r="O1318" i="3"/>
  <c r="U1318" i="3" s="1"/>
  <c r="O1319" i="3"/>
  <c r="U1319" i="3" s="1"/>
  <c r="O1320" i="3"/>
  <c r="U1320" i="3" s="1"/>
  <c r="O1321" i="3"/>
  <c r="U1321" i="3" s="1"/>
  <c r="O1322" i="3"/>
  <c r="U1322" i="3" s="1"/>
  <c r="O1323" i="3"/>
  <c r="U1323" i="3" s="1"/>
  <c r="O1324" i="3"/>
  <c r="U1324" i="3" s="1"/>
  <c r="O1325" i="3"/>
  <c r="U1325" i="3" s="1"/>
  <c r="O1326" i="3"/>
  <c r="U1326" i="3" s="1"/>
  <c r="O1327" i="3"/>
  <c r="U1327" i="3" s="1"/>
  <c r="O1328" i="3"/>
  <c r="U1328" i="3" s="1"/>
  <c r="O1329" i="3"/>
  <c r="U1329" i="3" s="1"/>
  <c r="O1330" i="3"/>
  <c r="U1330" i="3" s="1"/>
  <c r="O1331" i="3"/>
  <c r="U1331" i="3" s="1"/>
  <c r="O1332" i="3"/>
  <c r="U1332" i="3" s="1"/>
  <c r="O1333" i="3"/>
  <c r="U1333" i="3" s="1"/>
  <c r="O1334" i="3"/>
  <c r="U1334" i="3" s="1"/>
  <c r="O1335" i="3"/>
  <c r="U1335" i="3" s="1"/>
  <c r="O1336" i="3"/>
  <c r="U1336" i="3" s="1"/>
  <c r="O1337" i="3"/>
  <c r="U1337" i="3" s="1"/>
  <c r="O1338" i="3"/>
  <c r="U1338" i="3" s="1"/>
  <c r="O1339" i="3"/>
  <c r="U1339" i="3" s="1"/>
  <c r="O1340" i="3"/>
  <c r="U1340" i="3" s="1"/>
  <c r="O1341" i="3"/>
  <c r="U1341" i="3" s="1"/>
  <c r="O1342" i="3"/>
  <c r="U1342" i="3" s="1"/>
  <c r="O1343" i="3"/>
  <c r="U1343" i="3" s="1"/>
  <c r="O1344" i="3"/>
  <c r="U1344" i="3" s="1"/>
  <c r="O1345" i="3"/>
  <c r="U1345" i="3" s="1"/>
  <c r="O1346" i="3"/>
  <c r="U1346" i="3" s="1"/>
  <c r="O1347" i="3"/>
  <c r="U1347" i="3" s="1"/>
  <c r="O1348" i="3"/>
  <c r="U1348" i="3" s="1"/>
  <c r="O1349" i="3"/>
  <c r="U1349" i="3" s="1"/>
  <c r="O1350" i="3"/>
  <c r="U1350" i="3" s="1"/>
  <c r="O1351" i="3"/>
  <c r="U1351" i="3" s="1"/>
  <c r="O1352" i="3"/>
  <c r="U1352" i="3" s="1"/>
  <c r="O1353" i="3"/>
  <c r="U1353" i="3" s="1"/>
  <c r="O1354" i="3"/>
  <c r="U1354" i="3" s="1"/>
  <c r="O1355" i="3"/>
  <c r="U1355" i="3" s="1"/>
  <c r="O1356" i="3"/>
  <c r="U1356" i="3" s="1"/>
  <c r="O1357" i="3"/>
  <c r="U1357" i="3" s="1"/>
  <c r="O1358" i="3"/>
  <c r="U1358" i="3" s="1"/>
  <c r="O1359" i="3"/>
  <c r="U1359" i="3" s="1"/>
  <c r="O1360" i="3"/>
  <c r="U1360" i="3" s="1"/>
  <c r="O1361" i="3"/>
  <c r="U1361" i="3" s="1"/>
  <c r="O1362" i="3"/>
  <c r="U1362" i="3" s="1"/>
  <c r="O1363" i="3"/>
  <c r="U1363" i="3" s="1"/>
  <c r="O1364" i="3"/>
  <c r="U1364" i="3" s="1"/>
  <c r="O1365" i="3"/>
  <c r="U1365" i="3" s="1"/>
  <c r="O1366" i="3"/>
  <c r="U1366" i="3" s="1"/>
  <c r="O1367" i="3"/>
  <c r="U1367" i="3" s="1"/>
  <c r="O1368" i="3"/>
  <c r="U1368" i="3" s="1"/>
  <c r="O1369" i="3"/>
  <c r="U1369" i="3" s="1"/>
  <c r="O1370" i="3"/>
  <c r="U1370" i="3" s="1"/>
  <c r="O1371" i="3"/>
  <c r="U1371" i="3" s="1"/>
  <c r="O1372" i="3"/>
  <c r="U1372" i="3" s="1"/>
  <c r="O1373" i="3"/>
  <c r="U1373" i="3" s="1"/>
  <c r="O1374" i="3"/>
  <c r="U1374" i="3" s="1"/>
  <c r="O1375" i="3"/>
  <c r="U1375" i="3" s="1"/>
  <c r="O1376" i="3"/>
  <c r="U1376" i="3" s="1"/>
  <c r="O1377" i="3"/>
  <c r="U1377" i="3" s="1"/>
  <c r="O1378" i="3"/>
  <c r="U1378" i="3" s="1"/>
  <c r="O1379" i="3"/>
  <c r="U1379" i="3" s="1"/>
  <c r="O1380" i="3"/>
  <c r="U1380" i="3" s="1"/>
  <c r="O1381" i="3"/>
  <c r="U1381" i="3" s="1"/>
  <c r="O1382" i="3"/>
  <c r="U1382" i="3" s="1"/>
  <c r="O1383" i="3"/>
  <c r="U1383" i="3" s="1"/>
  <c r="O1384" i="3"/>
  <c r="U1384" i="3" s="1"/>
  <c r="O1385" i="3"/>
  <c r="U1385" i="3" s="1"/>
  <c r="O1386" i="3"/>
  <c r="U1386" i="3" s="1"/>
  <c r="O1387" i="3"/>
  <c r="U1387" i="3" s="1"/>
  <c r="O1388" i="3"/>
  <c r="U1388" i="3" s="1"/>
  <c r="O1389" i="3"/>
  <c r="U1389" i="3" s="1"/>
  <c r="O1390" i="3"/>
  <c r="U1390" i="3" s="1"/>
  <c r="O1391" i="3"/>
  <c r="U1391" i="3" s="1"/>
  <c r="O1392" i="3"/>
  <c r="U1392" i="3" s="1"/>
  <c r="O1393" i="3"/>
  <c r="U1393" i="3" s="1"/>
  <c r="O1394" i="3"/>
  <c r="U1394" i="3" s="1"/>
  <c r="O1395" i="3"/>
  <c r="U1395" i="3" s="1"/>
  <c r="O1396" i="3"/>
  <c r="U1396" i="3" s="1"/>
  <c r="O1397" i="3"/>
  <c r="U1397" i="3" s="1"/>
  <c r="O1398" i="3"/>
  <c r="U1398" i="3" s="1"/>
  <c r="O1399" i="3"/>
  <c r="U1399" i="3" s="1"/>
  <c r="O1400" i="3"/>
  <c r="U1400" i="3" s="1"/>
  <c r="O1401" i="3"/>
  <c r="U1401" i="3" s="1"/>
  <c r="O1402" i="3"/>
  <c r="U1402" i="3" s="1"/>
  <c r="O1403" i="3"/>
  <c r="U1403" i="3" s="1"/>
  <c r="O1404" i="3"/>
  <c r="U1404" i="3" s="1"/>
  <c r="O1405" i="3"/>
  <c r="U1405" i="3" s="1"/>
  <c r="O1406" i="3"/>
  <c r="U1406" i="3" s="1"/>
  <c r="O1407" i="3"/>
  <c r="U1407" i="3" s="1"/>
  <c r="O1408" i="3"/>
  <c r="U1408" i="3" s="1"/>
  <c r="O1409" i="3"/>
  <c r="U1409" i="3" s="1"/>
  <c r="O1410" i="3"/>
  <c r="U1410" i="3" s="1"/>
  <c r="O1411" i="3"/>
  <c r="U1411" i="3" s="1"/>
  <c r="O1412" i="3"/>
  <c r="U1412" i="3" s="1"/>
  <c r="O1413" i="3"/>
  <c r="U1413" i="3" s="1"/>
  <c r="O1414" i="3"/>
  <c r="U1414" i="3" s="1"/>
  <c r="O1415" i="3"/>
  <c r="U1415" i="3" s="1"/>
  <c r="O1416" i="3"/>
  <c r="U1416" i="3" s="1"/>
  <c r="O1417" i="3"/>
  <c r="U1417" i="3" s="1"/>
  <c r="O1418" i="3"/>
  <c r="U1418" i="3" s="1"/>
  <c r="O1419" i="3"/>
  <c r="U1419" i="3" s="1"/>
  <c r="O1420" i="3"/>
  <c r="U1420" i="3" s="1"/>
  <c r="O1421" i="3"/>
  <c r="U1421" i="3" s="1"/>
  <c r="O1422" i="3"/>
  <c r="U1422" i="3" s="1"/>
  <c r="O1423" i="3"/>
  <c r="U1423" i="3" s="1"/>
  <c r="O1424" i="3"/>
  <c r="U1424" i="3" s="1"/>
  <c r="O1425" i="3"/>
  <c r="U1425" i="3" s="1"/>
  <c r="O1426" i="3"/>
  <c r="U1426" i="3" s="1"/>
  <c r="O1427" i="3"/>
  <c r="U1427" i="3" s="1"/>
  <c r="O1428" i="3"/>
  <c r="U1428" i="3" s="1"/>
  <c r="O1429" i="3"/>
  <c r="U1429" i="3" s="1"/>
  <c r="O1430" i="3"/>
  <c r="U1430" i="3" s="1"/>
  <c r="O1431" i="3"/>
  <c r="U1431" i="3" s="1"/>
  <c r="O1432" i="3"/>
  <c r="U1432" i="3" s="1"/>
  <c r="O1433" i="3"/>
  <c r="U1433" i="3" s="1"/>
  <c r="O1434" i="3"/>
  <c r="U1434" i="3" s="1"/>
  <c r="O1435" i="3"/>
  <c r="U1435" i="3" s="1"/>
  <c r="O1436" i="3"/>
  <c r="U1436" i="3" s="1"/>
  <c r="O1437" i="3"/>
  <c r="U1437" i="3" s="1"/>
  <c r="O1438" i="3"/>
  <c r="U1438" i="3" s="1"/>
  <c r="O1439" i="3"/>
  <c r="U1439" i="3" s="1"/>
  <c r="O1440" i="3"/>
  <c r="U1440" i="3" s="1"/>
  <c r="O1441" i="3"/>
  <c r="U1441" i="3" s="1"/>
  <c r="O1442" i="3"/>
  <c r="U1442" i="3" s="1"/>
  <c r="O1443" i="3"/>
  <c r="U1443" i="3" s="1"/>
  <c r="O1444" i="3"/>
  <c r="U1444" i="3" s="1"/>
  <c r="O1445" i="3"/>
  <c r="U1445" i="3" s="1"/>
  <c r="O1446" i="3"/>
  <c r="U1446" i="3" s="1"/>
  <c r="O1447" i="3"/>
  <c r="U1447" i="3" s="1"/>
  <c r="O1448" i="3"/>
  <c r="U1448" i="3" s="1"/>
  <c r="O1449" i="3"/>
  <c r="U1449" i="3" s="1"/>
  <c r="O1450" i="3"/>
  <c r="U1450" i="3" s="1"/>
  <c r="O1451" i="3"/>
  <c r="U1451" i="3" s="1"/>
  <c r="O1452" i="3"/>
  <c r="U1452" i="3" s="1"/>
  <c r="O1453" i="3"/>
  <c r="U1453" i="3" s="1"/>
  <c r="O1454" i="3"/>
  <c r="U1454" i="3" s="1"/>
  <c r="O1455" i="3"/>
  <c r="U1455" i="3" s="1"/>
  <c r="O1456" i="3"/>
  <c r="U1456" i="3" s="1"/>
  <c r="O1457" i="3"/>
  <c r="U1457" i="3" s="1"/>
  <c r="O1458" i="3"/>
  <c r="U1458" i="3" s="1"/>
  <c r="O1459" i="3"/>
  <c r="U1459" i="3" s="1"/>
  <c r="O1460" i="3"/>
  <c r="U1460" i="3" s="1"/>
  <c r="O1461" i="3"/>
  <c r="U1461" i="3" s="1"/>
  <c r="O1462" i="3"/>
  <c r="U1462" i="3" s="1"/>
  <c r="O1463" i="3"/>
  <c r="U1463" i="3" s="1"/>
  <c r="O1464" i="3"/>
  <c r="U1464" i="3" s="1"/>
  <c r="O1465" i="3"/>
  <c r="U1465" i="3" s="1"/>
  <c r="O1466" i="3"/>
  <c r="U1466" i="3" s="1"/>
  <c r="O1467" i="3"/>
  <c r="U1467" i="3" s="1"/>
  <c r="O1468" i="3"/>
  <c r="U1468" i="3" s="1"/>
  <c r="O1469" i="3"/>
  <c r="U1469" i="3" s="1"/>
  <c r="O1470" i="3"/>
  <c r="U1470" i="3" s="1"/>
  <c r="O1471" i="3"/>
  <c r="U1471" i="3" s="1"/>
  <c r="O1472" i="3"/>
  <c r="U1472" i="3" s="1"/>
  <c r="O1473" i="3"/>
  <c r="U1473" i="3" s="1"/>
  <c r="O1474" i="3"/>
  <c r="U1474" i="3" s="1"/>
  <c r="O1475" i="3"/>
  <c r="U1475" i="3" s="1"/>
  <c r="O1476" i="3"/>
  <c r="U1476" i="3" s="1"/>
  <c r="O1477" i="3"/>
  <c r="U1477" i="3" s="1"/>
  <c r="O1478" i="3"/>
  <c r="U1478" i="3" s="1"/>
  <c r="O1479" i="3"/>
  <c r="U1479" i="3" s="1"/>
  <c r="O1480" i="3"/>
  <c r="U1480" i="3" s="1"/>
  <c r="O1481" i="3"/>
  <c r="U1481" i="3" s="1"/>
  <c r="O1482" i="3"/>
  <c r="U1482" i="3" s="1"/>
  <c r="O1483" i="3"/>
  <c r="U1483" i="3" s="1"/>
  <c r="O1484" i="3"/>
  <c r="U1484" i="3" s="1"/>
  <c r="O1485" i="3"/>
  <c r="U1485" i="3" s="1"/>
  <c r="O1486" i="3"/>
  <c r="U1486" i="3" s="1"/>
  <c r="O1487" i="3"/>
  <c r="U1487" i="3" s="1"/>
  <c r="O1488" i="3"/>
  <c r="U1488" i="3" s="1"/>
  <c r="O1489" i="3"/>
  <c r="U1489" i="3" s="1"/>
  <c r="O1490" i="3"/>
  <c r="U1490" i="3" s="1"/>
  <c r="O1491" i="3"/>
  <c r="U1491" i="3" s="1"/>
  <c r="O1492" i="3"/>
  <c r="U1492" i="3" s="1"/>
  <c r="O1493" i="3"/>
  <c r="U1493" i="3" s="1"/>
  <c r="O1494" i="3"/>
  <c r="U1494" i="3" s="1"/>
  <c r="O1495" i="3"/>
  <c r="U1495" i="3" s="1"/>
  <c r="O1496" i="3"/>
  <c r="U1496" i="3" s="1"/>
  <c r="O1497" i="3"/>
  <c r="U1497" i="3" s="1"/>
  <c r="O1498" i="3"/>
  <c r="U1498" i="3" s="1"/>
  <c r="O1499" i="3"/>
  <c r="U1499" i="3" s="1"/>
  <c r="O1500" i="3"/>
  <c r="U1500" i="3" s="1"/>
  <c r="O1501" i="3"/>
  <c r="U1501" i="3" s="1"/>
  <c r="O1502" i="3"/>
  <c r="U1502" i="3" s="1"/>
  <c r="O1503" i="3"/>
  <c r="U1503" i="3" s="1"/>
  <c r="O1504" i="3"/>
  <c r="U1504" i="3" s="1"/>
  <c r="O1505" i="3"/>
  <c r="U1505" i="3" s="1"/>
  <c r="O1506" i="3"/>
  <c r="U1506" i="3" s="1"/>
  <c r="O1507" i="3"/>
  <c r="U1507" i="3" s="1"/>
  <c r="O1508" i="3"/>
  <c r="U1508" i="3" s="1"/>
  <c r="O1509" i="3"/>
  <c r="U1509" i="3" s="1"/>
  <c r="O1510" i="3"/>
  <c r="U1510" i="3" s="1"/>
  <c r="O1511" i="3"/>
  <c r="U1511" i="3" s="1"/>
  <c r="O1512" i="3"/>
  <c r="U1512" i="3" s="1"/>
  <c r="O1513" i="3"/>
  <c r="U1513" i="3" s="1"/>
  <c r="O1514" i="3"/>
  <c r="U1514" i="3" s="1"/>
  <c r="O1515" i="3"/>
  <c r="U1515" i="3" s="1"/>
  <c r="O1516" i="3"/>
  <c r="U1516" i="3" s="1"/>
  <c r="O1517" i="3"/>
  <c r="U1517" i="3" s="1"/>
  <c r="O1518" i="3"/>
  <c r="U1518" i="3" s="1"/>
  <c r="O1519" i="3"/>
  <c r="U1519" i="3" s="1"/>
  <c r="O1520" i="3"/>
  <c r="U1520" i="3" s="1"/>
  <c r="O1521" i="3"/>
  <c r="U1521" i="3" s="1"/>
  <c r="O1522" i="3"/>
  <c r="U1522" i="3" s="1"/>
  <c r="O1523" i="3"/>
  <c r="U1523" i="3" s="1"/>
  <c r="O1524" i="3"/>
  <c r="U1524" i="3" s="1"/>
  <c r="O1525" i="3"/>
  <c r="U1525" i="3" s="1"/>
  <c r="O1526" i="3"/>
  <c r="U1526" i="3" s="1"/>
  <c r="O1527" i="3"/>
  <c r="U1527" i="3" s="1"/>
  <c r="O1528" i="3"/>
  <c r="U1528" i="3" s="1"/>
  <c r="O1529" i="3"/>
  <c r="U1529" i="3" s="1"/>
  <c r="O1530" i="3"/>
  <c r="U1530" i="3" s="1"/>
  <c r="O1531" i="3"/>
  <c r="U1531" i="3" s="1"/>
  <c r="O1532" i="3"/>
  <c r="U1532" i="3" s="1"/>
  <c r="O1533" i="3"/>
  <c r="U1533" i="3" s="1"/>
  <c r="O1534" i="3"/>
  <c r="U1534" i="3" s="1"/>
  <c r="O1535" i="3"/>
  <c r="U1535" i="3" s="1"/>
  <c r="O1536" i="3"/>
  <c r="U1536" i="3" s="1"/>
  <c r="O1537" i="3"/>
  <c r="U1537" i="3" s="1"/>
  <c r="O1538" i="3"/>
  <c r="U1538" i="3" s="1"/>
  <c r="O1539" i="3"/>
  <c r="U1539" i="3" s="1"/>
  <c r="O1540" i="3"/>
  <c r="U1540" i="3" s="1"/>
  <c r="O1541" i="3"/>
  <c r="U1541" i="3" s="1"/>
  <c r="O1542" i="3"/>
  <c r="U1542" i="3" s="1"/>
  <c r="O1543" i="3"/>
  <c r="U1543" i="3" s="1"/>
  <c r="O1544" i="3"/>
  <c r="U1544" i="3" s="1"/>
  <c r="O1545" i="3"/>
  <c r="U1545" i="3" s="1"/>
  <c r="O1546" i="3"/>
  <c r="U1546" i="3" s="1"/>
  <c r="O1547" i="3"/>
  <c r="U1547" i="3" s="1"/>
  <c r="O1548" i="3"/>
  <c r="U1548" i="3" s="1"/>
  <c r="O1549" i="3"/>
  <c r="U1549" i="3" s="1"/>
  <c r="O1550" i="3"/>
  <c r="U1550" i="3" s="1"/>
  <c r="O1551" i="3"/>
  <c r="U1551" i="3" s="1"/>
  <c r="O1552" i="3"/>
  <c r="U1552" i="3" s="1"/>
  <c r="O1553" i="3"/>
  <c r="U1553" i="3" s="1"/>
  <c r="O1554" i="3"/>
  <c r="U1554" i="3" s="1"/>
  <c r="O1555" i="3"/>
  <c r="U1555" i="3" s="1"/>
  <c r="O1556" i="3"/>
  <c r="U1556" i="3" s="1"/>
  <c r="O1557" i="3"/>
  <c r="U1557" i="3" s="1"/>
  <c r="O1558" i="3"/>
  <c r="U1558" i="3" s="1"/>
  <c r="O1559" i="3"/>
  <c r="U1559" i="3" s="1"/>
  <c r="O1560" i="3"/>
  <c r="U1560" i="3" s="1"/>
  <c r="O1561" i="3"/>
  <c r="U1561" i="3" s="1"/>
  <c r="O1562" i="3"/>
  <c r="U1562" i="3" s="1"/>
  <c r="O1563" i="3"/>
  <c r="U1563" i="3" s="1"/>
  <c r="O1564" i="3"/>
  <c r="U1564" i="3" s="1"/>
  <c r="O1565" i="3"/>
  <c r="U1565" i="3" s="1"/>
  <c r="O1566" i="3"/>
  <c r="U1566" i="3" s="1"/>
  <c r="O1567" i="3"/>
  <c r="U1567" i="3" s="1"/>
  <c r="O1568" i="3"/>
  <c r="U1568" i="3" s="1"/>
  <c r="O1569" i="3"/>
  <c r="U1569" i="3" s="1"/>
  <c r="O1570" i="3"/>
  <c r="U1570" i="3" s="1"/>
  <c r="O1571" i="3"/>
  <c r="U1571" i="3" s="1"/>
  <c r="O1572" i="3"/>
  <c r="U1572" i="3" s="1"/>
  <c r="O1573" i="3"/>
  <c r="U1573" i="3" s="1"/>
  <c r="O1574" i="3"/>
  <c r="U1574" i="3" s="1"/>
  <c r="O1575" i="3"/>
  <c r="U1575" i="3" s="1"/>
  <c r="O1576" i="3"/>
  <c r="U1576" i="3" s="1"/>
  <c r="O1577" i="3"/>
  <c r="U1577" i="3" s="1"/>
  <c r="O1578" i="3"/>
  <c r="U1578" i="3" s="1"/>
  <c r="O1579" i="3"/>
  <c r="U1579" i="3" s="1"/>
  <c r="O1580" i="3"/>
  <c r="U1580" i="3" s="1"/>
  <c r="O1581" i="3"/>
  <c r="U1581" i="3" s="1"/>
  <c r="O1582" i="3"/>
  <c r="U1582" i="3" s="1"/>
  <c r="O1583" i="3"/>
  <c r="U1583" i="3" s="1"/>
  <c r="O1584" i="3"/>
  <c r="U1584" i="3" s="1"/>
  <c r="O1585" i="3"/>
  <c r="U1585" i="3" s="1"/>
  <c r="O1586" i="3"/>
  <c r="U1586" i="3" s="1"/>
  <c r="O1587" i="3"/>
  <c r="U1587" i="3" s="1"/>
  <c r="O1588" i="3"/>
  <c r="U1588" i="3" s="1"/>
  <c r="O1589" i="3"/>
  <c r="U1589" i="3" s="1"/>
  <c r="O1590" i="3"/>
  <c r="U1590" i="3" s="1"/>
  <c r="O1591" i="3"/>
  <c r="U1591" i="3" s="1"/>
  <c r="O1592" i="3"/>
  <c r="U1592" i="3" s="1"/>
  <c r="O1593" i="3"/>
  <c r="U1593" i="3" s="1"/>
  <c r="O1594" i="3"/>
  <c r="U1594" i="3" s="1"/>
  <c r="O1595" i="3"/>
  <c r="U1595" i="3" s="1"/>
  <c r="O1596" i="3"/>
  <c r="U1596" i="3" s="1"/>
  <c r="O1597" i="3"/>
  <c r="U1597" i="3" s="1"/>
  <c r="O1598" i="3"/>
  <c r="U1598" i="3" s="1"/>
  <c r="O1599" i="3"/>
  <c r="U1599" i="3" s="1"/>
  <c r="O1600" i="3"/>
  <c r="U1600" i="3" s="1"/>
  <c r="O1601" i="3"/>
  <c r="U1601" i="3" s="1"/>
  <c r="O1602" i="3"/>
  <c r="U1602" i="3" s="1"/>
  <c r="O1603" i="3"/>
  <c r="U1603" i="3" s="1"/>
  <c r="O1604" i="3"/>
  <c r="U1604" i="3" s="1"/>
  <c r="O1605" i="3"/>
  <c r="U1605" i="3" s="1"/>
  <c r="O1606" i="3"/>
  <c r="U1606" i="3" s="1"/>
  <c r="O1607" i="3"/>
  <c r="U1607" i="3" s="1"/>
  <c r="O1608" i="3"/>
  <c r="U1608" i="3" s="1"/>
  <c r="O1609" i="3"/>
  <c r="U1609" i="3" s="1"/>
  <c r="O1610" i="3"/>
  <c r="U1610" i="3" s="1"/>
  <c r="O1611" i="3"/>
  <c r="U1611" i="3" s="1"/>
  <c r="O1612" i="3"/>
  <c r="U1612" i="3" s="1"/>
  <c r="O1613" i="3"/>
  <c r="U1613" i="3" s="1"/>
  <c r="O1614" i="3"/>
  <c r="U1614" i="3" s="1"/>
  <c r="O1615" i="3"/>
  <c r="U1615" i="3" s="1"/>
  <c r="O1616" i="3"/>
  <c r="U1616" i="3" s="1"/>
  <c r="O1617" i="3"/>
  <c r="U1617" i="3" s="1"/>
  <c r="O1618" i="3"/>
  <c r="U1618" i="3" s="1"/>
  <c r="O1619" i="3"/>
  <c r="U1619" i="3" s="1"/>
  <c r="O1620" i="3"/>
  <c r="U1620" i="3" s="1"/>
  <c r="O1621" i="3"/>
  <c r="U1621" i="3" s="1"/>
  <c r="O1622" i="3"/>
  <c r="U1622" i="3" s="1"/>
  <c r="O1623" i="3"/>
  <c r="U1623" i="3" s="1"/>
  <c r="O1624" i="3"/>
  <c r="U1624" i="3" s="1"/>
  <c r="O1625" i="3"/>
  <c r="U1625" i="3" s="1"/>
  <c r="O1626" i="3"/>
  <c r="U1626" i="3" s="1"/>
  <c r="O1627" i="3"/>
  <c r="U1627" i="3" s="1"/>
  <c r="O1628" i="3"/>
  <c r="U1628" i="3" s="1"/>
  <c r="O1629" i="3"/>
  <c r="U1629" i="3" s="1"/>
  <c r="O1630" i="3"/>
  <c r="U1630" i="3" s="1"/>
  <c r="O1631" i="3"/>
  <c r="U1631" i="3" s="1"/>
  <c r="O1632" i="3"/>
  <c r="U1632" i="3" s="1"/>
  <c r="O1633" i="3"/>
  <c r="U1633" i="3" s="1"/>
  <c r="O1634" i="3"/>
  <c r="U1634" i="3" s="1"/>
  <c r="O1635" i="3"/>
  <c r="U1635" i="3" s="1"/>
  <c r="O1636" i="3"/>
  <c r="U1636" i="3" s="1"/>
  <c r="O1637" i="3"/>
  <c r="U1637" i="3" s="1"/>
  <c r="O1638" i="3"/>
  <c r="U1638" i="3" s="1"/>
  <c r="O1639" i="3"/>
  <c r="U1639" i="3" s="1"/>
  <c r="O1640" i="3"/>
  <c r="U1640" i="3" s="1"/>
  <c r="O1641" i="3"/>
  <c r="U1641" i="3" s="1"/>
  <c r="O1642" i="3"/>
  <c r="U1642" i="3" s="1"/>
  <c r="O1643" i="3"/>
  <c r="U1643" i="3" s="1"/>
  <c r="O1644" i="3"/>
  <c r="U1644" i="3" s="1"/>
  <c r="O1645" i="3"/>
  <c r="U1645" i="3" s="1"/>
  <c r="O1646" i="3"/>
  <c r="U1646" i="3" s="1"/>
  <c r="O1647" i="3"/>
  <c r="U1647" i="3" s="1"/>
  <c r="O1648" i="3"/>
  <c r="U1648" i="3" s="1"/>
  <c r="O1649" i="3"/>
  <c r="U1649" i="3" s="1"/>
  <c r="O1650" i="3"/>
  <c r="U1650" i="3" s="1"/>
  <c r="O1651" i="3"/>
  <c r="U1651" i="3" s="1"/>
  <c r="O1652" i="3"/>
  <c r="U1652" i="3" s="1"/>
  <c r="O1653" i="3"/>
  <c r="U1653" i="3" s="1"/>
  <c r="O1654" i="3"/>
  <c r="U1654" i="3" s="1"/>
  <c r="O1655" i="3"/>
  <c r="U1655" i="3" s="1"/>
  <c r="O1656" i="3"/>
  <c r="U1656" i="3" s="1"/>
  <c r="O1657" i="3"/>
  <c r="U1657" i="3" s="1"/>
  <c r="O1658" i="3"/>
  <c r="U1658" i="3" s="1"/>
  <c r="O1659" i="3"/>
  <c r="U1659" i="3" s="1"/>
  <c r="O1660" i="3"/>
  <c r="U1660" i="3" s="1"/>
  <c r="O1661" i="3"/>
  <c r="U1661" i="3" s="1"/>
  <c r="O1662" i="3"/>
  <c r="U1662" i="3" s="1"/>
  <c r="O1663" i="3"/>
  <c r="U1663" i="3" s="1"/>
  <c r="O1664" i="3"/>
  <c r="U1664" i="3" s="1"/>
  <c r="O1665" i="3"/>
  <c r="U1665" i="3" s="1"/>
  <c r="O1666" i="3"/>
  <c r="U1666" i="3" s="1"/>
  <c r="O1667" i="3"/>
  <c r="U1667" i="3" s="1"/>
  <c r="O1668" i="3"/>
  <c r="U1668" i="3" s="1"/>
  <c r="O1669" i="3"/>
  <c r="U1669" i="3" s="1"/>
  <c r="O1670" i="3"/>
  <c r="U1670" i="3" s="1"/>
  <c r="O1671" i="3"/>
  <c r="U1671" i="3" s="1"/>
  <c r="O1672" i="3"/>
  <c r="U1672" i="3" s="1"/>
  <c r="O1673" i="3"/>
  <c r="U1673" i="3" s="1"/>
  <c r="O1674" i="3"/>
  <c r="U1674" i="3" s="1"/>
  <c r="O1675" i="3"/>
  <c r="U1675" i="3" s="1"/>
  <c r="O1676" i="3"/>
  <c r="U1676" i="3" s="1"/>
  <c r="O1677" i="3"/>
  <c r="U1677" i="3" s="1"/>
  <c r="O1678" i="3"/>
  <c r="U1678" i="3" s="1"/>
  <c r="O1679" i="3"/>
  <c r="U1679" i="3" s="1"/>
  <c r="O1680" i="3"/>
  <c r="U1680" i="3" s="1"/>
  <c r="O1681" i="3"/>
  <c r="U1681" i="3" s="1"/>
  <c r="O1682" i="3"/>
  <c r="U1682" i="3" s="1"/>
  <c r="O1683" i="3"/>
  <c r="U1683" i="3" s="1"/>
  <c r="O1684" i="3"/>
  <c r="U1684" i="3" s="1"/>
  <c r="O1685" i="3"/>
  <c r="U1685" i="3" s="1"/>
  <c r="O1686" i="3"/>
  <c r="U1686" i="3" s="1"/>
  <c r="O1687" i="3"/>
  <c r="U1687" i="3" s="1"/>
  <c r="O1688" i="3"/>
  <c r="U1688" i="3" s="1"/>
  <c r="O1689" i="3"/>
  <c r="U1689" i="3" s="1"/>
  <c r="O1690" i="3"/>
  <c r="U1690" i="3" s="1"/>
  <c r="O1691" i="3"/>
  <c r="U1691" i="3" s="1"/>
  <c r="O1692" i="3"/>
  <c r="U1692" i="3" s="1"/>
  <c r="O1693" i="3"/>
  <c r="U1693" i="3" s="1"/>
  <c r="O1694" i="3"/>
  <c r="U1694" i="3" s="1"/>
  <c r="O1695" i="3"/>
  <c r="U1695" i="3" s="1"/>
  <c r="O1696" i="3"/>
  <c r="U1696" i="3" s="1"/>
  <c r="O1697" i="3"/>
  <c r="U1697" i="3" s="1"/>
  <c r="O1698" i="3"/>
  <c r="U1698" i="3" s="1"/>
  <c r="O1699" i="3"/>
  <c r="U1699" i="3" s="1"/>
  <c r="O1700" i="3"/>
  <c r="U1700" i="3" s="1"/>
  <c r="O1701" i="3"/>
  <c r="U1701" i="3" s="1"/>
  <c r="O1702" i="3"/>
  <c r="U1702" i="3" s="1"/>
  <c r="O1703" i="3"/>
  <c r="U1703" i="3" s="1"/>
  <c r="O1704" i="3"/>
  <c r="U1704" i="3" s="1"/>
  <c r="O1705" i="3"/>
  <c r="U1705" i="3" s="1"/>
  <c r="O1706" i="3"/>
  <c r="U1706" i="3" s="1"/>
  <c r="O1707" i="3"/>
  <c r="U1707" i="3" s="1"/>
  <c r="O1708" i="3"/>
  <c r="U1708" i="3" s="1"/>
  <c r="O1709" i="3"/>
  <c r="U1709" i="3" s="1"/>
  <c r="O1710" i="3"/>
  <c r="U1710" i="3" s="1"/>
  <c r="O1711" i="3"/>
  <c r="U1711" i="3" s="1"/>
  <c r="O1712" i="3"/>
  <c r="U1712" i="3" s="1"/>
  <c r="O1713" i="3"/>
  <c r="U1713" i="3" s="1"/>
  <c r="O1714" i="3"/>
  <c r="U1714" i="3" s="1"/>
  <c r="O1715" i="3"/>
  <c r="U1715" i="3" s="1"/>
  <c r="O1716" i="3"/>
  <c r="U1716" i="3" s="1"/>
  <c r="O1717" i="3"/>
  <c r="U1717" i="3" s="1"/>
  <c r="O1718" i="3"/>
  <c r="U1718" i="3" s="1"/>
  <c r="O1719" i="3"/>
  <c r="U1719" i="3" s="1"/>
  <c r="O1720" i="3"/>
  <c r="U1720" i="3" s="1"/>
  <c r="O1721" i="3"/>
  <c r="U1721" i="3" s="1"/>
  <c r="O1722" i="3"/>
  <c r="U1722" i="3" s="1"/>
  <c r="O1723" i="3"/>
  <c r="U1723" i="3" s="1"/>
  <c r="O1724" i="3"/>
  <c r="U1724" i="3" s="1"/>
  <c r="O1725" i="3"/>
  <c r="U1725" i="3" s="1"/>
  <c r="O1726" i="3"/>
  <c r="U1726" i="3" s="1"/>
  <c r="O1727" i="3"/>
  <c r="U1727" i="3" s="1"/>
  <c r="O1728" i="3"/>
  <c r="U1728" i="3" s="1"/>
  <c r="O1729" i="3"/>
  <c r="U1729" i="3" s="1"/>
  <c r="O1730" i="3"/>
  <c r="U1730" i="3" s="1"/>
  <c r="O1731" i="3"/>
  <c r="U1731" i="3" s="1"/>
  <c r="O1732" i="3"/>
  <c r="U1732" i="3" s="1"/>
  <c r="O1733" i="3"/>
  <c r="U1733" i="3" s="1"/>
  <c r="O1734" i="3"/>
  <c r="U1734" i="3" s="1"/>
  <c r="O1735" i="3"/>
  <c r="U1735" i="3" s="1"/>
  <c r="O1736" i="3"/>
  <c r="U1736" i="3" s="1"/>
  <c r="O1737" i="3"/>
  <c r="U1737" i="3" s="1"/>
  <c r="O1738" i="3"/>
  <c r="U1738" i="3" s="1"/>
  <c r="O1739" i="3"/>
  <c r="U1739" i="3" s="1"/>
  <c r="O1740" i="3"/>
  <c r="U1740" i="3" s="1"/>
  <c r="O1741" i="3"/>
  <c r="U1741" i="3" s="1"/>
  <c r="O1742" i="3"/>
  <c r="U1742" i="3" s="1"/>
  <c r="O1743" i="3"/>
  <c r="U1743" i="3" s="1"/>
  <c r="O1744" i="3"/>
  <c r="U1744" i="3" s="1"/>
  <c r="O1745" i="3"/>
  <c r="U1745" i="3" s="1"/>
  <c r="O1746" i="3"/>
  <c r="U1746" i="3" s="1"/>
  <c r="O1747" i="3"/>
  <c r="U1747" i="3" s="1"/>
  <c r="O1748" i="3"/>
  <c r="U1748" i="3" s="1"/>
  <c r="O1749" i="3"/>
  <c r="U1749" i="3" s="1"/>
  <c r="O1750" i="3"/>
  <c r="U1750" i="3" s="1"/>
  <c r="O1751" i="3"/>
  <c r="U1751" i="3" s="1"/>
  <c r="O1752" i="3"/>
  <c r="U1752" i="3" s="1"/>
  <c r="O1753" i="3"/>
  <c r="U1753" i="3" s="1"/>
  <c r="O1754" i="3"/>
  <c r="U1754" i="3" s="1"/>
  <c r="O1755" i="3"/>
  <c r="U1755" i="3" s="1"/>
  <c r="O1756" i="3"/>
  <c r="U1756" i="3" s="1"/>
  <c r="O1757" i="3"/>
  <c r="U1757" i="3" s="1"/>
  <c r="O1758" i="3"/>
  <c r="U1758" i="3" s="1"/>
  <c r="O1759" i="3"/>
  <c r="U1759" i="3" s="1"/>
  <c r="O1760" i="3"/>
  <c r="U1760" i="3" s="1"/>
  <c r="O1761" i="3"/>
  <c r="U1761" i="3" s="1"/>
  <c r="O1762" i="3"/>
  <c r="U1762" i="3" s="1"/>
  <c r="O1763" i="3"/>
  <c r="U1763" i="3" s="1"/>
  <c r="O1764" i="3"/>
  <c r="U1764" i="3" s="1"/>
  <c r="O1765" i="3"/>
  <c r="U1765" i="3" s="1"/>
  <c r="O1766" i="3"/>
  <c r="U1766" i="3" s="1"/>
  <c r="O1767" i="3"/>
  <c r="U1767" i="3" s="1"/>
  <c r="O1768" i="3"/>
  <c r="U1768" i="3" s="1"/>
  <c r="O1769" i="3"/>
  <c r="U1769" i="3" s="1"/>
  <c r="O1770" i="3"/>
  <c r="U1770" i="3" s="1"/>
  <c r="O1771" i="3"/>
  <c r="U1771" i="3" s="1"/>
  <c r="O1772" i="3"/>
  <c r="U1772" i="3" s="1"/>
  <c r="O1773" i="3"/>
  <c r="U1773" i="3" s="1"/>
  <c r="O1774" i="3"/>
  <c r="U1774" i="3" s="1"/>
  <c r="O1775" i="3"/>
  <c r="U1775" i="3" s="1"/>
  <c r="O1776" i="3"/>
  <c r="U1776" i="3" s="1"/>
  <c r="O1777" i="3"/>
  <c r="U1777" i="3" s="1"/>
  <c r="O1778" i="3"/>
  <c r="U1778" i="3" s="1"/>
  <c r="O1779" i="3"/>
  <c r="U1779" i="3" s="1"/>
  <c r="O1780" i="3"/>
  <c r="U1780" i="3" s="1"/>
  <c r="O1781" i="3"/>
  <c r="U1781" i="3" s="1"/>
  <c r="O1782" i="3"/>
  <c r="U1782" i="3" s="1"/>
  <c r="O1783" i="3"/>
  <c r="U1783" i="3" s="1"/>
  <c r="O1784" i="3"/>
  <c r="U1784" i="3" s="1"/>
  <c r="O1785" i="3"/>
  <c r="U1785" i="3" s="1"/>
  <c r="O1786" i="3"/>
  <c r="U1786" i="3" s="1"/>
  <c r="O1787" i="3"/>
  <c r="U1787" i="3" s="1"/>
  <c r="O1788" i="3"/>
  <c r="U1788" i="3" s="1"/>
  <c r="O1789" i="3"/>
  <c r="U1789" i="3" s="1"/>
  <c r="O1790" i="3"/>
  <c r="U1790" i="3" s="1"/>
  <c r="O1791" i="3"/>
  <c r="U1791" i="3" s="1"/>
  <c r="O1792" i="3"/>
  <c r="U1792" i="3" s="1"/>
  <c r="O1793" i="3"/>
  <c r="U1793" i="3" s="1"/>
  <c r="O1794" i="3"/>
  <c r="U1794" i="3" s="1"/>
  <c r="O1795" i="3"/>
  <c r="U1795" i="3" s="1"/>
  <c r="O1796" i="3"/>
  <c r="U1796" i="3" s="1"/>
  <c r="O1797" i="3"/>
  <c r="U1797" i="3" s="1"/>
  <c r="O1798" i="3"/>
  <c r="U1798" i="3" s="1"/>
  <c r="O1799" i="3"/>
  <c r="U1799" i="3" s="1"/>
  <c r="O1800" i="3"/>
  <c r="U1800" i="3" s="1"/>
  <c r="O1801" i="3"/>
  <c r="U1801" i="3" s="1"/>
  <c r="O1802" i="3"/>
  <c r="U1802" i="3" s="1"/>
  <c r="O1803" i="3"/>
  <c r="U1803" i="3" s="1"/>
  <c r="O1804" i="3"/>
  <c r="U1804" i="3" s="1"/>
  <c r="O1805" i="3"/>
  <c r="U1805" i="3" s="1"/>
  <c r="O1806" i="3"/>
  <c r="U1806" i="3" s="1"/>
  <c r="O1807" i="3"/>
  <c r="U1807" i="3" s="1"/>
  <c r="O1808" i="3"/>
  <c r="U1808" i="3" s="1"/>
  <c r="O1809" i="3"/>
  <c r="U1809" i="3" s="1"/>
  <c r="O1810" i="3"/>
  <c r="U1810" i="3" s="1"/>
  <c r="O1811" i="3"/>
  <c r="U1811" i="3" s="1"/>
  <c r="O1812" i="3"/>
  <c r="U1812" i="3" s="1"/>
  <c r="O1813" i="3"/>
  <c r="U1813" i="3" s="1"/>
  <c r="O1814" i="3"/>
  <c r="U1814" i="3" s="1"/>
  <c r="O1815" i="3"/>
  <c r="U1815" i="3" s="1"/>
  <c r="O1816" i="3"/>
  <c r="U1816" i="3" s="1"/>
  <c r="O1817" i="3"/>
  <c r="U1817" i="3" s="1"/>
  <c r="O1818" i="3"/>
  <c r="U1818" i="3" s="1"/>
  <c r="O1819" i="3"/>
  <c r="U1819" i="3" s="1"/>
  <c r="O1820" i="3"/>
  <c r="U1820" i="3" s="1"/>
  <c r="O1821" i="3"/>
  <c r="U1821" i="3" s="1"/>
  <c r="O1822" i="3"/>
  <c r="U1822" i="3" s="1"/>
  <c r="O1823" i="3"/>
  <c r="U1823" i="3" s="1"/>
  <c r="O1824" i="3"/>
  <c r="U1824" i="3" s="1"/>
  <c r="O1825" i="3"/>
  <c r="U1825" i="3" s="1"/>
  <c r="O1826" i="3"/>
  <c r="U1826" i="3" s="1"/>
  <c r="O1827" i="3"/>
  <c r="U1827" i="3" s="1"/>
  <c r="O1828" i="3"/>
  <c r="U1828" i="3" s="1"/>
  <c r="O1829" i="3"/>
  <c r="U1829" i="3" s="1"/>
  <c r="O1830" i="3"/>
  <c r="U1830" i="3" s="1"/>
  <c r="O1831" i="3"/>
  <c r="U1831" i="3" s="1"/>
  <c r="O1832" i="3"/>
  <c r="U1832" i="3" s="1"/>
  <c r="O1833" i="3"/>
  <c r="U1833" i="3" s="1"/>
  <c r="O1834" i="3"/>
  <c r="U1834" i="3" s="1"/>
  <c r="O1835" i="3"/>
  <c r="U1835" i="3" s="1"/>
  <c r="O1836" i="3"/>
  <c r="U1836" i="3" s="1"/>
  <c r="O1837" i="3"/>
  <c r="U1837" i="3" s="1"/>
  <c r="O1838" i="3"/>
  <c r="U1838" i="3" s="1"/>
  <c r="O1839" i="3"/>
  <c r="U1839" i="3" s="1"/>
  <c r="O1840" i="3"/>
  <c r="U1840" i="3" s="1"/>
  <c r="O1841" i="3"/>
  <c r="U1841" i="3" s="1"/>
  <c r="O1842" i="3"/>
  <c r="U1842" i="3" s="1"/>
  <c r="O1843" i="3"/>
  <c r="U1843" i="3" s="1"/>
  <c r="O1844" i="3"/>
  <c r="U1844" i="3" s="1"/>
  <c r="O1845" i="3"/>
  <c r="U1845" i="3" s="1"/>
  <c r="O1846" i="3"/>
  <c r="U1846" i="3" s="1"/>
  <c r="O1847" i="3"/>
  <c r="U1847" i="3" s="1"/>
  <c r="O1848" i="3"/>
  <c r="U1848" i="3" s="1"/>
  <c r="O1849" i="3"/>
  <c r="U1849" i="3" s="1"/>
  <c r="O1850" i="3"/>
  <c r="U1850" i="3" s="1"/>
  <c r="O1851" i="3"/>
  <c r="U1851" i="3" s="1"/>
  <c r="O1852" i="3"/>
  <c r="U1852" i="3" s="1"/>
  <c r="O1853" i="3"/>
  <c r="U1853" i="3" s="1"/>
  <c r="O1854" i="3"/>
  <c r="U1854" i="3" s="1"/>
  <c r="O1855" i="3"/>
  <c r="U1855" i="3" s="1"/>
  <c r="O1856" i="3"/>
  <c r="U1856" i="3" s="1"/>
  <c r="O1857" i="3"/>
  <c r="U1857" i="3" s="1"/>
  <c r="O1858" i="3"/>
  <c r="U1858" i="3" s="1"/>
  <c r="O1859" i="3"/>
  <c r="U1859" i="3" s="1"/>
  <c r="O1860" i="3"/>
  <c r="U1860" i="3" s="1"/>
  <c r="O1861" i="3"/>
  <c r="U1861" i="3" s="1"/>
  <c r="O1862" i="3"/>
  <c r="U1862" i="3" s="1"/>
  <c r="O1863" i="3"/>
  <c r="U1863" i="3" s="1"/>
  <c r="O1864" i="3"/>
  <c r="U1864" i="3" s="1"/>
  <c r="O1865" i="3"/>
  <c r="U1865" i="3" s="1"/>
  <c r="O1866" i="3"/>
  <c r="U1866" i="3" s="1"/>
  <c r="O1867" i="3"/>
  <c r="U1867" i="3" s="1"/>
  <c r="O1868" i="3"/>
  <c r="U1868" i="3" s="1"/>
  <c r="O1869" i="3"/>
  <c r="U1869" i="3" s="1"/>
  <c r="O1870" i="3"/>
  <c r="U1870" i="3" s="1"/>
  <c r="O1871" i="3"/>
  <c r="U1871" i="3" s="1"/>
  <c r="O1872" i="3"/>
  <c r="U1872" i="3" s="1"/>
  <c r="O1873" i="3"/>
  <c r="U1873" i="3" s="1"/>
  <c r="O1874" i="3"/>
  <c r="U1874" i="3" s="1"/>
  <c r="O1875" i="3"/>
  <c r="U1875" i="3" s="1"/>
  <c r="O1876" i="3"/>
  <c r="U1876" i="3" s="1"/>
  <c r="O1877" i="3"/>
  <c r="U1877" i="3" s="1"/>
  <c r="O1878" i="3"/>
  <c r="U1878" i="3" s="1"/>
  <c r="O1879" i="3"/>
  <c r="U1879" i="3" s="1"/>
  <c r="O1880" i="3"/>
  <c r="U1880" i="3" s="1"/>
  <c r="O1881" i="3"/>
  <c r="U1881" i="3" s="1"/>
  <c r="O1882" i="3"/>
  <c r="U1882" i="3" s="1"/>
  <c r="O1883" i="3"/>
  <c r="U1883" i="3" s="1"/>
  <c r="O1884" i="3"/>
  <c r="U1884" i="3" s="1"/>
  <c r="O1885" i="3"/>
  <c r="U1885" i="3" s="1"/>
  <c r="O1886" i="3"/>
  <c r="U1886" i="3" s="1"/>
  <c r="O1887" i="3"/>
  <c r="U1887" i="3" s="1"/>
  <c r="O1888" i="3"/>
  <c r="U1888" i="3" s="1"/>
  <c r="O1889" i="3"/>
  <c r="U1889" i="3" s="1"/>
  <c r="O1890" i="3"/>
  <c r="U1890" i="3" s="1"/>
  <c r="O1891" i="3"/>
  <c r="U1891" i="3" s="1"/>
  <c r="O1892" i="3"/>
  <c r="U1892" i="3" s="1"/>
  <c r="O1893" i="3"/>
  <c r="U1893" i="3" s="1"/>
  <c r="O1894" i="3"/>
  <c r="U1894" i="3" s="1"/>
  <c r="O1895" i="3"/>
  <c r="U1895" i="3" s="1"/>
  <c r="O1896" i="3"/>
  <c r="U1896" i="3" s="1"/>
  <c r="O1897" i="3"/>
  <c r="U1897" i="3" s="1"/>
  <c r="O1898" i="3"/>
  <c r="U1898" i="3" s="1"/>
  <c r="O1899" i="3"/>
  <c r="U1899" i="3" s="1"/>
  <c r="O1900" i="3"/>
  <c r="U1900" i="3" s="1"/>
  <c r="O1901" i="3"/>
  <c r="U1901" i="3" s="1"/>
  <c r="O1902" i="3"/>
  <c r="U1902" i="3" s="1"/>
  <c r="O1903" i="3"/>
  <c r="U1903" i="3" s="1"/>
  <c r="O1904" i="3"/>
  <c r="U1904" i="3" s="1"/>
  <c r="O1905" i="3"/>
  <c r="U1905" i="3" s="1"/>
  <c r="O1906" i="3"/>
  <c r="U1906" i="3" s="1"/>
  <c r="O1907" i="3"/>
  <c r="U1907" i="3" s="1"/>
  <c r="O1908" i="3"/>
  <c r="U1908" i="3" s="1"/>
  <c r="O1909" i="3"/>
  <c r="U1909" i="3" s="1"/>
  <c r="O1910" i="3"/>
  <c r="U1910" i="3" s="1"/>
  <c r="O1911" i="3"/>
  <c r="U1911" i="3" s="1"/>
  <c r="O1912" i="3"/>
  <c r="U1912" i="3" s="1"/>
  <c r="O1913" i="3"/>
  <c r="U1913" i="3" s="1"/>
  <c r="O1914" i="3"/>
  <c r="U1914" i="3" s="1"/>
  <c r="O1915" i="3"/>
  <c r="U1915" i="3" s="1"/>
  <c r="O1916" i="3"/>
  <c r="U1916" i="3" s="1"/>
  <c r="O1917" i="3"/>
  <c r="U1917" i="3" s="1"/>
  <c r="O1918" i="3"/>
  <c r="U1918" i="3" s="1"/>
  <c r="O1919" i="3"/>
  <c r="U1919" i="3" s="1"/>
  <c r="O1920" i="3"/>
  <c r="U1920" i="3" s="1"/>
  <c r="O1921" i="3"/>
  <c r="U1921" i="3" s="1"/>
  <c r="O1922" i="3"/>
  <c r="U1922" i="3" s="1"/>
  <c r="O1923" i="3"/>
  <c r="U1923" i="3" s="1"/>
  <c r="O1924" i="3"/>
  <c r="U1924" i="3" s="1"/>
  <c r="O1925" i="3"/>
  <c r="U1925" i="3" s="1"/>
  <c r="O1926" i="3"/>
  <c r="U1926" i="3" s="1"/>
  <c r="O1927" i="3"/>
  <c r="U1927" i="3" s="1"/>
  <c r="O1928" i="3"/>
  <c r="U1928" i="3" s="1"/>
  <c r="O1929" i="3"/>
  <c r="U1929" i="3" s="1"/>
  <c r="O1930" i="3"/>
  <c r="U1930" i="3" s="1"/>
  <c r="O1931" i="3"/>
  <c r="U1931" i="3" s="1"/>
  <c r="O1932" i="3"/>
  <c r="U1932" i="3" s="1"/>
  <c r="O1933" i="3"/>
  <c r="U1933" i="3" s="1"/>
  <c r="O1934" i="3"/>
  <c r="U1934" i="3" s="1"/>
  <c r="O1935" i="3"/>
  <c r="U1935" i="3" s="1"/>
  <c r="O1936" i="3"/>
  <c r="U1936" i="3" s="1"/>
  <c r="O1937" i="3"/>
  <c r="U1937" i="3" s="1"/>
  <c r="O1938" i="3"/>
  <c r="U1938" i="3" s="1"/>
  <c r="O1939" i="3"/>
  <c r="U1939" i="3" s="1"/>
  <c r="O1940" i="3"/>
  <c r="U1940" i="3" s="1"/>
  <c r="O1941" i="3"/>
  <c r="U1941" i="3" s="1"/>
  <c r="O1942" i="3"/>
  <c r="U1942" i="3" s="1"/>
  <c r="O1943" i="3"/>
  <c r="U1943" i="3" s="1"/>
  <c r="O1944" i="3"/>
  <c r="U1944" i="3" s="1"/>
  <c r="O1945" i="3"/>
  <c r="U1945" i="3" s="1"/>
  <c r="O1946" i="3"/>
  <c r="U1946" i="3" s="1"/>
  <c r="O1947" i="3"/>
  <c r="U1947" i="3" s="1"/>
  <c r="O1948" i="3"/>
  <c r="U1948" i="3" s="1"/>
  <c r="O1949" i="3"/>
  <c r="U1949" i="3" s="1"/>
  <c r="O1950" i="3"/>
  <c r="U1950" i="3" s="1"/>
  <c r="O1951" i="3"/>
  <c r="U1951" i="3" s="1"/>
  <c r="O1952" i="3"/>
  <c r="U1952" i="3" s="1"/>
  <c r="O1953" i="3"/>
  <c r="U1953" i="3" s="1"/>
  <c r="O1954" i="3"/>
  <c r="U1954" i="3" s="1"/>
  <c r="O1955" i="3"/>
  <c r="U1955" i="3" s="1"/>
  <c r="O1956" i="3"/>
  <c r="U1956" i="3" s="1"/>
  <c r="O1957" i="3"/>
  <c r="U1957" i="3" s="1"/>
  <c r="O1958" i="3"/>
  <c r="U1958" i="3" s="1"/>
  <c r="O1959" i="3"/>
  <c r="U1959" i="3" s="1"/>
  <c r="O1960" i="3"/>
  <c r="U1960" i="3" s="1"/>
  <c r="O1961" i="3"/>
  <c r="U1961" i="3" s="1"/>
  <c r="O1962" i="3"/>
  <c r="U1962" i="3" s="1"/>
  <c r="O1963" i="3"/>
  <c r="U1963" i="3" s="1"/>
  <c r="O1964" i="3"/>
  <c r="U1964" i="3" s="1"/>
  <c r="O1965" i="3"/>
  <c r="U1965" i="3" s="1"/>
  <c r="O1966" i="3"/>
  <c r="U1966" i="3" s="1"/>
  <c r="O1967" i="3"/>
  <c r="U1967" i="3" s="1"/>
  <c r="O1968" i="3"/>
  <c r="U1968" i="3" s="1"/>
  <c r="O1969" i="3"/>
  <c r="U1969" i="3" s="1"/>
  <c r="O1970" i="3"/>
  <c r="U1970" i="3" s="1"/>
  <c r="O1971" i="3"/>
  <c r="U1971" i="3" s="1"/>
  <c r="O1972" i="3"/>
  <c r="U1972" i="3" s="1"/>
  <c r="O1973" i="3"/>
  <c r="U1973" i="3" s="1"/>
  <c r="O1974" i="3"/>
  <c r="U1974" i="3" s="1"/>
  <c r="O1975" i="3"/>
  <c r="U1975" i="3" s="1"/>
  <c r="O1976" i="3"/>
  <c r="U1976" i="3" s="1"/>
  <c r="O1977" i="3"/>
  <c r="U1977" i="3" s="1"/>
  <c r="O1978" i="3"/>
  <c r="U1978" i="3" s="1"/>
  <c r="O1979" i="3"/>
  <c r="U1979" i="3" s="1"/>
  <c r="O1980" i="3"/>
  <c r="U1980" i="3" s="1"/>
  <c r="O1981" i="3"/>
  <c r="U1981" i="3" s="1"/>
  <c r="O1982" i="3"/>
  <c r="U1982" i="3" s="1"/>
  <c r="O1983" i="3"/>
  <c r="U1983" i="3" s="1"/>
  <c r="O1984" i="3"/>
  <c r="U1984" i="3" s="1"/>
  <c r="O1985" i="3"/>
  <c r="U1985" i="3" s="1"/>
  <c r="O1986" i="3"/>
  <c r="U1986" i="3" s="1"/>
  <c r="O1987" i="3"/>
  <c r="U1987" i="3" s="1"/>
  <c r="O1988" i="3"/>
  <c r="U1988" i="3" s="1"/>
  <c r="O1989" i="3"/>
  <c r="U1989" i="3" s="1"/>
  <c r="O1990" i="3"/>
  <c r="U1990" i="3" s="1"/>
  <c r="O1991" i="3"/>
  <c r="U1991" i="3" s="1"/>
  <c r="O1992" i="3"/>
  <c r="U1992" i="3" s="1"/>
  <c r="O1993" i="3"/>
  <c r="U1993" i="3" s="1"/>
  <c r="O1994" i="3"/>
  <c r="U1994" i="3" s="1"/>
  <c r="O1995" i="3"/>
  <c r="U1995" i="3" s="1"/>
  <c r="O1996" i="3"/>
  <c r="U1996" i="3" s="1"/>
  <c r="O1997" i="3"/>
  <c r="U1997" i="3" s="1"/>
  <c r="O1998" i="3"/>
  <c r="U1998" i="3" s="1"/>
  <c r="O1999" i="3"/>
  <c r="U1999" i="3" s="1"/>
  <c r="O2000" i="3"/>
  <c r="U2000" i="3" s="1"/>
  <c r="O2001" i="3"/>
  <c r="U2001" i="3" s="1"/>
  <c r="O2002" i="3"/>
  <c r="U2002" i="3" s="1"/>
  <c r="O2003" i="3"/>
  <c r="U2003" i="3" s="1"/>
  <c r="O2004" i="3"/>
  <c r="U2004" i="3" s="1"/>
  <c r="O2005" i="3"/>
  <c r="U2005" i="3" s="1"/>
  <c r="O2006" i="3"/>
  <c r="U2006" i="3" s="1"/>
  <c r="O2007" i="3"/>
  <c r="U2007" i="3" s="1"/>
  <c r="O2008" i="3"/>
  <c r="U2008" i="3" s="1"/>
  <c r="O2009" i="3"/>
  <c r="U2009" i="3" s="1"/>
  <c r="O2010" i="3"/>
  <c r="U2010" i="3" s="1"/>
  <c r="O2011" i="3"/>
  <c r="U2011" i="3" s="1"/>
  <c r="O2012" i="3"/>
  <c r="U2012" i="3" s="1"/>
  <c r="O2013" i="3"/>
  <c r="U2013" i="3" s="1"/>
  <c r="O2014" i="3"/>
  <c r="U2014" i="3" s="1"/>
  <c r="O2015" i="3"/>
  <c r="U2015" i="3" s="1"/>
  <c r="O2016" i="3"/>
  <c r="U2016" i="3" s="1"/>
  <c r="O2017" i="3"/>
  <c r="U2017" i="3" s="1"/>
  <c r="O2018" i="3"/>
  <c r="U2018" i="3" s="1"/>
  <c r="O2019" i="3"/>
  <c r="U2019" i="3" s="1"/>
  <c r="O2020" i="3"/>
  <c r="U2020" i="3" s="1"/>
  <c r="O2021" i="3"/>
  <c r="U2021" i="3" s="1"/>
  <c r="O2022" i="3"/>
  <c r="U2022" i="3" s="1"/>
  <c r="O2023" i="3"/>
  <c r="U2023" i="3" s="1"/>
  <c r="O2024" i="3"/>
  <c r="U2024" i="3" s="1"/>
  <c r="O2025" i="3"/>
  <c r="U2025" i="3" s="1"/>
  <c r="O2026" i="3"/>
  <c r="U2026" i="3" s="1"/>
  <c r="O2027" i="3"/>
  <c r="U2027" i="3" s="1"/>
  <c r="O2028" i="3"/>
  <c r="U2028" i="3" s="1"/>
  <c r="O2029" i="3"/>
  <c r="U2029" i="3" s="1"/>
  <c r="O2030" i="3"/>
  <c r="U2030" i="3" s="1"/>
  <c r="O2031" i="3"/>
  <c r="U2031" i="3" s="1"/>
  <c r="O2032" i="3"/>
  <c r="U2032" i="3" s="1"/>
  <c r="O2033" i="3"/>
  <c r="U2033" i="3" s="1"/>
  <c r="O2034" i="3"/>
  <c r="U2034" i="3" s="1"/>
  <c r="O2035" i="3"/>
  <c r="U2035" i="3" s="1"/>
  <c r="O2036" i="3"/>
  <c r="U2036" i="3" s="1"/>
  <c r="O2037" i="3"/>
  <c r="U2037" i="3" s="1"/>
  <c r="O2038" i="3"/>
  <c r="U2038" i="3" s="1"/>
  <c r="O2039" i="3"/>
  <c r="U2039" i="3" s="1"/>
  <c r="O2040" i="3"/>
  <c r="U2040" i="3" s="1"/>
  <c r="O2041" i="3"/>
  <c r="U2041" i="3" s="1"/>
  <c r="O2042" i="3"/>
  <c r="U2042" i="3" s="1"/>
  <c r="O2043" i="3"/>
  <c r="U2043" i="3" s="1"/>
  <c r="O2044" i="3"/>
  <c r="U2044" i="3" s="1"/>
  <c r="O2045" i="3"/>
  <c r="U2045" i="3" s="1"/>
  <c r="O2046" i="3"/>
  <c r="U2046" i="3" s="1"/>
  <c r="O2047" i="3"/>
  <c r="U2047" i="3" s="1"/>
  <c r="O2048" i="3"/>
  <c r="U2048" i="3" s="1"/>
  <c r="O2049" i="3"/>
  <c r="U2049" i="3" s="1"/>
  <c r="O2050" i="3"/>
  <c r="U2050" i="3" s="1"/>
  <c r="O2051" i="3"/>
  <c r="U2051" i="3" s="1"/>
  <c r="O2052" i="3"/>
  <c r="U2052" i="3" s="1"/>
  <c r="O2053" i="3"/>
  <c r="U2053" i="3" s="1"/>
  <c r="O2054" i="3"/>
  <c r="U2054" i="3" s="1"/>
  <c r="O2055" i="3"/>
  <c r="U2055" i="3" s="1"/>
  <c r="O2056" i="3"/>
  <c r="U2056" i="3" s="1"/>
  <c r="O2057" i="3"/>
  <c r="U2057" i="3" s="1"/>
  <c r="O2058" i="3"/>
  <c r="U2058" i="3" s="1"/>
  <c r="O2059" i="3"/>
  <c r="U2059" i="3" s="1"/>
  <c r="O2060" i="3"/>
  <c r="U2060" i="3" s="1"/>
  <c r="O2061" i="3"/>
  <c r="U2061" i="3" s="1"/>
  <c r="O2062" i="3"/>
  <c r="U2062" i="3" s="1"/>
  <c r="O2063" i="3"/>
  <c r="U2063" i="3" s="1"/>
  <c r="O2064" i="3"/>
  <c r="U2064" i="3" s="1"/>
  <c r="O2065" i="3"/>
  <c r="U2065" i="3" s="1"/>
  <c r="O2066" i="3"/>
  <c r="U2066" i="3" s="1"/>
  <c r="O2067" i="3"/>
  <c r="U2067" i="3" s="1"/>
  <c r="O2068" i="3"/>
  <c r="U2068" i="3" s="1"/>
  <c r="O2069" i="3"/>
  <c r="U2069" i="3" s="1"/>
  <c r="O2070" i="3"/>
  <c r="U2070" i="3" s="1"/>
  <c r="O2071" i="3"/>
  <c r="U2071" i="3" s="1"/>
  <c r="O2072" i="3"/>
  <c r="U2072" i="3" s="1"/>
  <c r="O2073" i="3"/>
  <c r="U2073" i="3" s="1"/>
  <c r="O2074" i="3"/>
  <c r="U2074" i="3" s="1"/>
  <c r="O2075" i="3"/>
  <c r="U2075" i="3" s="1"/>
  <c r="O2076" i="3"/>
  <c r="U2076" i="3" s="1"/>
  <c r="O2077" i="3"/>
  <c r="U2077" i="3" s="1"/>
  <c r="O2078" i="3"/>
  <c r="U2078" i="3" s="1"/>
  <c r="O2079" i="3"/>
  <c r="U2079" i="3" s="1"/>
  <c r="O2080" i="3"/>
  <c r="U2080" i="3" s="1"/>
  <c r="O2081" i="3"/>
  <c r="U2081" i="3" s="1"/>
  <c r="O2082" i="3"/>
  <c r="U2082" i="3" s="1"/>
  <c r="O2083" i="3"/>
  <c r="U2083" i="3" s="1"/>
  <c r="O2084" i="3"/>
  <c r="U2084" i="3" s="1"/>
  <c r="O2085" i="3"/>
  <c r="U2085" i="3" s="1"/>
  <c r="O2086" i="3"/>
  <c r="U2086" i="3" s="1"/>
  <c r="O2087" i="3"/>
  <c r="U2087" i="3" s="1"/>
  <c r="O2088" i="3"/>
  <c r="U2088" i="3" s="1"/>
  <c r="O2089" i="3"/>
  <c r="U2089" i="3" s="1"/>
  <c r="O2090" i="3"/>
  <c r="U2090" i="3" s="1"/>
  <c r="O2091" i="3"/>
  <c r="U2091" i="3" s="1"/>
  <c r="O2092" i="3"/>
  <c r="U2092" i="3" s="1"/>
  <c r="O2093" i="3"/>
  <c r="U2093" i="3" s="1"/>
  <c r="O2094" i="3"/>
  <c r="U2094" i="3" s="1"/>
  <c r="O2095" i="3"/>
  <c r="U2095" i="3" s="1"/>
  <c r="O2096" i="3"/>
  <c r="U2096" i="3" s="1"/>
  <c r="O2097" i="3"/>
  <c r="U2097" i="3" s="1"/>
  <c r="O2098" i="3"/>
  <c r="U2098" i="3" s="1"/>
  <c r="O2099" i="3"/>
  <c r="U2099" i="3" s="1"/>
  <c r="O2100" i="3"/>
  <c r="U2100" i="3" s="1"/>
  <c r="O2101" i="3"/>
  <c r="U2101" i="3" s="1"/>
  <c r="O2102" i="3"/>
  <c r="U2102" i="3" s="1"/>
  <c r="O2103" i="3"/>
  <c r="U2103" i="3" s="1"/>
  <c r="O2104" i="3"/>
  <c r="U2104" i="3" s="1"/>
  <c r="O2105" i="3"/>
  <c r="U2105" i="3" s="1"/>
  <c r="O2106" i="3"/>
  <c r="U2106" i="3" s="1"/>
  <c r="O2107" i="3"/>
  <c r="U2107" i="3" s="1"/>
  <c r="O2108" i="3"/>
  <c r="U2108" i="3" s="1"/>
  <c r="O2109" i="3"/>
  <c r="U2109" i="3" s="1"/>
  <c r="O2110" i="3"/>
  <c r="U2110" i="3" s="1"/>
  <c r="O2111" i="3"/>
  <c r="U2111" i="3" s="1"/>
  <c r="O2112" i="3"/>
  <c r="U2112" i="3" s="1"/>
  <c r="O2113" i="3"/>
  <c r="U2113" i="3" s="1"/>
  <c r="O2114" i="3"/>
  <c r="U2114" i="3" s="1"/>
  <c r="O2115" i="3"/>
  <c r="U2115" i="3" s="1"/>
  <c r="O2116" i="3"/>
  <c r="U2116" i="3" s="1"/>
  <c r="O2117" i="3"/>
  <c r="U2117" i="3" s="1"/>
  <c r="O2118" i="3"/>
  <c r="U2118" i="3" s="1"/>
  <c r="O2119" i="3"/>
  <c r="U2119" i="3" s="1"/>
  <c r="O2120" i="3"/>
  <c r="U2120" i="3" s="1"/>
  <c r="O2121" i="3"/>
  <c r="U2121" i="3" s="1"/>
  <c r="O2122" i="3"/>
  <c r="U2122" i="3" s="1"/>
  <c r="O2123" i="3"/>
  <c r="U2123" i="3" s="1"/>
  <c r="O2124" i="3"/>
  <c r="U2124" i="3" s="1"/>
  <c r="O2125" i="3"/>
  <c r="U2125" i="3" s="1"/>
  <c r="O2126" i="3"/>
  <c r="U2126" i="3" s="1"/>
  <c r="O2127" i="3"/>
  <c r="U2127" i="3" s="1"/>
  <c r="O2128" i="3"/>
  <c r="U2128" i="3" s="1"/>
  <c r="O2129" i="3"/>
  <c r="U2129" i="3" s="1"/>
  <c r="O2130" i="3"/>
  <c r="U2130" i="3" s="1"/>
  <c r="O2131" i="3"/>
  <c r="U2131" i="3" s="1"/>
  <c r="O2132" i="3"/>
  <c r="U2132" i="3" s="1"/>
  <c r="O2133" i="3"/>
  <c r="U2133" i="3" s="1"/>
  <c r="O2134" i="3"/>
  <c r="U2134" i="3" s="1"/>
  <c r="O2135" i="3"/>
  <c r="U2135" i="3" s="1"/>
  <c r="O2136" i="3"/>
  <c r="U2136" i="3" s="1"/>
  <c r="O2137" i="3"/>
  <c r="U2137" i="3" s="1"/>
  <c r="O2138" i="3"/>
  <c r="U2138" i="3" s="1"/>
  <c r="O2139" i="3"/>
  <c r="U2139" i="3" s="1"/>
  <c r="O2140" i="3"/>
  <c r="U2140" i="3" s="1"/>
  <c r="O2141" i="3"/>
  <c r="U2141" i="3" s="1"/>
  <c r="O2142" i="3"/>
  <c r="U2142" i="3" s="1"/>
  <c r="O2143" i="3"/>
  <c r="U2143" i="3" s="1"/>
  <c r="O2144" i="3"/>
  <c r="U2144" i="3" s="1"/>
  <c r="O2145" i="3"/>
  <c r="U2145" i="3" s="1"/>
  <c r="O2146" i="3"/>
  <c r="U2146" i="3" s="1"/>
  <c r="O2147" i="3"/>
  <c r="U2147" i="3" s="1"/>
  <c r="O2148" i="3"/>
  <c r="U2148" i="3" s="1"/>
  <c r="O2149" i="3"/>
  <c r="U2149" i="3" s="1"/>
  <c r="O2150" i="3"/>
  <c r="U2150" i="3" s="1"/>
  <c r="O2151" i="3"/>
  <c r="U2151" i="3" s="1"/>
  <c r="O2152" i="3"/>
  <c r="U2152" i="3" s="1"/>
  <c r="O2153" i="3"/>
  <c r="U2153" i="3" s="1"/>
  <c r="O2154" i="3"/>
  <c r="U2154" i="3" s="1"/>
  <c r="O2155" i="3"/>
  <c r="U2155" i="3" s="1"/>
  <c r="O2156" i="3"/>
  <c r="U2156" i="3" s="1"/>
  <c r="O2157" i="3"/>
  <c r="U2157" i="3" s="1"/>
  <c r="O2158" i="3"/>
  <c r="U2158" i="3" s="1"/>
  <c r="O2159" i="3"/>
  <c r="U2159" i="3" s="1"/>
  <c r="O2160" i="3"/>
  <c r="U2160" i="3" s="1"/>
  <c r="O2161" i="3"/>
  <c r="U2161" i="3" s="1"/>
  <c r="O2162" i="3"/>
  <c r="U2162" i="3" s="1"/>
  <c r="O2163" i="3"/>
  <c r="U2163" i="3" s="1"/>
  <c r="O2164" i="3"/>
  <c r="U2164" i="3" s="1"/>
  <c r="O2165" i="3"/>
  <c r="U2165" i="3" s="1"/>
  <c r="O2166" i="3"/>
  <c r="U2166" i="3" s="1"/>
  <c r="O2167" i="3"/>
  <c r="U2167" i="3" s="1"/>
  <c r="O2168" i="3"/>
  <c r="U2168" i="3" s="1"/>
  <c r="O2169" i="3"/>
  <c r="U2169" i="3" s="1"/>
  <c r="O2170" i="3"/>
  <c r="U2170" i="3" s="1"/>
  <c r="O2171" i="3"/>
  <c r="U2171" i="3" s="1"/>
  <c r="O2172" i="3"/>
  <c r="U2172" i="3" s="1"/>
  <c r="O2173" i="3"/>
  <c r="U2173" i="3" s="1"/>
  <c r="O2174" i="3"/>
  <c r="U2174" i="3" s="1"/>
  <c r="O2175" i="3"/>
  <c r="U2175" i="3" s="1"/>
  <c r="O2176" i="3"/>
  <c r="U2176" i="3" s="1"/>
  <c r="O2177" i="3"/>
  <c r="U2177" i="3" s="1"/>
  <c r="O2178" i="3"/>
  <c r="U2178" i="3" s="1"/>
  <c r="O2179" i="3"/>
  <c r="U2179" i="3" s="1"/>
  <c r="O2180" i="3"/>
  <c r="U2180" i="3" s="1"/>
  <c r="O2181" i="3"/>
  <c r="U2181" i="3" s="1"/>
  <c r="O2182" i="3"/>
  <c r="U2182" i="3" s="1"/>
  <c r="O2183" i="3"/>
  <c r="U2183" i="3" s="1"/>
  <c r="O2184" i="3"/>
  <c r="U2184" i="3" s="1"/>
  <c r="O2185" i="3"/>
  <c r="U2185" i="3" s="1"/>
  <c r="O2186" i="3"/>
  <c r="U2186" i="3" s="1"/>
  <c r="O2187" i="3"/>
  <c r="U2187" i="3" s="1"/>
  <c r="O2188" i="3"/>
  <c r="U2188" i="3" s="1"/>
  <c r="O2189" i="3"/>
  <c r="U2189" i="3" s="1"/>
  <c r="O2190" i="3"/>
  <c r="U2190" i="3" s="1"/>
  <c r="O2191" i="3"/>
  <c r="U2191" i="3" s="1"/>
  <c r="O2192" i="3"/>
  <c r="U2192" i="3" s="1"/>
  <c r="O2193" i="3"/>
  <c r="U2193" i="3" s="1"/>
  <c r="O2194" i="3"/>
  <c r="U2194" i="3" s="1"/>
  <c r="O2195" i="3"/>
  <c r="U2195" i="3" s="1"/>
  <c r="O2196" i="3"/>
  <c r="U2196" i="3" s="1"/>
  <c r="O2197" i="3"/>
  <c r="U2197" i="3" s="1"/>
  <c r="O2198" i="3"/>
  <c r="U2198" i="3" s="1"/>
  <c r="O2199" i="3"/>
  <c r="U2199" i="3" s="1"/>
  <c r="O2200" i="3"/>
  <c r="U2200" i="3" s="1"/>
  <c r="O2201" i="3"/>
  <c r="U2201" i="3" s="1"/>
  <c r="O2202" i="3"/>
  <c r="U2202" i="3" s="1"/>
  <c r="O2203" i="3"/>
  <c r="U2203" i="3" s="1"/>
  <c r="O2204" i="3"/>
  <c r="U2204" i="3" s="1"/>
  <c r="O2205" i="3"/>
  <c r="U2205" i="3" s="1"/>
  <c r="O2206" i="3"/>
  <c r="U2206" i="3" s="1"/>
  <c r="O2207" i="3"/>
  <c r="U2207" i="3" s="1"/>
  <c r="O2208" i="3"/>
  <c r="U2208" i="3" s="1"/>
  <c r="O2209" i="3"/>
  <c r="U2209" i="3" s="1"/>
  <c r="O2210" i="3"/>
  <c r="U2210" i="3" s="1"/>
  <c r="O2211" i="3"/>
  <c r="U2211" i="3" s="1"/>
  <c r="O2212" i="3"/>
  <c r="U2212" i="3" s="1"/>
  <c r="O2213" i="3"/>
  <c r="U2213" i="3" s="1"/>
  <c r="O2214" i="3"/>
  <c r="U2214" i="3" s="1"/>
  <c r="O2215" i="3"/>
  <c r="U2215" i="3" s="1"/>
  <c r="O2216" i="3"/>
  <c r="U2216" i="3" s="1"/>
  <c r="O2217" i="3"/>
  <c r="U2217" i="3" s="1"/>
  <c r="O2218" i="3"/>
  <c r="U2218" i="3" s="1"/>
  <c r="O2219" i="3"/>
  <c r="U2219" i="3" s="1"/>
  <c r="O2220" i="3"/>
  <c r="U2220" i="3" s="1"/>
  <c r="O2221" i="3"/>
  <c r="U2221" i="3" s="1"/>
  <c r="O2222" i="3"/>
  <c r="U2222" i="3" s="1"/>
  <c r="O2223" i="3"/>
  <c r="U2223" i="3" s="1"/>
  <c r="O2224" i="3"/>
  <c r="U2224" i="3" s="1"/>
  <c r="O2225" i="3"/>
  <c r="U2225" i="3" s="1"/>
  <c r="O2226" i="3"/>
  <c r="U2226" i="3" s="1"/>
  <c r="O2227" i="3"/>
  <c r="U2227" i="3" s="1"/>
  <c r="O2228" i="3"/>
  <c r="U2228" i="3" s="1"/>
  <c r="O2229" i="3"/>
  <c r="U2229" i="3" s="1"/>
  <c r="O2230" i="3"/>
  <c r="U2230" i="3" s="1"/>
  <c r="O2231" i="3"/>
  <c r="U2231" i="3" s="1"/>
  <c r="O2232" i="3"/>
  <c r="U2232" i="3" s="1"/>
  <c r="O2233" i="3"/>
  <c r="U2233" i="3" s="1"/>
  <c r="O2234" i="3"/>
  <c r="U2234" i="3" s="1"/>
  <c r="O2235" i="3"/>
  <c r="U2235" i="3" s="1"/>
  <c r="O2236" i="3"/>
  <c r="U2236" i="3" s="1"/>
  <c r="O2237" i="3"/>
  <c r="U2237" i="3" s="1"/>
  <c r="O2238" i="3"/>
  <c r="U2238" i="3" s="1"/>
  <c r="O2239" i="3"/>
  <c r="U2239" i="3" s="1"/>
  <c r="O2240" i="3"/>
  <c r="U2240" i="3" s="1"/>
  <c r="O2241" i="3"/>
  <c r="U2241" i="3" s="1"/>
  <c r="O2242" i="3"/>
  <c r="U2242" i="3" s="1"/>
  <c r="O2243" i="3"/>
  <c r="U2243" i="3" s="1"/>
  <c r="O2244" i="3"/>
  <c r="U2244" i="3" s="1"/>
  <c r="O2245" i="3"/>
  <c r="U2245" i="3" s="1"/>
  <c r="O2246" i="3"/>
  <c r="U2246" i="3" s="1"/>
  <c r="O2247" i="3"/>
  <c r="U2247" i="3" s="1"/>
  <c r="O2248" i="3"/>
  <c r="U2248" i="3" s="1"/>
  <c r="O2249" i="3"/>
  <c r="U2249" i="3" s="1"/>
  <c r="O2250" i="3"/>
  <c r="U2250" i="3" s="1"/>
  <c r="O2251" i="3"/>
  <c r="U2251" i="3" s="1"/>
  <c r="O2252" i="3"/>
  <c r="U2252" i="3" s="1"/>
  <c r="O2253" i="3"/>
  <c r="U2253" i="3" s="1"/>
  <c r="O2254" i="3"/>
  <c r="U2254" i="3" s="1"/>
  <c r="O2255" i="3"/>
  <c r="U2255" i="3" s="1"/>
  <c r="O2256" i="3"/>
  <c r="U2256" i="3" s="1"/>
  <c r="O2257" i="3"/>
  <c r="U2257" i="3" s="1"/>
  <c r="O2258" i="3"/>
  <c r="U2258" i="3" s="1"/>
  <c r="O2259" i="3"/>
  <c r="U2259" i="3" s="1"/>
  <c r="O2260" i="3"/>
  <c r="U2260" i="3" s="1"/>
  <c r="O2261" i="3"/>
  <c r="U2261" i="3" s="1"/>
  <c r="O2262" i="3"/>
  <c r="U2262" i="3" s="1"/>
  <c r="O2263" i="3"/>
  <c r="U2263" i="3" s="1"/>
  <c r="O2264" i="3"/>
  <c r="U2264" i="3" s="1"/>
  <c r="O2265" i="3"/>
  <c r="U2265" i="3" s="1"/>
  <c r="O2266" i="3"/>
  <c r="U2266" i="3" s="1"/>
  <c r="O2267" i="3"/>
  <c r="U2267" i="3" s="1"/>
  <c r="O2268" i="3"/>
  <c r="U2268" i="3" s="1"/>
  <c r="O2269" i="3"/>
  <c r="U2269" i="3" s="1"/>
  <c r="O2270" i="3"/>
  <c r="U2270" i="3" s="1"/>
  <c r="O2271" i="3"/>
  <c r="U2271" i="3" s="1"/>
  <c r="O2272" i="3"/>
  <c r="U2272" i="3" s="1"/>
  <c r="O2273" i="3"/>
  <c r="U2273" i="3" s="1"/>
  <c r="O2274" i="3"/>
  <c r="U2274" i="3" s="1"/>
  <c r="O2275" i="3"/>
  <c r="U2275" i="3" s="1"/>
  <c r="O2276" i="3"/>
  <c r="U2276" i="3" s="1"/>
  <c r="O2277" i="3"/>
  <c r="U2277" i="3" s="1"/>
  <c r="O2278" i="3"/>
  <c r="U2278" i="3" s="1"/>
  <c r="O2279" i="3"/>
  <c r="U2279" i="3" s="1"/>
  <c r="O2280" i="3"/>
  <c r="U2280" i="3" s="1"/>
  <c r="O2281" i="3"/>
  <c r="U2281" i="3" s="1"/>
  <c r="O2282" i="3"/>
  <c r="U2282" i="3" s="1"/>
  <c r="O2283" i="3"/>
  <c r="U2283" i="3" s="1"/>
  <c r="O2284" i="3"/>
  <c r="U2284" i="3" s="1"/>
  <c r="O2285" i="3"/>
  <c r="U2285" i="3" s="1"/>
  <c r="O2286" i="3"/>
  <c r="U2286" i="3" s="1"/>
  <c r="O2287" i="3"/>
  <c r="U2287" i="3" s="1"/>
  <c r="O2288" i="3"/>
  <c r="U2288" i="3" s="1"/>
  <c r="O2289" i="3"/>
  <c r="U2289" i="3" s="1"/>
  <c r="O2290" i="3"/>
  <c r="U2290" i="3" s="1"/>
  <c r="O2291" i="3"/>
  <c r="U2291" i="3" s="1"/>
  <c r="O2292" i="3"/>
  <c r="U2292" i="3" s="1"/>
  <c r="O2293" i="3"/>
  <c r="U2293" i="3" s="1"/>
  <c r="O2294" i="3"/>
  <c r="U2294" i="3" s="1"/>
  <c r="O2295" i="3"/>
  <c r="U2295" i="3" s="1"/>
  <c r="O2296" i="3"/>
  <c r="U2296" i="3" s="1"/>
  <c r="O2297" i="3"/>
  <c r="U2297" i="3" s="1"/>
  <c r="O2298" i="3"/>
  <c r="U2298" i="3" s="1"/>
  <c r="O2299" i="3"/>
  <c r="U2299" i="3" s="1"/>
  <c r="O2300" i="3"/>
  <c r="U2300" i="3" s="1"/>
  <c r="O2301" i="3"/>
  <c r="U2301" i="3" s="1"/>
  <c r="O2302" i="3"/>
  <c r="U2302" i="3" s="1"/>
  <c r="O2303" i="3"/>
  <c r="U2303" i="3" s="1"/>
  <c r="O2304" i="3"/>
  <c r="U2304" i="3" s="1"/>
  <c r="O2305" i="3"/>
  <c r="U2305" i="3" s="1"/>
  <c r="O2306" i="3"/>
  <c r="U2306" i="3" s="1"/>
  <c r="O2307" i="3"/>
  <c r="U2307" i="3" s="1"/>
  <c r="O2308" i="3"/>
  <c r="U2308" i="3" s="1"/>
  <c r="O2309" i="3"/>
  <c r="U2309" i="3" s="1"/>
  <c r="O2310" i="3"/>
  <c r="U2310" i="3" s="1"/>
  <c r="O2311" i="3"/>
  <c r="U2311" i="3" s="1"/>
  <c r="O2312" i="3"/>
  <c r="U2312" i="3" s="1"/>
  <c r="O2313" i="3"/>
  <c r="U2313" i="3" s="1"/>
  <c r="O2314" i="3"/>
  <c r="U2314" i="3" s="1"/>
  <c r="O2315" i="3"/>
  <c r="U2315" i="3" s="1"/>
  <c r="O2316" i="3"/>
  <c r="U2316" i="3" s="1"/>
  <c r="O2317" i="3"/>
  <c r="U2317" i="3" s="1"/>
  <c r="O2318" i="3"/>
  <c r="U2318" i="3" s="1"/>
  <c r="O2319" i="3"/>
  <c r="U2319" i="3" s="1"/>
  <c r="O2320" i="3"/>
  <c r="U2320" i="3" s="1"/>
  <c r="O2321" i="3"/>
  <c r="U2321" i="3" s="1"/>
  <c r="O2322" i="3"/>
  <c r="U2322" i="3" s="1"/>
  <c r="O2323" i="3"/>
  <c r="U2323" i="3" s="1"/>
  <c r="O2324" i="3"/>
  <c r="U2324" i="3" s="1"/>
  <c r="O2325" i="3"/>
  <c r="U2325" i="3" s="1"/>
  <c r="O2326" i="3"/>
  <c r="U2326" i="3" s="1"/>
  <c r="O2327" i="3"/>
  <c r="U2327" i="3" s="1"/>
  <c r="O2328" i="3"/>
  <c r="U2328" i="3" s="1"/>
  <c r="O2329" i="3"/>
  <c r="U2329" i="3" s="1"/>
  <c r="O2330" i="3"/>
  <c r="U2330" i="3" s="1"/>
  <c r="O2331" i="3"/>
  <c r="U2331" i="3" s="1"/>
  <c r="O2332" i="3"/>
  <c r="U2332" i="3" s="1"/>
  <c r="O2333" i="3"/>
  <c r="U2333" i="3" s="1"/>
  <c r="O2334" i="3"/>
  <c r="U2334" i="3" s="1"/>
  <c r="O2335" i="3"/>
  <c r="U2335" i="3" s="1"/>
  <c r="O2336" i="3"/>
  <c r="U2336" i="3" s="1"/>
  <c r="O2337" i="3"/>
  <c r="U2337" i="3" s="1"/>
  <c r="O2338" i="3"/>
  <c r="U2338" i="3" s="1"/>
  <c r="O2339" i="3"/>
  <c r="U2339" i="3" s="1"/>
  <c r="O2340" i="3"/>
  <c r="U2340" i="3" s="1"/>
  <c r="O2341" i="3"/>
  <c r="U2341" i="3" s="1"/>
  <c r="O2342" i="3"/>
  <c r="U2342" i="3" s="1"/>
  <c r="O2343" i="3"/>
  <c r="U2343" i="3" s="1"/>
  <c r="O2344" i="3"/>
  <c r="U2344" i="3" s="1"/>
  <c r="O2345" i="3"/>
  <c r="U2345" i="3" s="1"/>
  <c r="O2346" i="3"/>
  <c r="U2346" i="3" s="1"/>
  <c r="O2347" i="3"/>
  <c r="U2347" i="3" s="1"/>
  <c r="O2348" i="3"/>
  <c r="U2348" i="3" s="1"/>
  <c r="O2349" i="3"/>
  <c r="U2349" i="3" s="1"/>
  <c r="O2350" i="3"/>
  <c r="U2350" i="3" s="1"/>
  <c r="O2351" i="3"/>
  <c r="U2351" i="3" s="1"/>
  <c r="O2352" i="3"/>
  <c r="U2352" i="3" s="1"/>
  <c r="O2353" i="3"/>
  <c r="U2353" i="3" s="1"/>
  <c r="O2354" i="3"/>
  <c r="U2354" i="3" s="1"/>
  <c r="O2355" i="3"/>
  <c r="U2355" i="3" s="1"/>
  <c r="O2356" i="3"/>
  <c r="U2356" i="3" s="1"/>
  <c r="O2357" i="3"/>
  <c r="U2357" i="3" s="1"/>
  <c r="O2358" i="3"/>
  <c r="U2358" i="3" s="1"/>
  <c r="O2359" i="3"/>
  <c r="U2359" i="3" s="1"/>
  <c r="O2360" i="3"/>
  <c r="U2360" i="3" s="1"/>
  <c r="O2361" i="3"/>
  <c r="U2361" i="3" s="1"/>
  <c r="O2362" i="3"/>
  <c r="U2362" i="3" s="1"/>
  <c r="O2363" i="3"/>
  <c r="U2363" i="3" s="1"/>
  <c r="O2364" i="3"/>
  <c r="U2364" i="3" s="1"/>
  <c r="O2365" i="3"/>
  <c r="U2365" i="3" s="1"/>
  <c r="O2366" i="3"/>
  <c r="U2366" i="3" s="1"/>
  <c r="O2367" i="3"/>
  <c r="U2367" i="3" s="1"/>
  <c r="O2368" i="3"/>
  <c r="U2368" i="3" s="1"/>
  <c r="O2369" i="3"/>
  <c r="U2369" i="3" s="1"/>
  <c r="O2370" i="3"/>
  <c r="U2370" i="3" s="1"/>
  <c r="O2371" i="3"/>
  <c r="U2371" i="3" s="1"/>
  <c r="O2372" i="3"/>
  <c r="U2372" i="3" s="1"/>
  <c r="O2373" i="3"/>
  <c r="U2373" i="3" s="1"/>
  <c r="O2374" i="3"/>
  <c r="U2374" i="3" s="1"/>
  <c r="O2375" i="3"/>
  <c r="U2375" i="3" s="1"/>
  <c r="O2376" i="3"/>
  <c r="U2376" i="3" s="1"/>
  <c r="O2377" i="3"/>
  <c r="U2377" i="3" s="1"/>
  <c r="O2378" i="3"/>
  <c r="U2378" i="3" s="1"/>
  <c r="O2379" i="3"/>
  <c r="U2379" i="3" s="1"/>
  <c r="O2380" i="3"/>
  <c r="U2380" i="3" s="1"/>
  <c r="O2381" i="3"/>
  <c r="U2381" i="3" s="1"/>
  <c r="O2382" i="3"/>
  <c r="U2382" i="3" s="1"/>
  <c r="O2383" i="3"/>
  <c r="U2383" i="3" s="1"/>
  <c r="O2384" i="3"/>
  <c r="U2384" i="3" s="1"/>
  <c r="O2385" i="3"/>
  <c r="U2385" i="3" s="1"/>
  <c r="O2386" i="3"/>
  <c r="U2386" i="3" s="1"/>
  <c r="O2387" i="3"/>
  <c r="U2387" i="3" s="1"/>
  <c r="O2388" i="3"/>
  <c r="U2388" i="3" s="1"/>
  <c r="O2389" i="3"/>
  <c r="U2389" i="3" s="1"/>
  <c r="O2390" i="3"/>
  <c r="U2390" i="3" s="1"/>
  <c r="O2391" i="3"/>
  <c r="U2391" i="3" s="1"/>
  <c r="O2392" i="3"/>
  <c r="U2392" i="3" s="1"/>
  <c r="O2393" i="3"/>
  <c r="U2393" i="3" s="1"/>
  <c r="O2394" i="3"/>
  <c r="U2394" i="3" s="1"/>
  <c r="O2395" i="3"/>
  <c r="U2395" i="3" s="1"/>
  <c r="O2396" i="3"/>
  <c r="U2396" i="3" s="1"/>
  <c r="O2397" i="3"/>
  <c r="U2397" i="3" s="1"/>
  <c r="O2398" i="3"/>
  <c r="U2398" i="3" s="1"/>
  <c r="O2399" i="3"/>
  <c r="U2399" i="3" s="1"/>
  <c r="O2400" i="3"/>
  <c r="U2400" i="3" s="1"/>
  <c r="O2401" i="3"/>
  <c r="U2401" i="3" s="1"/>
  <c r="O2402" i="3"/>
  <c r="U2402" i="3" s="1"/>
  <c r="O2403" i="3"/>
  <c r="U2403" i="3" s="1"/>
  <c r="O2404" i="3"/>
  <c r="U2404" i="3" s="1"/>
  <c r="O2405" i="3"/>
  <c r="U2405" i="3" s="1"/>
  <c r="O2406" i="3"/>
  <c r="U2406" i="3" s="1"/>
  <c r="O2407" i="3"/>
  <c r="U2407" i="3" s="1"/>
  <c r="O2408" i="3"/>
  <c r="U2408" i="3" s="1"/>
  <c r="O2409" i="3"/>
  <c r="U2409" i="3" s="1"/>
  <c r="O2410" i="3"/>
  <c r="U2410" i="3" s="1"/>
  <c r="O2411" i="3"/>
  <c r="U2411" i="3" s="1"/>
  <c r="O2412" i="3"/>
  <c r="U2412" i="3" s="1"/>
  <c r="O2413" i="3"/>
  <c r="U2413" i="3" s="1"/>
  <c r="O2414" i="3"/>
  <c r="U2414" i="3" s="1"/>
  <c r="O2415" i="3"/>
  <c r="U2415" i="3" s="1"/>
  <c r="O2416" i="3"/>
  <c r="U2416" i="3" s="1"/>
  <c r="O2417" i="3"/>
  <c r="U2417" i="3" s="1"/>
  <c r="O2418" i="3"/>
  <c r="U2418" i="3" s="1"/>
  <c r="O2419" i="3"/>
  <c r="U2419" i="3" s="1"/>
  <c r="O2420" i="3"/>
  <c r="U2420" i="3" s="1"/>
  <c r="O2421" i="3"/>
  <c r="U2421" i="3" s="1"/>
  <c r="O2422" i="3"/>
  <c r="U2422" i="3" s="1"/>
  <c r="O2423" i="3"/>
  <c r="U2423" i="3" s="1"/>
  <c r="O2424" i="3"/>
  <c r="U2424" i="3" s="1"/>
  <c r="O2425" i="3"/>
  <c r="U2425" i="3" s="1"/>
  <c r="O2426" i="3"/>
  <c r="U2426" i="3" s="1"/>
  <c r="O2427" i="3"/>
  <c r="U2427" i="3" s="1"/>
  <c r="O2428" i="3"/>
  <c r="U2428" i="3" s="1"/>
  <c r="O2429" i="3"/>
  <c r="U2429" i="3" s="1"/>
  <c r="O2430" i="3"/>
  <c r="U2430" i="3" s="1"/>
  <c r="O2431" i="3"/>
  <c r="U2431" i="3" s="1"/>
  <c r="O2432" i="3"/>
  <c r="U2432" i="3" s="1"/>
  <c r="O2433" i="3"/>
  <c r="U2433" i="3" s="1"/>
  <c r="O2434" i="3"/>
  <c r="U2434" i="3" s="1"/>
  <c r="O2435" i="3"/>
  <c r="U2435" i="3" s="1"/>
  <c r="O2436" i="3"/>
  <c r="U2436" i="3" s="1"/>
  <c r="O2437" i="3"/>
  <c r="U2437" i="3" s="1"/>
  <c r="O2438" i="3"/>
  <c r="U2438" i="3" s="1"/>
  <c r="O2439" i="3"/>
  <c r="U2439" i="3" s="1"/>
  <c r="O2440" i="3"/>
  <c r="U2440" i="3" s="1"/>
  <c r="O2441" i="3"/>
  <c r="U2441" i="3" s="1"/>
  <c r="O2442" i="3"/>
  <c r="U2442" i="3" s="1"/>
  <c r="O2443" i="3"/>
  <c r="U2443" i="3" s="1"/>
  <c r="O2444" i="3"/>
  <c r="U2444" i="3" s="1"/>
  <c r="O2445" i="3"/>
  <c r="U2445" i="3" s="1"/>
  <c r="O2446" i="3"/>
  <c r="U2446" i="3" s="1"/>
  <c r="O2447" i="3"/>
  <c r="U2447" i="3" s="1"/>
  <c r="O2448" i="3"/>
  <c r="U2448" i="3" s="1"/>
  <c r="O2449" i="3"/>
  <c r="U2449" i="3" s="1"/>
  <c r="O2450" i="3"/>
  <c r="U2450" i="3" s="1"/>
  <c r="O2451" i="3"/>
  <c r="U2451" i="3" s="1"/>
  <c r="O2452" i="3"/>
  <c r="U2452" i="3" s="1"/>
  <c r="O2453" i="3"/>
  <c r="U2453" i="3" s="1"/>
  <c r="O2454" i="3"/>
  <c r="U2454" i="3" s="1"/>
  <c r="O2455" i="3"/>
  <c r="U2455" i="3" s="1"/>
  <c r="O2456" i="3"/>
  <c r="U2456" i="3" s="1"/>
  <c r="O2457" i="3"/>
  <c r="U2457" i="3" s="1"/>
  <c r="O2458" i="3"/>
  <c r="U2458" i="3" s="1"/>
  <c r="O2459" i="3"/>
  <c r="U2459" i="3" s="1"/>
  <c r="O2460" i="3"/>
  <c r="U2460" i="3" s="1"/>
  <c r="O2461" i="3"/>
  <c r="U2461" i="3" s="1"/>
  <c r="O2462" i="3"/>
  <c r="U2462" i="3" s="1"/>
  <c r="O2463" i="3"/>
  <c r="U2463" i="3" s="1"/>
  <c r="O2464" i="3"/>
  <c r="U2464" i="3" s="1"/>
  <c r="O2465" i="3"/>
  <c r="U2465" i="3" s="1"/>
  <c r="O2466" i="3"/>
  <c r="U2466" i="3" s="1"/>
  <c r="O2467" i="3"/>
  <c r="U2467" i="3" s="1"/>
  <c r="O2468" i="3"/>
  <c r="U2468" i="3" s="1"/>
  <c r="O2469" i="3"/>
  <c r="U2469" i="3" s="1"/>
  <c r="O2470" i="3"/>
  <c r="U2470" i="3" s="1"/>
  <c r="O2471" i="3"/>
  <c r="U2471" i="3" s="1"/>
  <c r="O2472" i="3"/>
  <c r="U2472" i="3" s="1"/>
  <c r="O2473" i="3"/>
  <c r="U2473" i="3" s="1"/>
  <c r="O2474" i="3"/>
  <c r="U2474" i="3" s="1"/>
  <c r="O2475" i="3"/>
  <c r="U2475" i="3" s="1"/>
  <c r="O2476" i="3"/>
  <c r="U2476" i="3" s="1"/>
  <c r="O2477" i="3"/>
  <c r="U2477" i="3" s="1"/>
  <c r="O2478" i="3"/>
  <c r="U2478" i="3" s="1"/>
  <c r="O2479" i="3"/>
  <c r="U2479" i="3" s="1"/>
  <c r="O2480" i="3"/>
  <c r="U2480" i="3" s="1"/>
  <c r="O2481" i="3"/>
  <c r="U2481" i="3" s="1"/>
  <c r="O2482" i="3"/>
  <c r="U2482" i="3" s="1"/>
  <c r="O2483" i="3"/>
  <c r="U2483" i="3" s="1"/>
  <c r="O2484" i="3"/>
  <c r="U2484" i="3" s="1"/>
  <c r="O2485" i="3"/>
  <c r="U2485" i="3" s="1"/>
  <c r="O2486" i="3"/>
  <c r="U2486" i="3" s="1"/>
  <c r="O2487" i="3"/>
  <c r="U2487" i="3" s="1"/>
  <c r="O2488" i="3"/>
  <c r="U2488" i="3" s="1"/>
  <c r="O2489" i="3"/>
  <c r="U2489" i="3" s="1"/>
  <c r="O2490" i="3"/>
  <c r="U2490" i="3" s="1"/>
  <c r="O2491" i="3"/>
  <c r="U2491" i="3" s="1"/>
  <c r="O2492" i="3"/>
  <c r="U2492" i="3" s="1"/>
  <c r="O2493" i="3"/>
  <c r="U2493" i="3" s="1"/>
  <c r="O2494" i="3"/>
  <c r="U2494" i="3" s="1"/>
  <c r="O2495" i="3"/>
  <c r="U2495" i="3" s="1"/>
  <c r="O2496" i="3"/>
  <c r="U2496" i="3" s="1"/>
  <c r="O2497" i="3"/>
  <c r="U2497" i="3" s="1"/>
  <c r="O2498" i="3"/>
  <c r="U2498" i="3" s="1"/>
  <c r="O2499" i="3"/>
  <c r="U2499" i="3" s="1"/>
  <c r="O2500" i="3"/>
  <c r="U2500" i="3" s="1"/>
  <c r="O2501" i="3"/>
  <c r="U2501" i="3" s="1"/>
  <c r="O2502" i="3"/>
  <c r="U2502" i="3" s="1"/>
  <c r="O2503" i="3"/>
  <c r="U2503" i="3" s="1"/>
  <c r="O2504" i="3"/>
  <c r="U2504" i="3" s="1"/>
  <c r="O2505" i="3"/>
  <c r="U2505" i="3" s="1"/>
  <c r="O2506" i="3"/>
  <c r="U2506" i="3" s="1"/>
  <c r="O2507" i="3"/>
  <c r="U2507" i="3" s="1"/>
  <c r="O2508" i="3"/>
  <c r="U2508" i="3" s="1"/>
  <c r="O2509" i="3"/>
  <c r="U2509" i="3" s="1"/>
  <c r="O2510" i="3"/>
  <c r="U2510" i="3" s="1"/>
  <c r="O2511" i="3"/>
  <c r="U2511" i="3" s="1"/>
  <c r="O2512" i="3"/>
  <c r="U2512" i="3" s="1"/>
  <c r="O2513" i="3"/>
  <c r="U2513" i="3" s="1"/>
  <c r="O2514" i="3"/>
  <c r="U2514" i="3" s="1"/>
  <c r="O2515" i="3"/>
  <c r="U2515" i="3" s="1"/>
  <c r="O2516" i="3"/>
  <c r="U2516" i="3" s="1"/>
  <c r="O2517" i="3"/>
  <c r="U2517" i="3" s="1"/>
  <c r="O2518" i="3"/>
  <c r="U2518" i="3" s="1"/>
  <c r="O2519" i="3"/>
  <c r="U2519" i="3" s="1"/>
  <c r="O2520" i="3"/>
  <c r="U2520" i="3" s="1"/>
  <c r="O2521" i="3"/>
  <c r="U2521" i="3" s="1"/>
  <c r="O2522" i="3"/>
  <c r="U2522" i="3" s="1"/>
  <c r="O2523" i="3"/>
  <c r="U2523" i="3" s="1"/>
  <c r="O2524" i="3"/>
  <c r="U2524" i="3" s="1"/>
  <c r="O2525" i="3"/>
  <c r="U2525" i="3" s="1"/>
  <c r="O2526" i="3"/>
  <c r="U2526" i="3" s="1"/>
  <c r="O2527" i="3"/>
  <c r="U2527" i="3" s="1"/>
  <c r="O2528" i="3"/>
  <c r="U2528" i="3" s="1"/>
  <c r="O2529" i="3"/>
  <c r="U2529" i="3" s="1"/>
  <c r="O2530" i="3"/>
  <c r="U2530" i="3" s="1"/>
  <c r="O2531" i="3"/>
  <c r="U2531" i="3" s="1"/>
  <c r="O2532" i="3"/>
  <c r="U2532" i="3" s="1"/>
  <c r="O2533" i="3"/>
  <c r="U2533" i="3" s="1"/>
  <c r="O2534" i="3"/>
  <c r="U2534" i="3" s="1"/>
  <c r="O2535" i="3"/>
  <c r="U2535" i="3" s="1"/>
  <c r="O2536" i="3"/>
  <c r="U2536" i="3" s="1"/>
  <c r="O2537" i="3"/>
  <c r="U2537" i="3" s="1"/>
  <c r="O2538" i="3"/>
  <c r="U2538" i="3" s="1"/>
  <c r="O2539" i="3"/>
  <c r="U2539" i="3" s="1"/>
  <c r="O2540" i="3"/>
  <c r="U2540" i="3" s="1"/>
  <c r="O2541" i="3"/>
  <c r="U2541" i="3" s="1"/>
  <c r="O2542" i="3"/>
  <c r="U2542" i="3" s="1"/>
  <c r="O2543" i="3"/>
  <c r="U2543" i="3" s="1"/>
  <c r="O2544" i="3"/>
  <c r="U2544" i="3" s="1"/>
  <c r="O2545" i="3"/>
  <c r="U2545" i="3" s="1"/>
  <c r="O2546" i="3"/>
  <c r="U2546" i="3" s="1"/>
  <c r="O2547" i="3"/>
  <c r="U2547" i="3" s="1"/>
  <c r="O2548" i="3"/>
  <c r="U2548" i="3" s="1"/>
  <c r="O2549" i="3"/>
  <c r="U2549" i="3" s="1"/>
  <c r="O2550" i="3"/>
  <c r="U2550" i="3" s="1"/>
  <c r="O2551" i="3"/>
  <c r="U2551" i="3" s="1"/>
  <c r="O2552" i="3"/>
  <c r="U2552" i="3" s="1"/>
  <c r="O2553" i="3"/>
  <c r="U2553" i="3" s="1"/>
  <c r="O2554" i="3"/>
  <c r="U2554" i="3" s="1"/>
  <c r="O2555" i="3"/>
  <c r="U2555" i="3" s="1"/>
  <c r="O2556" i="3"/>
  <c r="U2556" i="3" s="1"/>
  <c r="O2557" i="3"/>
  <c r="U2557" i="3" s="1"/>
  <c r="O2558" i="3"/>
  <c r="U2558" i="3" s="1"/>
  <c r="O2559" i="3"/>
  <c r="U2559" i="3" s="1"/>
  <c r="O2560" i="3"/>
  <c r="U2560" i="3" s="1"/>
  <c r="O2561" i="3"/>
  <c r="U2561" i="3" s="1"/>
  <c r="O2562" i="3"/>
  <c r="U2562" i="3" s="1"/>
  <c r="O2563" i="3"/>
  <c r="U2563" i="3" s="1"/>
  <c r="O2564" i="3"/>
  <c r="U2564" i="3" s="1"/>
  <c r="O2565" i="3"/>
  <c r="U2565" i="3" s="1"/>
  <c r="O2566" i="3"/>
  <c r="U2566" i="3" s="1"/>
  <c r="O2567" i="3"/>
  <c r="U2567" i="3" s="1"/>
  <c r="O2568" i="3"/>
  <c r="U2568" i="3" s="1"/>
  <c r="O2569" i="3"/>
  <c r="U2569" i="3" s="1"/>
  <c r="O2570" i="3"/>
  <c r="U2570" i="3" s="1"/>
  <c r="O2571" i="3"/>
  <c r="U2571" i="3" s="1"/>
  <c r="O2572" i="3"/>
  <c r="U2572" i="3" s="1"/>
  <c r="O2573" i="3"/>
  <c r="U2573" i="3" s="1"/>
  <c r="O2574" i="3"/>
  <c r="U2574" i="3" s="1"/>
  <c r="O2575" i="3"/>
  <c r="U2575" i="3" s="1"/>
  <c r="O2576" i="3"/>
  <c r="U2576" i="3" s="1"/>
  <c r="O2577" i="3"/>
  <c r="U2577" i="3" s="1"/>
  <c r="O2578" i="3"/>
  <c r="U2578" i="3" s="1"/>
  <c r="O2579" i="3"/>
  <c r="U2579" i="3" s="1"/>
  <c r="O2580" i="3"/>
  <c r="U2580" i="3" s="1"/>
  <c r="O2581" i="3"/>
  <c r="U2581" i="3" s="1"/>
  <c r="O2582" i="3"/>
  <c r="U2582" i="3" s="1"/>
  <c r="O2583" i="3"/>
  <c r="U2583" i="3" s="1"/>
  <c r="O2584" i="3"/>
  <c r="U2584" i="3" s="1"/>
  <c r="O2585" i="3"/>
  <c r="U2585" i="3" s="1"/>
  <c r="O2586" i="3"/>
  <c r="U2586" i="3" s="1"/>
  <c r="O2587" i="3"/>
  <c r="U2587" i="3" s="1"/>
  <c r="O2588" i="3"/>
  <c r="U2588" i="3" s="1"/>
  <c r="O2589" i="3"/>
  <c r="U2589" i="3" s="1"/>
  <c r="O2590" i="3"/>
  <c r="U2590" i="3" s="1"/>
  <c r="O2591" i="3"/>
  <c r="U2591" i="3" s="1"/>
  <c r="O2592" i="3"/>
  <c r="U2592" i="3" s="1"/>
  <c r="O2593" i="3"/>
  <c r="U2593" i="3" s="1"/>
  <c r="O2594" i="3"/>
  <c r="U2594" i="3" s="1"/>
  <c r="O2595" i="3"/>
  <c r="U2595" i="3" s="1"/>
  <c r="O2596" i="3"/>
  <c r="U2596" i="3" s="1"/>
  <c r="O2597" i="3"/>
  <c r="U2597" i="3" s="1"/>
  <c r="O2598" i="3"/>
  <c r="U2598" i="3" s="1"/>
  <c r="O2599" i="3"/>
  <c r="U2599" i="3" s="1"/>
  <c r="O2600" i="3"/>
  <c r="U2600" i="3" s="1"/>
  <c r="O2601" i="3"/>
  <c r="U2601" i="3" s="1"/>
  <c r="O2602" i="3"/>
  <c r="U2602" i="3" s="1"/>
  <c r="O2603" i="3"/>
  <c r="U2603" i="3" s="1"/>
  <c r="O2604" i="3"/>
  <c r="U2604" i="3" s="1"/>
  <c r="O2605" i="3"/>
  <c r="U2605" i="3" s="1"/>
  <c r="O2606" i="3"/>
  <c r="U2606" i="3" s="1"/>
  <c r="O2607" i="3"/>
  <c r="U2607" i="3" s="1"/>
  <c r="O2608" i="3"/>
  <c r="U2608" i="3" s="1"/>
  <c r="O2609" i="3"/>
  <c r="U2609" i="3" s="1"/>
  <c r="O2610" i="3"/>
  <c r="U2610" i="3" s="1"/>
  <c r="O2611" i="3"/>
  <c r="U2611" i="3" s="1"/>
  <c r="O2612" i="3"/>
  <c r="U2612" i="3" s="1"/>
  <c r="O2613" i="3"/>
  <c r="U2613" i="3" s="1"/>
  <c r="O2614" i="3"/>
  <c r="U2614" i="3" s="1"/>
  <c r="O2615" i="3"/>
  <c r="U2615" i="3" s="1"/>
  <c r="O2616" i="3"/>
  <c r="U2616" i="3" s="1"/>
  <c r="O2617" i="3"/>
  <c r="U2617" i="3" s="1"/>
  <c r="O2618" i="3"/>
  <c r="U2618" i="3" s="1"/>
  <c r="O2619" i="3"/>
  <c r="U2619" i="3" s="1"/>
  <c r="O2620" i="3"/>
  <c r="U2620" i="3" s="1"/>
  <c r="O2621" i="3"/>
  <c r="U2621" i="3" s="1"/>
  <c r="O2622" i="3"/>
  <c r="U2622" i="3" s="1"/>
  <c r="O2623" i="3"/>
  <c r="U2623" i="3" s="1"/>
  <c r="O2624" i="3"/>
  <c r="U2624" i="3" s="1"/>
  <c r="O2625" i="3"/>
  <c r="U2625" i="3" s="1"/>
  <c r="O2626" i="3"/>
  <c r="U2626" i="3" s="1"/>
  <c r="O2627" i="3"/>
  <c r="U2627" i="3" s="1"/>
  <c r="O2628" i="3"/>
  <c r="U2628" i="3" s="1"/>
  <c r="O2629" i="3"/>
  <c r="U2629" i="3" s="1"/>
  <c r="O2630" i="3"/>
  <c r="U2630" i="3" s="1"/>
  <c r="O2631" i="3"/>
  <c r="U2631" i="3" s="1"/>
  <c r="O2632" i="3"/>
  <c r="U2632" i="3" s="1"/>
  <c r="O2633" i="3"/>
  <c r="U2633" i="3" s="1"/>
  <c r="O2634" i="3"/>
  <c r="U2634" i="3" s="1"/>
  <c r="O2635" i="3"/>
  <c r="U2635" i="3" s="1"/>
  <c r="O2636" i="3"/>
  <c r="U2636" i="3" s="1"/>
  <c r="O2637" i="3"/>
  <c r="U2637" i="3" s="1"/>
  <c r="O2638" i="3"/>
  <c r="U2638" i="3" s="1"/>
  <c r="O2639" i="3"/>
  <c r="U2639" i="3" s="1"/>
  <c r="O2640" i="3"/>
  <c r="U2640" i="3" s="1"/>
  <c r="O2641" i="3"/>
  <c r="U2641" i="3" s="1"/>
  <c r="O2642" i="3"/>
  <c r="U2642" i="3" s="1"/>
  <c r="O2643" i="3"/>
  <c r="U2643" i="3" s="1"/>
  <c r="O2644" i="3"/>
  <c r="U2644" i="3" s="1"/>
  <c r="O2645" i="3"/>
  <c r="U2645" i="3" s="1"/>
  <c r="O2646" i="3"/>
  <c r="U2646" i="3" s="1"/>
  <c r="O2647" i="3"/>
  <c r="U2647" i="3" s="1"/>
  <c r="O2648" i="3"/>
  <c r="U2648" i="3" s="1"/>
  <c r="O2649" i="3"/>
  <c r="U2649" i="3" s="1"/>
  <c r="O2650" i="3"/>
  <c r="U2650" i="3" s="1"/>
  <c r="O2651" i="3"/>
  <c r="U2651" i="3" s="1"/>
  <c r="O2652" i="3"/>
  <c r="U2652" i="3" s="1"/>
  <c r="O2653" i="3"/>
  <c r="U2653" i="3" s="1"/>
  <c r="O2654" i="3"/>
  <c r="U2654" i="3" s="1"/>
  <c r="O2655" i="3"/>
  <c r="U2655" i="3" s="1"/>
  <c r="O2656" i="3"/>
  <c r="U2656" i="3" s="1"/>
  <c r="O2657" i="3"/>
  <c r="U2657" i="3" s="1"/>
  <c r="O2658" i="3"/>
  <c r="U2658" i="3" s="1"/>
  <c r="O2659" i="3"/>
  <c r="U2659" i="3" s="1"/>
  <c r="O2660" i="3"/>
  <c r="U2660" i="3" s="1"/>
  <c r="O2661" i="3"/>
  <c r="U2661" i="3" s="1"/>
  <c r="O2662" i="3"/>
  <c r="U2662" i="3" s="1"/>
  <c r="O2663" i="3"/>
  <c r="U2663" i="3" s="1"/>
  <c r="O2664" i="3"/>
  <c r="U2664" i="3" s="1"/>
  <c r="O2665" i="3"/>
  <c r="U2665" i="3" s="1"/>
  <c r="O2666" i="3"/>
  <c r="U2666" i="3" s="1"/>
  <c r="O2667" i="3"/>
  <c r="U2667" i="3" s="1"/>
  <c r="O2668" i="3"/>
  <c r="U2668" i="3" s="1"/>
  <c r="O2669" i="3"/>
  <c r="U2669" i="3" s="1"/>
  <c r="O2670" i="3"/>
  <c r="U2670" i="3" s="1"/>
  <c r="O2671" i="3"/>
  <c r="U2671" i="3" s="1"/>
  <c r="O2672" i="3"/>
  <c r="U2672" i="3" s="1"/>
  <c r="O2673" i="3"/>
  <c r="U2673" i="3" s="1"/>
  <c r="O2674" i="3"/>
  <c r="U2674" i="3" s="1"/>
  <c r="O2675" i="3"/>
  <c r="U2675" i="3" s="1"/>
  <c r="O2676" i="3"/>
  <c r="U2676" i="3" s="1"/>
  <c r="O2677" i="3"/>
  <c r="U2677" i="3" s="1"/>
  <c r="O2678" i="3"/>
  <c r="U2678" i="3" s="1"/>
  <c r="O2679" i="3"/>
  <c r="U2679" i="3" s="1"/>
  <c r="O2680" i="3"/>
  <c r="U2680" i="3" s="1"/>
  <c r="O2681" i="3"/>
  <c r="U2681" i="3" s="1"/>
  <c r="O2682" i="3"/>
  <c r="U2682" i="3" s="1"/>
  <c r="O2683" i="3"/>
  <c r="U2683" i="3" s="1"/>
  <c r="O2684" i="3"/>
  <c r="U2684" i="3" s="1"/>
  <c r="O2685" i="3"/>
  <c r="U2685" i="3" s="1"/>
  <c r="O2686" i="3"/>
  <c r="U2686" i="3" s="1"/>
  <c r="O2687" i="3"/>
  <c r="U2687" i="3" s="1"/>
  <c r="O2688" i="3"/>
  <c r="U2688" i="3" s="1"/>
  <c r="O2689" i="3"/>
  <c r="U2689" i="3" s="1"/>
  <c r="O2690" i="3"/>
  <c r="U2690" i="3" s="1"/>
  <c r="O2691" i="3"/>
  <c r="U2691" i="3" s="1"/>
  <c r="O2692" i="3"/>
  <c r="U2692" i="3" s="1"/>
  <c r="O2693" i="3"/>
  <c r="U2693" i="3" s="1"/>
  <c r="O2694" i="3"/>
  <c r="U2694" i="3" s="1"/>
  <c r="O2695" i="3"/>
  <c r="U2695" i="3" s="1"/>
  <c r="O2696" i="3"/>
  <c r="U2696" i="3" s="1"/>
  <c r="O2697" i="3"/>
  <c r="U2697" i="3" s="1"/>
  <c r="O2698" i="3"/>
  <c r="U2698" i="3" s="1"/>
  <c r="O2699" i="3"/>
  <c r="U2699" i="3" s="1"/>
  <c r="O2700" i="3"/>
  <c r="U2700" i="3" s="1"/>
  <c r="O2701" i="3"/>
  <c r="U2701" i="3" s="1"/>
  <c r="O2702" i="3"/>
  <c r="U2702" i="3" s="1"/>
  <c r="O2703" i="3"/>
  <c r="U2703" i="3" s="1"/>
  <c r="O2704" i="3"/>
  <c r="U2704" i="3" s="1"/>
  <c r="O2705" i="3"/>
  <c r="U2705" i="3" s="1"/>
  <c r="O2706" i="3"/>
  <c r="U2706" i="3" s="1"/>
  <c r="O2707" i="3"/>
  <c r="U2707" i="3" s="1"/>
  <c r="O2708" i="3"/>
  <c r="U2708" i="3" s="1"/>
  <c r="O2709" i="3"/>
  <c r="U2709" i="3" s="1"/>
  <c r="O2710" i="3"/>
  <c r="U2710" i="3" s="1"/>
  <c r="O2711" i="3"/>
  <c r="U2711" i="3" s="1"/>
  <c r="O2712" i="3"/>
  <c r="U2712" i="3" s="1"/>
  <c r="O2713" i="3"/>
  <c r="U2713" i="3" s="1"/>
  <c r="O2714" i="3"/>
  <c r="U2714" i="3" s="1"/>
  <c r="O2715" i="3"/>
  <c r="U2715" i="3" s="1"/>
  <c r="O2716" i="3"/>
  <c r="U2716" i="3" s="1"/>
  <c r="O2717" i="3"/>
  <c r="U2717" i="3" s="1"/>
  <c r="O2718" i="3"/>
  <c r="U2718" i="3" s="1"/>
  <c r="O2719" i="3"/>
  <c r="U2719" i="3" s="1"/>
  <c r="O2720" i="3"/>
  <c r="U2720" i="3" s="1"/>
  <c r="O2721" i="3"/>
  <c r="U2721" i="3" s="1"/>
  <c r="O2722" i="3"/>
  <c r="U2722" i="3" s="1"/>
  <c r="O2723" i="3"/>
  <c r="U2723" i="3" s="1"/>
  <c r="O2724" i="3"/>
  <c r="U2724" i="3" s="1"/>
  <c r="O2725" i="3"/>
  <c r="U2725" i="3" s="1"/>
  <c r="O2726" i="3"/>
  <c r="U2726" i="3" s="1"/>
  <c r="O2727" i="3"/>
  <c r="U2727" i="3" s="1"/>
  <c r="O2728" i="3"/>
  <c r="U2728" i="3" s="1"/>
  <c r="O2729" i="3"/>
  <c r="U2729" i="3" s="1"/>
  <c r="O2730" i="3"/>
  <c r="U2730" i="3" s="1"/>
  <c r="O2731" i="3"/>
  <c r="U2731" i="3" s="1"/>
  <c r="O2732" i="3"/>
  <c r="U2732" i="3" s="1"/>
  <c r="O2733" i="3"/>
  <c r="U2733" i="3" s="1"/>
  <c r="O2734" i="3"/>
  <c r="U2734" i="3" s="1"/>
  <c r="O2735" i="3"/>
  <c r="U2735" i="3" s="1"/>
  <c r="O2736" i="3"/>
  <c r="U2736" i="3" s="1"/>
  <c r="O2737" i="3"/>
  <c r="U2737" i="3" s="1"/>
  <c r="O2738" i="3"/>
  <c r="U2738" i="3" s="1"/>
  <c r="O2739" i="3"/>
  <c r="U2739" i="3" s="1"/>
  <c r="O2740" i="3"/>
  <c r="U2740" i="3" s="1"/>
  <c r="O2741" i="3"/>
  <c r="U2741" i="3" s="1"/>
  <c r="O2742" i="3"/>
  <c r="U2742" i="3" s="1"/>
  <c r="O2743" i="3"/>
  <c r="U2743" i="3" s="1"/>
  <c r="O2744" i="3"/>
  <c r="U2744" i="3" s="1"/>
  <c r="O2745" i="3"/>
  <c r="U2745" i="3" s="1"/>
  <c r="O2746" i="3"/>
  <c r="U2746" i="3" s="1"/>
  <c r="O2747" i="3"/>
  <c r="U2747" i="3" s="1"/>
  <c r="O2748" i="3"/>
  <c r="U2748" i="3" s="1"/>
  <c r="O2749" i="3"/>
  <c r="U2749" i="3" s="1"/>
  <c r="O2750" i="3"/>
  <c r="U2750" i="3" s="1"/>
  <c r="O2751" i="3"/>
  <c r="U2751" i="3" s="1"/>
  <c r="O2752" i="3"/>
  <c r="U2752" i="3" s="1"/>
  <c r="O2753" i="3"/>
  <c r="U2753" i="3" s="1"/>
  <c r="O2754" i="3"/>
  <c r="U2754" i="3" s="1"/>
  <c r="O2755" i="3"/>
  <c r="U2755" i="3" s="1"/>
  <c r="O2756" i="3"/>
  <c r="U2756" i="3" s="1"/>
  <c r="O2757" i="3"/>
  <c r="U2757" i="3" s="1"/>
  <c r="O2758" i="3"/>
  <c r="U2758" i="3" s="1"/>
  <c r="O2759" i="3"/>
  <c r="U2759" i="3" s="1"/>
  <c r="O2760" i="3"/>
  <c r="U2760" i="3" s="1"/>
  <c r="O2761" i="3"/>
  <c r="U2761" i="3" s="1"/>
  <c r="O2762" i="3"/>
  <c r="U2762" i="3" s="1"/>
  <c r="O2763" i="3"/>
  <c r="U2763" i="3" s="1"/>
  <c r="O2764" i="3"/>
  <c r="U2764" i="3" s="1"/>
  <c r="O2765" i="3"/>
  <c r="U2765" i="3" s="1"/>
  <c r="O2766" i="3"/>
  <c r="U2766" i="3" s="1"/>
  <c r="O2767" i="3"/>
  <c r="U2767" i="3" s="1"/>
  <c r="O2768" i="3"/>
  <c r="U2768" i="3" s="1"/>
  <c r="O2769" i="3"/>
  <c r="U2769" i="3" s="1"/>
  <c r="O2770" i="3"/>
  <c r="U2770" i="3" s="1"/>
  <c r="O2771" i="3"/>
  <c r="U2771" i="3" s="1"/>
  <c r="O2772" i="3"/>
  <c r="U2772" i="3" s="1"/>
  <c r="O2773" i="3"/>
  <c r="U2773" i="3" s="1"/>
  <c r="O2774" i="3"/>
  <c r="U2774" i="3" s="1"/>
  <c r="O2775" i="3"/>
  <c r="U2775" i="3" s="1"/>
  <c r="O2776" i="3"/>
  <c r="U2776" i="3" s="1"/>
  <c r="O2777" i="3"/>
  <c r="U2777" i="3" s="1"/>
  <c r="O2778" i="3"/>
  <c r="U2778" i="3" s="1"/>
  <c r="O2779" i="3"/>
  <c r="U2779" i="3" s="1"/>
  <c r="O2780" i="3"/>
  <c r="U2780" i="3" s="1"/>
  <c r="O2781" i="3"/>
  <c r="U2781" i="3" s="1"/>
  <c r="O2782" i="3"/>
  <c r="U2782" i="3" s="1"/>
  <c r="O2783" i="3"/>
  <c r="U2783" i="3" s="1"/>
  <c r="O2784" i="3"/>
  <c r="U2784" i="3" s="1"/>
  <c r="O2785" i="3"/>
  <c r="U2785" i="3" s="1"/>
  <c r="O2786" i="3"/>
  <c r="U2786" i="3" s="1"/>
  <c r="O2787" i="3"/>
  <c r="U2787" i="3" s="1"/>
  <c r="O2788" i="3"/>
  <c r="U2788" i="3" s="1"/>
  <c r="O2789" i="3"/>
  <c r="U2789" i="3" s="1"/>
  <c r="O2790" i="3"/>
  <c r="U2790" i="3" s="1"/>
  <c r="O2791" i="3"/>
  <c r="U2791" i="3" s="1"/>
  <c r="O2792" i="3"/>
  <c r="U2792" i="3" s="1"/>
  <c r="O2793" i="3"/>
  <c r="U2793" i="3" s="1"/>
  <c r="O2794" i="3"/>
  <c r="U2794" i="3" s="1"/>
  <c r="O2795" i="3"/>
  <c r="U2795" i="3" s="1"/>
  <c r="O2796" i="3"/>
  <c r="U2796" i="3" s="1"/>
  <c r="O2797" i="3"/>
  <c r="U2797" i="3" s="1"/>
  <c r="O2798" i="3"/>
  <c r="U2798" i="3" s="1"/>
  <c r="O2799" i="3"/>
  <c r="U2799" i="3" s="1"/>
  <c r="O2800" i="3"/>
  <c r="U2800" i="3" s="1"/>
  <c r="O2801" i="3"/>
  <c r="U2801" i="3" s="1"/>
  <c r="O2802" i="3"/>
  <c r="U2802" i="3" s="1"/>
  <c r="O2803" i="3"/>
  <c r="U2803" i="3" s="1"/>
  <c r="O2804" i="3"/>
  <c r="U2804" i="3" s="1"/>
  <c r="O2805" i="3"/>
  <c r="U2805" i="3" s="1"/>
  <c r="O2806" i="3"/>
  <c r="U2806" i="3" s="1"/>
  <c r="O2807" i="3"/>
  <c r="U2807" i="3" s="1"/>
  <c r="O2808" i="3"/>
  <c r="U2808" i="3" s="1"/>
  <c r="O2809" i="3"/>
  <c r="U2809" i="3" s="1"/>
  <c r="O2810" i="3"/>
  <c r="U2810" i="3" s="1"/>
  <c r="O2811" i="3"/>
  <c r="U2811" i="3" s="1"/>
  <c r="O2812" i="3"/>
  <c r="U2812" i="3" s="1"/>
  <c r="O2813" i="3"/>
  <c r="U2813" i="3" s="1"/>
  <c r="O2814" i="3"/>
  <c r="U2814" i="3" s="1"/>
  <c r="O2815" i="3"/>
  <c r="U2815" i="3" s="1"/>
  <c r="O2816" i="3"/>
  <c r="U2816" i="3" s="1"/>
  <c r="O2817" i="3"/>
  <c r="U2817" i="3" s="1"/>
  <c r="O2818" i="3"/>
  <c r="U2818" i="3" s="1"/>
  <c r="O2819" i="3"/>
  <c r="U2819" i="3" s="1"/>
  <c r="O2820" i="3"/>
  <c r="U2820" i="3" s="1"/>
  <c r="O2821" i="3"/>
  <c r="U2821" i="3" s="1"/>
  <c r="O2822" i="3"/>
  <c r="U2822" i="3" s="1"/>
  <c r="O2823" i="3"/>
  <c r="U2823" i="3" s="1"/>
  <c r="O2824" i="3"/>
  <c r="U2824" i="3" s="1"/>
  <c r="O2825" i="3"/>
  <c r="U2825" i="3" s="1"/>
  <c r="O2826" i="3"/>
  <c r="U2826" i="3" s="1"/>
  <c r="O2827" i="3"/>
  <c r="U2827" i="3" s="1"/>
  <c r="O2828" i="3"/>
  <c r="U2828" i="3" s="1"/>
  <c r="O2829" i="3"/>
  <c r="U2829" i="3" s="1"/>
  <c r="O2830" i="3"/>
  <c r="U2830" i="3" s="1"/>
  <c r="O2831" i="3"/>
  <c r="U2831" i="3" s="1"/>
  <c r="O2832" i="3"/>
  <c r="U2832" i="3" s="1"/>
  <c r="O2833" i="3"/>
  <c r="U2833" i="3" s="1"/>
  <c r="O2834" i="3"/>
  <c r="U2834" i="3" s="1"/>
  <c r="O2835" i="3"/>
  <c r="U2835" i="3" s="1"/>
  <c r="O2836" i="3"/>
  <c r="U2836" i="3" s="1"/>
  <c r="O2837" i="3"/>
  <c r="U2837" i="3" s="1"/>
  <c r="O2838" i="3"/>
  <c r="U2838" i="3" s="1"/>
  <c r="O2839" i="3"/>
  <c r="U2839" i="3" s="1"/>
  <c r="O2840" i="3"/>
  <c r="U2840" i="3" s="1"/>
  <c r="O2841" i="3"/>
  <c r="U2841" i="3" s="1"/>
  <c r="O2842" i="3"/>
  <c r="U2842" i="3" s="1"/>
  <c r="O2843" i="3"/>
  <c r="U2843" i="3" s="1"/>
  <c r="O2844" i="3"/>
  <c r="U2844" i="3" s="1"/>
  <c r="O2845" i="3"/>
  <c r="U2845" i="3" s="1"/>
  <c r="O2846" i="3"/>
  <c r="U2846" i="3" s="1"/>
  <c r="O2847" i="3"/>
  <c r="U2847" i="3" s="1"/>
  <c r="O2848" i="3"/>
  <c r="U2848" i="3" s="1"/>
  <c r="O2849" i="3"/>
  <c r="U2849" i="3" s="1"/>
  <c r="O2850" i="3"/>
  <c r="U2850" i="3" s="1"/>
  <c r="O2851" i="3"/>
  <c r="U2851" i="3" s="1"/>
  <c r="O2852" i="3"/>
  <c r="U2852" i="3" s="1"/>
  <c r="O2853" i="3"/>
  <c r="U2853" i="3" s="1"/>
  <c r="O2854" i="3"/>
  <c r="U2854" i="3" s="1"/>
  <c r="O2855" i="3"/>
  <c r="U2855" i="3" s="1"/>
  <c r="O2856" i="3"/>
  <c r="U2856" i="3" s="1"/>
  <c r="O2857" i="3"/>
  <c r="U2857" i="3" s="1"/>
  <c r="O2858" i="3"/>
  <c r="U2858" i="3" s="1"/>
  <c r="O2859" i="3"/>
  <c r="U2859" i="3" s="1"/>
  <c r="O2860" i="3"/>
  <c r="U2860" i="3" s="1"/>
  <c r="O2861" i="3"/>
  <c r="U2861" i="3" s="1"/>
  <c r="O2862" i="3"/>
  <c r="U2862" i="3" s="1"/>
  <c r="O2863" i="3"/>
  <c r="U2863" i="3" s="1"/>
  <c r="O2864" i="3"/>
  <c r="U2864" i="3" s="1"/>
  <c r="O2865" i="3"/>
  <c r="U2865" i="3" s="1"/>
  <c r="O2866" i="3"/>
  <c r="U2866" i="3" s="1"/>
  <c r="O2867" i="3"/>
  <c r="U2867" i="3" s="1"/>
  <c r="O2868" i="3"/>
  <c r="U2868" i="3" s="1"/>
  <c r="O2869" i="3"/>
  <c r="U2869" i="3" s="1"/>
  <c r="O2870" i="3"/>
  <c r="U2870" i="3" s="1"/>
  <c r="O2871" i="3"/>
  <c r="U2871" i="3" s="1"/>
  <c r="O2872" i="3"/>
  <c r="U2872" i="3" s="1"/>
  <c r="O2873" i="3"/>
  <c r="U2873" i="3" s="1"/>
  <c r="O2874" i="3"/>
  <c r="U2874" i="3" s="1"/>
  <c r="O2875" i="3"/>
  <c r="U2875" i="3" s="1"/>
  <c r="O2876" i="3"/>
  <c r="U2876" i="3" s="1"/>
  <c r="O2877" i="3"/>
  <c r="U2877" i="3" s="1"/>
  <c r="O2878" i="3"/>
  <c r="U2878" i="3" s="1"/>
  <c r="O2879" i="3"/>
  <c r="U2879" i="3" s="1"/>
  <c r="O2880" i="3"/>
  <c r="U2880" i="3" s="1"/>
  <c r="O2881" i="3"/>
  <c r="U2881" i="3" s="1"/>
  <c r="O2882" i="3"/>
  <c r="U2882" i="3" s="1"/>
  <c r="O2883" i="3"/>
  <c r="U2883" i="3" s="1"/>
  <c r="O2884" i="3"/>
  <c r="U2884" i="3" s="1"/>
  <c r="O2885" i="3"/>
  <c r="U2885" i="3" s="1"/>
  <c r="O2886" i="3"/>
  <c r="U2886" i="3" s="1"/>
  <c r="O2887" i="3"/>
  <c r="U2887" i="3" s="1"/>
  <c r="O2888" i="3"/>
  <c r="U2888" i="3" s="1"/>
  <c r="O2889" i="3"/>
  <c r="U2889" i="3" s="1"/>
  <c r="O2890" i="3"/>
  <c r="U2890" i="3" s="1"/>
  <c r="O2891" i="3"/>
  <c r="U2891" i="3" s="1"/>
  <c r="O2892" i="3"/>
  <c r="U2892" i="3" s="1"/>
  <c r="O2893" i="3"/>
  <c r="U2893" i="3" s="1"/>
  <c r="O2894" i="3"/>
  <c r="U2894" i="3" s="1"/>
  <c r="O2895" i="3"/>
  <c r="U2895" i="3" s="1"/>
  <c r="O2896" i="3"/>
  <c r="U2896" i="3" s="1"/>
  <c r="O2897" i="3"/>
  <c r="U2897" i="3" s="1"/>
  <c r="O2898" i="3"/>
  <c r="U2898" i="3" s="1"/>
  <c r="O2899" i="3"/>
  <c r="U2899" i="3" s="1"/>
  <c r="O2900" i="3"/>
  <c r="U2900" i="3" s="1"/>
  <c r="O2901" i="3"/>
  <c r="U2901" i="3" s="1"/>
  <c r="O2902" i="3"/>
  <c r="U2902" i="3" s="1"/>
  <c r="O2903" i="3"/>
  <c r="U2903" i="3" s="1"/>
  <c r="O2904" i="3"/>
  <c r="U2904" i="3" s="1"/>
  <c r="O2905" i="3"/>
  <c r="U2905" i="3" s="1"/>
  <c r="O2906" i="3"/>
  <c r="U2906" i="3" s="1"/>
  <c r="O2907" i="3"/>
  <c r="U2907" i="3" s="1"/>
  <c r="O2908" i="3"/>
  <c r="U2908" i="3" s="1"/>
  <c r="O2909" i="3"/>
  <c r="U2909" i="3" s="1"/>
  <c r="O2910" i="3"/>
  <c r="U2910" i="3" s="1"/>
  <c r="O2911" i="3"/>
  <c r="U2911" i="3" s="1"/>
  <c r="O2912" i="3"/>
  <c r="U2912" i="3" s="1"/>
  <c r="O2913" i="3"/>
  <c r="U2913" i="3" s="1"/>
  <c r="O2914" i="3"/>
  <c r="U2914" i="3" s="1"/>
  <c r="O2915" i="3"/>
  <c r="U2915" i="3" s="1"/>
  <c r="O2916" i="3"/>
  <c r="U2916" i="3" s="1"/>
  <c r="O2917" i="3"/>
  <c r="U2917" i="3" s="1"/>
  <c r="O2918" i="3"/>
  <c r="U2918" i="3" s="1"/>
  <c r="O2919" i="3"/>
  <c r="U2919" i="3" s="1"/>
  <c r="O2920" i="3"/>
  <c r="U2920" i="3" s="1"/>
  <c r="O2921" i="3"/>
  <c r="U2921" i="3" s="1"/>
  <c r="O2922" i="3"/>
  <c r="U2922" i="3" s="1"/>
  <c r="O2923" i="3"/>
  <c r="U2923" i="3" s="1"/>
  <c r="O2924" i="3"/>
  <c r="U2924" i="3" s="1"/>
  <c r="O2925" i="3"/>
  <c r="U2925" i="3" s="1"/>
  <c r="O2926" i="3"/>
  <c r="U2926" i="3" s="1"/>
  <c r="O2927" i="3"/>
  <c r="U2927" i="3" s="1"/>
  <c r="O2928" i="3"/>
  <c r="U2928" i="3" s="1"/>
  <c r="O2929" i="3"/>
  <c r="U2929" i="3" s="1"/>
  <c r="O2930" i="3"/>
  <c r="U2930" i="3" s="1"/>
  <c r="O2931" i="3"/>
  <c r="U2931" i="3" s="1"/>
  <c r="O2932" i="3"/>
  <c r="U2932" i="3" s="1"/>
  <c r="O2933" i="3"/>
  <c r="U2933" i="3" s="1"/>
  <c r="O2934" i="3"/>
  <c r="U2934" i="3" s="1"/>
  <c r="O2935" i="3"/>
  <c r="U2935" i="3" s="1"/>
  <c r="O2936" i="3"/>
  <c r="U2936" i="3" s="1"/>
  <c r="O2937" i="3"/>
  <c r="U2937" i="3" s="1"/>
  <c r="O2938" i="3"/>
  <c r="U2938" i="3" s="1"/>
  <c r="O2939" i="3"/>
  <c r="U2939" i="3" s="1"/>
  <c r="O2940" i="3"/>
  <c r="U2940" i="3" s="1"/>
  <c r="O2941" i="3"/>
  <c r="U2941" i="3" s="1"/>
  <c r="O2942" i="3"/>
  <c r="U2942" i="3" s="1"/>
  <c r="O2943" i="3"/>
  <c r="U2943" i="3" s="1"/>
  <c r="O2944" i="3"/>
  <c r="U2944" i="3" s="1"/>
  <c r="O2945" i="3"/>
  <c r="U2945" i="3" s="1"/>
  <c r="O2946" i="3"/>
  <c r="U2946" i="3" s="1"/>
  <c r="O2947" i="3"/>
  <c r="U2947" i="3" s="1"/>
  <c r="O2948" i="3"/>
  <c r="U2948" i="3" s="1"/>
  <c r="O2949" i="3"/>
  <c r="U2949" i="3" s="1"/>
  <c r="O2950" i="3"/>
  <c r="U2950" i="3" s="1"/>
  <c r="O2951" i="3"/>
  <c r="U2951" i="3" s="1"/>
  <c r="O2952" i="3"/>
  <c r="U2952" i="3" s="1"/>
  <c r="O2953" i="3"/>
  <c r="U2953" i="3" s="1"/>
  <c r="O2954" i="3"/>
  <c r="U2954" i="3" s="1"/>
  <c r="O2955" i="3"/>
  <c r="U2955" i="3" s="1"/>
  <c r="O2956" i="3"/>
  <c r="U2956" i="3" s="1"/>
  <c r="O2957" i="3"/>
  <c r="U2957" i="3" s="1"/>
  <c r="O2958" i="3"/>
  <c r="U2958" i="3" s="1"/>
  <c r="O2959" i="3"/>
  <c r="U2959" i="3" s="1"/>
  <c r="O2960" i="3"/>
  <c r="U2960" i="3" s="1"/>
  <c r="O2961" i="3"/>
  <c r="U2961" i="3" s="1"/>
  <c r="O2962" i="3"/>
  <c r="U2962" i="3" s="1"/>
  <c r="O2963" i="3"/>
  <c r="U2963" i="3" s="1"/>
  <c r="O2964" i="3"/>
  <c r="U2964" i="3" s="1"/>
  <c r="O2965" i="3"/>
  <c r="U2965" i="3" s="1"/>
  <c r="O2966" i="3"/>
  <c r="U2966" i="3" s="1"/>
  <c r="O2967" i="3"/>
  <c r="U2967" i="3" s="1"/>
  <c r="O2968" i="3"/>
  <c r="U2968" i="3" s="1"/>
  <c r="O2969" i="3"/>
  <c r="U2969" i="3" s="1"/>
  <c r="O2970" i="3"/>
  <c r="U2970" i="3" s="1"/>
  <c r="O2971" i="3"/>
  <c r="U2971" i="3" s="1"/>
  <c r="O2972" i="3"/>
  <c r="U2972" i="3" s="1"/>
  <c r="O2973" i="3"/>
  <c r="U2973" i="3" s="1"/>
  <c r="O2974" i="3"/>
  <c r="U2974" i="3" s="1"/>
  <c r="O2975" i="3"/>
  <c r="U2975" i="3" s="1"/>
  <c r="O2976" i="3"/>
  <c r="U2976" i="3" s="1"/>
  <c r="O2977" i="3"/>
  <c r="U2977" i="3" s="1"/>
  <c r="O2978" i="3"/>
  <c r="U2978" i="3" s="1"/>
  <c r="O2979" i="3"/>
  <c r="U2979" i="3" s="1"/>
  <c r="O2980" i="3"/>
  <c r="U2980" i="3" s="1"/>
  <c r="O2981" i="3"/>
  <c r="U2981" i="3" s="1"/>
  <c r="O2982" i="3"/>
  <c r="U2982" i="3" s="1"/>
  <c r="O2983" i="3"/>
  <c r="U2983" i="3" s="1"/>
  <c r="O2984" i="3"/>
  <c r="U2984" i="3" s="1"/>
  <c r="O2985" i="3"/>
  <c r="U2985" i="3" s="1"/>
  <c r="O2986" i="3"/>
  <c r="U2986" i="3" s="1"/>
  <c r="O2987" i="3"/>
  <c r="U2987" i="3" s="1"/>
  <c r="O2988" i="3"/>
  <c r="U2988" i="3" s="1"/>
  <c r="O2989" i="3"/>
  <c r="U2989" i="3" s="1"/>
  <c r="O2990" i="3"/>
  <c r="U2990" i="3" s="1"/>
  <c r="O2991" i="3"/>
  <c r="U2991" i="3" s="1"/>
  <c r="O2992" i="3"/>
  <c r="U2992" i="3" s="1"/>
  <c r="O2993" i="3"/>
  <c r="U2993" i="3" s="1"/>
  <c r="O2994" i="3"/>
  <c r="U2994" i="3" s="1"/>
  <c r="O2995" i="3"/>
  <c r="U2995" i="3" s="1"/>
  <c r="O2996" i="3"/>
  <c r="U2996" i="3" s="1"/>
  <c r="O2997" i="3"/>
  <c r="U2997" i="3" s="1"/>
  <c r="O2998" i="3"/>
  <c r="U2998" i="3" s="1"/>
  <c r="O2999" i="3"/>
  <c r="U2999" i="3" s="1"/>
  <c r="O3000" i="3"/>
  <c r="U3000" i="3" s="1"/>
  <c r="O3001" i="3"/>
  <c r="U3001" i="3" s="1"/>
  <c r="O3002" i="3"/>
  <c r="U3002" i="3" s="1"/>
  <c r="O3003" i="3"/>
  <c r="U3003" i="3" s="1"/>
  <c r="O3004" i="3"/>
  <c r="U3004" i="3" s="1"/>
  <c r="O3005" i="3"/>
  <c r="U3005" i="3" s="1"/>
  <c r="O3006" i="3"/>
  <c r="U3006" i="3" s="1"/>
  <c r="O3007" i="3"/>
  <c r="U3007" i="3" s="1"/>
  <c r="O3008" i="3"/>
  <c r="U3008" i="3" s="1"/>
  <c r="O3009" i="3"/>
  <c r="U3009" i="3" s="1"/>
  <c r="O3010" i="3"/>
  <c r="U3010" i="3" s="1"/>
  <c r="O3011" i="3"/>
  <c r="U3011" i="3" s="1"/>
  <c r="O3012" i="3"/>
  <c r="U3012" i="3" s="1"/>
  <c r="O3013" i="3"/>
  <c r="U3013" i="3" s="1"/>
  <c r="O3014" i="3"/>
  <c r="U3014" i="3" s="1"/>
  <c r="O3015" i="3"/>
  <c r="U3015" i="3" s="1"/>
  <c r="O3016" i="3"/>
  <c r="U3016" i="3" s="1"/>
  <c r="O3017" i="3"/>
  <c r="U3017" i="3" s="1"/>
  <c r="O3018" i="3"/>
  <c r="U3018" i="3" s="1"/>
  <c r="O3019" i="3"/>
  <c r="U3019" i="3" s="1"/>
  <c r="O3020" i="3"/>
  <c r="U3020" i="3" s="1"/>
  <c r="O3021" i="3"/>
  <c r="U3021" i="3" s="1"/>
  <c r="O3022" i="3"/>
  <c r="U3022" i="3" s="1"/>
  <c r="O3023" i="3"/>
  <c r="U3023" i="3" s="1"/>
  <c r="O3024" i="3"/>
  <c r="U3024" i="3" s="1"/>
  <c r="O3025" i="3"/>
  <c r="U3025" i="3" s="1"/>
  <c r="O3026" i="3"/>
  <c r="U3026" i="3" s="1"/>
  <c r="O3027" i="3"/>
  <c r="U3027" i="3" s="1"/>
  <c r="O3028" i="3"/>
  <c r="U3028" i="3" s="1"/>
  <c r="O3029" i="3"/>
  <c r="U3029" i="3" s="1"/>
  <c r="O3030" i="3"/>
  <c r="U3030" i="3" s="1"/>
  <c r="O3031" i="3"/>
  <c r="U3031" i="3" s="1"/>
  <c r="O3032" i="3"/>
  <c r="U3032" i="3" s="1"/>
  <c r="O3033" i="3"/>
  <c r="U3033" i="3" s="1"/>
  <c r="O3034" i="3"/>
  <c r="U3034" i="3" s="1"/>
  <c r="O3035" i="3"/>
  <c r="U3035" i="3" s="1"/>
  <c r="O3036" i="3"/>
  <c r="U3036" i="3" s="1"/>
  <c r="O3037" i="3"/>
  <c r="U3037" i="3" s="1"/>
  <c r="O3038" i="3"/>
  <c r="U3038" i="3" s="1"/>
  <c r="O3039" i="3"/>
  <c r="U3039" i="3" s="1"/>
  <c r="O3040" i="3"/>
  <c r="U3040" i="3" s="1"/>
  <c r="O3041" i="3"/>
  <c r="U3041" i="3" s="1"/>
  <c r="O3042" i="3"/>
  <c r="U3042" i="3" s="1"/>
  <c r="O3043" i="3"/>
  <c r="U3043" i="3" s="1"/>
  <c r="O3044" i="3"/>
  <c r="U3044" i="3" s="1"/>
  <c r="O3045" i="3"/>
  <c r="U3045" i="3" s="1"/>
  <c r="O3046" i="3"/>
  <c r="U3046" i="3" s="1"/>
  <c r="O3047" i="3"/>
  <c r="U3047" i="3" s="1"/>
  <c r="O3048" i="3"/>
  <c r="U3048" i="3" s="1"/>
  <c r="O3049" i="3"/>
  <c r="U3049" i="3" s="1"/>
  <c r="O3050" i="3"/>
  <c r="U3050" i="3" s="1"/>
  <c r="O3051" i="3"/>
  <c r="U3051" i="3" s="1"/>
  <c r="O3052" i="3"/>
  <c r="U3052" i="3" s="1"/>
  <c r="O3053" i="3"/>
  <c r="U3053" i="3" s="1"/>
  <c r="O3054" i="3"/>
  <c r="U3054" i="3" s="1"/>
  <c r="O3055" i="3"/>
  <c r="U3055" i="3" s="1"/>
  <c r="O3056" i="3"/>
  <c r="U3056" i="3" s="1"/>
  <c r="O3057" i="3"/>
  <c r="U3057" i="3" s="1"/>
  <c r="O3058" i="3"/>
  <c r="U3058" i="3" s="1"/>
  <c r="O3059" i="3"/>
  <c r="U3059" i="3" s="1"/>
  <c r="O3060" i="3"/>
  <c r="U3060" i="3" s="1"/>
  <c r="O3061" i="3"/>
  <c r="U3061" i="3" s="1"/>
  <c r="O3062" i="3"/>
  <c r="U3062" i="3" s="1"/>
  <c r="O3063" i="3"/>
  <c r="U3063" i="3" s="1"/>
  <c r="O3064" i="3"/>
  <c r="U3064" i="3" s="1"/>
  <c r="O3065" i="3"/>
  <c r="U3065" i="3" s="1"/>
  <c r="O3066" i="3"/>
  <c r="U3066" i="3" s="1"/>
  <c r="O3067" i="3"/>
  <c r="U3067" i="3" s="1"/>
  <c r="O3068" i="3"/>
  <c r="U3068" i="3" s="1"/>
  <c r="O3069" i="3"/>
  <c r="U3069" i="3" s="1"/>
  <c r="O3070" i="3"/>
  <c r="U3070" i="3" s="1"/>
  <c r="O3071" i="3"/>
  <c r="U3071" i="3" s="1"/>
  <c r="O3072" i="3"/>
  <c r="U3072" i="3" s="1"/>
  <c r="O3073" i="3"/>
  <c r="U3073" i="3" s="1"/>
  <c r="O3074" i="3"/>
  <c r="U3074" i="3" s="1"/>
  <c r="O3075" i="3"/>
  <c r="U3075" i="3" s="1"/>
  <c r="O3076" i="3"/>
  <c r="U3076" i="3" s="1"/>
  <c r="O3077" i="3"/>
  <c r="U3077" i="3" s="1"/>
  <c r="O3078" i="3"/>
  <c r="U3078" i="3" s="1"/>
  <c r="O3079" i="3"/>
  <c r="U3079" i="3" s="1"/>
  <c r="O3080" i="3"/>
  <c r="U3080" i="3" s="1"/>
  <c r="O3081" i="3"/>
  <c r="U3081" i="3" s="1"/>
  <c r="O3082" i="3"/>
  <c r="U3082" i="3" s="1"/>
  <c r="O3083" i="3"/>
  <c r="U3083" i="3" s="1"/>
  <c r="O3084" i="3"/>
  <c r="U3084" i="3" s="1"/>
  <c r="O3085" i="3"/>
  <c r="U3085" i="3" s="1"/>
  <c r="O3086" i="3"/>
  <c r="U3086" i="3" s="1"/>
  <c r="O3087" i="3"/>
  <c r="U3087" i="3" s="1"/>
  <c r="O3088" i="3"/>
  <c r="U3088" i="3" s="1"/>
  <c r="O3089" i="3"/>
  <c r="U3089" i="3" s="1"/>
  <c r="O3090" i="3"/>
  <c r="U3090" i="3" s="1"/>
  <c r="O3091" i="3"/>
  <c r="U3091" i="3" s="1"/>
  <c r="O3092" i="3"/>
  <c r="U3092" i="3" s="1"/>
  <c r="O3093" i="3"/>
  <c r="U3093" i="3" s="1"/>
  <c r="O3094" i="3"/>
  <c r="U3094" i="3" s="1"/>
  <c r="O3095" i="3"/>
  <c r="U3095" i="3" s="1"/>
  <c r="O3096" i="3"/>
  <c r="U3096" i="3" s="1"/>
  <c r="O3097" i="3"/>
  <c r="U3097" i="3" s="1"/>
  <c r="O3098" i="3"/>
  <c r="U3098" i="3" s="1"/>
  <c r="O3099" i="3"/>
  <c r="U3099" i="3" s="1"/>
  <c r="O3100" i="3"/>
  <c r="U3100" i="3" s="1"/>
  <c r="O3101" i="3"/>
  <c r="U3101" i="3" s="1"/>
  <c r="O3102" i="3"/>
  <c r="U3102" i="3" s="1"/>
  <c r="O3103" i="3"/>
  <c r="U3103" i="3" s="1"/>
  <c r="O3104" i="3"/>
  <c r="U3104" i="3" s="1"/>
  <c r="O3105" i="3"/>
  <c r="U3105" i="3" s="1"/>
  <c r="O3106" i="3"/>
  <c r="U3106" i="3" s="1"/>
  <c r="O3107" i="3"/>
  <c r="U3107" i="3" s="1"/>
  <c r="O3108" i="3"/>
  <c r="U3108" i="3" s="1"/>
  <c r="O3109" i="3"/>
  <c r="U3109" i="3" s="1"/>
  <c r="O3110" i="3"/>
  <c r="U3110" i="3" s="1"/>
  <c r="O3111" i="3"/>
  <c r="U3111" i="3" s="1"/>
  <c r="O3112" i="3"/>
  <c r="U3112" i="3" s="1"/>
  <c r="O3113" i="3"/>
  <c r="U3113" i="3" s="1"/>
  <c r="O3114" i="3"/>
  <c r="U3114" i="3" s="1"/>
  <c r="O3115" i="3"/>
  <c r="U3115" i="3" s="1"/>
  <c r="O3116" i="3"/>
  <c r="U3116" i="3" s="1"/>
  <c r="O3117" i="3"/>
  <c r="U3117" i="3" s="1"/>
  <c r="O3118" i="3"/>
  <c r="U3118" i="3" s="1"/>
  <c r="O3119" i="3"/>
  <c r="U3119" i="3" s="1"/>
  <c r="O3120" i="3"/>
  <c r="U3120" i="3" s="1"/>
  <c r="O3121" i="3"/>
  <c r="U3121" i="3" s="1"/>
  <c r="O3122" i="3"/>
  <c r="U3122" i="3" s="1"/>
  <c r="O3123" i="3"/>
  <c r="U3123" i="3" s="1"/>
  <c r="O3124" i="3"/>
  <c r="U3124" i="3" s="1"/>
  <c r="O3125" i="3"/>
  <c r="U3125" i="3" s="1"/>
  <c r="O3126" i="3"/>
  <c r="U3126" i="3" s="1"/>
  <c r="O3127" i="3"/>
  <c r="U3127" i="3" s="1"/>
  <c r="O3128" i="3"/>
  <c r="U3128" i="3" s="1"/>
  <c r="O3129" i="3"/>
  <c r="U3129" i="3" s="1"/>
  <c r="O3130" i="3"/>
  <c r="U3130" i="3" s="1"/>
  <c r="O3131" i="3"/>
  <c r="U3131" i="3" s="1"/>
  <c r="O3132" i="3"/>
  <c r="U3132" i="3" s="1"/>
  <c r="O3133" i="3"/>
  <c r="U3133" i="3" s="1"/>
  <c r="O3134" i="3"/>
  <c r="U3134" i="3" s="1"/>
  <c r="O3135" i="3"/>
  <c r="U3135" i="3" s="1"/>
  <c r="O3136" i="3"/>
  <c r="U3136" i="3" s="1"/>
  <c r="O3137" i="3"/>
  <c r="U3137" i="3" s="1"/>
  <c r="O3138" i="3"/>
  <c r="U3138" i="3" s="1"/>
  <c r="O3139" i="3"/>
  <c r="U3139" i="3" s="1"/>
  <c r="O3140" i="3"/>
  <c r="U3140" i="3" s="1"/>
  <c r="O3141" i="3"/>
  <c r="U3141" i="3" s="1"/>
  <c r="O3142" i="3"/>
  <c r="U3142" i="3" s="1"/>
  <c r="O3143" i="3"/>
  <c r="U3143" i="3" s="1"/>
  <c r="O3144" i="3"/>
  <c r="U3144" i="3" s="1"/>
  <c r="O3145" i="3"/>
  <c r="U3145" i="3" s="1"/>
  <c r="O3146" i="3"/>
  <c r="U3146" i="3" s="1"/>
  <c r="O3147" i="3"/>
  <c r="U3147" i="3" s="1"/>
  <c r="O3148" i="3"/>
  <c r="U3148" i="3" s="1"/>
  <c r="O3149" i="3"/>
  <c r="U3149" i="3" s="1"/>
  <c r="O3150" i="3"/>
  <c r="U3150" i="3" s="1"/>
  <c r="O3151" i="3"/>
  <c r="U3151" i="3" s="1"/>
  <c r="O3152" i="3"/>
  <c r="U3152" i="3" s="1"/>
  <c r="O3153" i="3"/>
  <c r="U3153" i="3" s="1"/>
  <c r="O3154" i="3"/>
  <c r="U3154" i="3" s="1"/>
  <c r="O3155" i="3"/>
  <c r="U3155" i="3" s="1"/>
  <c r="O3156" i="3"/>
  <c r="U3156" i="3" s="1"/>
  <c r="O3157" i="3"/>
  <c r="U3157" i="3" s="1"/>
  <c r="O3158" i="3"/>
  <c r="U3158" i="3" s="1"/>
  <c r="O3159" i="3"/>
  <c r="U3159" i="3" s="1"/>
  <c r="O3160" i="3"/>
  <c r="U3160" i="3" s="1"/>
  <c r="O3161" i="3"/>
  <c r="U3161" i="3" s="1"/>
  <c r="O3162" i="3"/>
  <c r="U3162" i="3" s="1"/>
  <c r="O3163" i="3"/>
  <c r="U3163" i="3" s="1"/>
  <c r="O3164" i="3"/>
  <c r="U3164" i="3" s="1"/>
  <c r="O3165" i="3"/>
  <c r="U3165" i="3" s="1"/>
  <c r="O3166" i="3"/>
  <c r="U3166" i="3" s="1"/>
  <c r="O3167" i="3"/>
  <c r="U3167" i="3" s="1"/>
  <c r="O3168" i="3"/>
  <c r="U3168" i="3" s="1"/>
  <c r="O3169" i="3"/>
  <c r="U3169" i="3" s="1"/>
  <c r="O3170" i="3"/>
  <c r="U3170" i="3" s="1"/>
  <c r="O3171" i="3"/>
  <c r="U3171" i="3" s="1"/>
  <c r="O3172" i="3"/>
  <c r="U3172" i="3" s="1"/>
  <c r="O3173" i="3"/>
  <c r="U3173" i="3" s="1"/>
  <c r="O3174" i="3"/>
  <c r="U3174" i="3" s="1"/>
  <c r="O3175" i="3"/>
  <c r="U3175" i="3" s="1"/>
  <c r="O3176" i="3"/>
  <c r="U3176" i="3" s="1"/>
  <c r="O3177" i="3"/>
  <c r="U3177" i="3" s="1"/>
  <c r="O3178" i="3"/>
  <c r="U3178" i="3" s="1"/>
  <c r="O3179" i="3"/>
  <c r="U3179" i="3" s="1"/>
  <c r="O3180" i="3"/>
  <c r="O3181" i="3"/>
  <c r="U3181" i="3" s="1"/>
  <c r="O3182" i="3"/>
  <c r="U3182" i="3" s="1"/>
  <c r="O3183" i="3"/>
  <c r="U3183" i="3" s="1"/>
  <c r="O3184" i="3"/>
  <c r="U3184" i="3" s="1"/>
  <c r="O3185" i="3"/>
  <c r="U3185" i="3" s="1"/>
  <c r="O3186" i="3"/>
  <c r="U3186" i="3" s="1"/>
  <c r="O3187" i="3"/>
  <c r="U3187" i="3" s="1"/>
  <c r="O3188" i="3"/>
  <c r="U3188" i="3" s="1"/>
  <c r="O3189" i="3"/>
  <c r="U3189" i="3" s="1"/>
  <c r="O3190" i="3"/>
  <c r="U3190" i="3" s="1"/>
  <c r="O3191" i="3"/>
  <c r="U3191" i="3" s="1"/>
  <c r="O3192" i="3"/>
  <c r="U3192" i="3" s="1"/>
  <c r="O3193" i="3"/>
  <c r="U3193" i="3" s="1"/>
  <c r="O3194" i="3"/>
  <c r="U3194" i="3" s="1"/>
  <c r="O3195" i="3"/>
  <c r="U3195" i="3" s="1"/>
  <c r="O3196" i="3"/>
  <c r="U3196" i="3" s="1"/>
  <c r="O3197" i="3"/>
  <c r="U3197" i="3" s="1"/>
  <c r="O3198" i="3"/>
  <c r="U3198" i="3" s="1"/>
  <c r="O3199" i="3"/>
  <c r="U3199" i="3" s="1"/>
  <c r="O3200" i="3"/>
  <c r="U3200" i="3" s="1"/>
  <c r="O3201" i="3"/>
  <c r="U3201" i="3" s="1"/>
  <c r="O3202" i="3"/>
  <c r="U3202" i="3" s="1"/>
  <c r="O3203" i="3"/>
  <c r="U3203" i="3" s="1"/>
  <c r="O3204" i="3"/>
  <c r="U3204" i="3" s="1"/>
  <c r="O3205" i="3"/>
  <c r="U3205" i="3" s="1"/>
  <c r="O3206" i="3"/>
  <c r="U3206" i="3" s="1"/>
  <c r="O3207" i="3"/>
  <c r="U3207" i="3" s="1"/>
  <c r="O3208" i="3"/>
  <c r="U3208" i="3" s="1"/>
  <c r="O3209" i="3"/>
  <c r="U3209" i="3" s="1"/>
  <c r="O3210" i="3"/>
  <c r="U3210" i="3" s="1"/>
  <c r="O3211" i="3"/>
  <c r="U3211" i="3" s="1"/>
  <c r="O3212" i="3"/>
  <c r="U3212" i="3" s="1"/>
  <c r="O3213" i="3"/>
  <c r="U3213" i="3" s="1"/>
  <c r="O3214" i="3"/>
  <c r="U3214" i="3" s="1"/>
  <c r="O3215" i="3"/>
  <c r="U3215" i="3" s="1"/>
  <c r="O3216" i="3"/>
  <c r="U3216" i="3" s="1"/>
  <c r="O3217" i="3"/>
  <c r="U3217" i="3" s="1"/>
  <c r="O3218" i="3"/>
  <c r="U3218" i="3" s="1"/>
  <c r="O3219" i="3"/>
  <c r="U3219" i="3" s="1"/>
  <c r="O3220" i="3"/>
  <c r="U3220" i="3" s="1"/>
  <c r="O3221" i="3"/>
  <c r="U3221" i="3" s="1"/>
  <c r="O3222" i="3"/>
  <c r="U3222" i="3" s="1"/>
  <c r="O3223" i="3"/>
  <c r="O3224" i="3"/>
  <c r="U3224" i="3" s="1"/>
  <c r="O3225" i="3"/>
  <c r="U3225" i="3" s="1"/>
  <c r="O3226" i="3"/>
  <c r="U3226" i="3" s="1"/>
  <c r="O3227" i="3"/>
  <c r="U3227" i="3" s="1"/>
  <c r="O3228" i="3"/>
  <c r="U3228" i="3" s="1"/>
  <c r="O3229" i="3"/>
  <c r="U3229" i="3" s="1"/>
  <c r="O3230" i="3"/>
  <c r="U3230" i="3" s="1"/>
  <c r="O3231" i="3"/>
  <c r="U3231" i="3" s="1"/>
  <c r="O3232" i="3"/>
  <c r="U3232" i="3" s="1"/>
  <c r="O3233" i="3"/>
  <c r="U3233" i="3" s="1"/>
  <c r="O3234" i="3"/>
  <c r="U3234" i="3" s="1"/>
  <c r="O3235" i="3"/>
  <c r="U3235" i="3" s="1"/>
  <c r="O3236" i="3"/>
  <c r="U3236" i="3" s="1"/>
  <c r="O3237" i="3"/>
  <c r="U3237" i="3" s="1"/>
  <c r="O3238" i="3"/>
  <c r="U3238" i="3" s="1"/>
  <c r="O3239" i="3"/>
  <c r="U3239" i="3" s="1"/>
  <c r="O3240" i="3"/>
  <c r="U3240" i="3" s="1"/>
  <c r="O3241" i="3"/>
  <c r="U3241" i="3" s="1"/>
  <c r="O3242" i="3"/>
  <c r="U3242" i="3" s="1"/>
  <c r="O3243" i="3"/>
  <c r="U3243" i="3" s="1"/>
  <c r="O3244" i="3"/>
  <c r="U3244" i="3" s="1"/>
  <c r="O3245" i="3"/>
  <c r="U3245" i="3" s="1"/>
  <c r="O3246" i="3"/>
  <c r="U3246" i="3" s="1"/>
  <c r="O3247" i="3"/>
  <c r="U3247" i="3" s="1"/>
  <c r="O3248" i="3"/>
  <c r="U3248" i="3" s="1"/>
  <c r="O3249" i="3"/>
  <c r="U3249" i="3" s="1"/>
  <c r="O3250" i="3"/>
  <c r="U3250" i="3" s="1"/>
  <c r="O3251" i="3"/>
  <c r="U3251" i="3" s="1"/>
  <c r="O3252" i="3"/>
  <c r="U3252" i="3" s="1"/>
  <c r="O3253" i="3"/>
  <c r="U3253" i="3" s="1"/>
  <c r="O3254" i="3"/>
  <c r="U3254" i="3" s="1"/>
  <c r="O3255" i="3"/>
  <c r="U3255" i="3" s="1"/>
  <c r="O3256" i="3"/>
  <c r="U3256" i="3" s="1"/>
  <c r="O3257" i="3"/>
  <c r="U3257" i="3" s="1"/>
  <c r="O3258" i="3"/>
  <c r="U3258" i="3" s="1"/>
  <c r="O3259" i="3"/>
  <c r="U3259" i="3" s="1"/>
  <c r="O3260" i="3"/>
  <c r="U3260" i="3" s="1"/>
  <c r="O3261" i="3"/>
  <c r="U3261" i="3" s="1"/>
  <c r="O3262" i="3"/>
  <c r="U3262" i="3" s="1"/>
  <c r="O3263" i="3"/>
  <c r="U3263" i="3" s="1"/>
  <c r="O3264" i="3"/>
  <c r="U3264" i="3" s="1"/>
  <c r="O3265" i="3"/>
  <c r="U3265" i="3" s="1"/>
  <c r="O3266" i="3"/>
  <c r="U3266" i="3" s="1"/>
  <c r="O3267" i="3"/>
  <c r="U3267" i="3" s="1"/>
  <c r="O3268" i="3"/>
  <c r="U3268" i="3" s="1"/>
  <c r="O3269" i="3"/>
  <c r="U3269" i="3" s="1"/>
  <c r="O3270" i="3"/>
  <c r="U3270" i="3" s="1"/>
  <c r="O3271" i="3"/>
  <c r="U3271" i="3" s="1"/>
  <c r="O3272" i="3"/>
  <c r="U3272" i="3" s="1"/>
  <c r="O3273" i="3"/>
  <c r="U3273" i="3" s="1"/>
  <c r="O3274" i="3"/>
  <c r="U3274" i="3" s="1"/>
  <c r="O3275" i="3"/>
  <c r="U3275" i="3" s="1"/>
  <c r="O3276" i="3"/>
  <c r="U3276" i="3" s="1"/>
  <c r="O3277" i="3"/>
  <c r="U3277" i="3" s="1"/>
  <c r="O3278" i="3"/>
  <c r="U3278" i="3" s="1"/>
  <c r="O3279" i="3"/>
  <c r="U3279" i="3" s="1"/>
  <c r="O3280" i="3"/>
  <c r="U3280" i="3" s="1"/>
  <c r="O3281" i="3"/>
  <c r="U3281" i="3" s="1"/>
  <c r="O3282" i="3"/>
  <c r="U3282" i="3" s="1"/>
  <c r="O3283" i="3"/>
  <c r="U3283" i="3" s="1"/>
  <c r="O3284" i="3"/>
  <c r="U3284" i="3" s="1"/>
  <c r="O3285" i="3"/>
  <c r="U3285" i="3" s="1"/>
  <c r="O3286" i="3"/>
  <c r="U3286" i="3" s="1"/>
  <c r="O3287" i="3"/>
  <c r="U3287" i="3" s="1"/>
  <c r="O3288" i="3"/>
  <c r="U3288" i="3" s="1"/>
  <c r="O3289" i="3"/>
  <c r="U3289" i="3" s="1"/>
  <c r="O3290" i="3"/>
  <c r="U3290" i="3" s="1"/>
  <c r="O3291" i="3"/>
  <c r="U3291" i="3" s="1"/>
  <c r="O3292" i="3"/>
  <c r="U3292" i="3" s="1"/>
  <c r="O3293" i="3"/>
  <c r="U3293" i="3" s="1"/>
  <c r="O3294" i="3"/>
  <c r="U3294" i="3" s="1"/>
  <c r="O3295" i="3"/>
  <c r="U3295" i="3" s="1"/>
  <c r="O3296" i="3"/>
  <c r="U3296" i="3" s="1"/>
  <c r="O3297" i="3"/>
  <c r="U3297" i="3" s="1"/>
  <c r="O3298" i="3"/>
  <c r="U3298" i="3" s="1"/>
  <c r="O3299" i="3"/>
  <c r="U3299" i="3" s="1"/>
  <c r="O3300" i="3"/>
  <c r="U3300" i="3" s="1"/>
  <c r="O3301" i="3"/>
  <c r="U3301" i="3" s="1"/>
  <c r="O3302" i="3"/>
  <c r="U3302" i="3" s="1"/>
  <c r="O3303" i="3"/>
  <c r="U3303" i="3" s="1"/>
  <c r="O3304" i="3"/>
  <c r="U3304" i="3" s="1"/>
  <c r="O3305" i="3"/>
  <c r="U3305" i="3" s="1"/>
  <c r="O3306" i="3"/>
  <c r="U3306" i="3" s="1"/>
  <c r="O3307" i="3"/>
  <c r="U3307" i="3" s="1"/>
  <c r="O3308" i="3"/>
  <c r="U3308" i="3" s="1"/>
  <c r="O3309" i="3"/>
  <c r="U3309" i="3" s="1"/>
  <c r="O3310" i="3"/>
  <c r="U3310" i="3" s="1"/>
  <c r="O3311" i="3"/>
  <c r="U3311" i="3" s="1"/>
  <c r="O3312" i="3"/>
  <c r="U3312" i="3" s="1"/>
  <c r="O3313" i="3"/>
  <c r="U3313" i="3" s="1"/>
  <c r="O3314" i="3"/>
  <c r="U3314" i="3" s="1"/>
  <c r="O3315" i="3"/>
  <c r="U3315" i="3" s="1"/>
  <c r="O3316" i="3"/>
  <c r="U3316" i="3" s="1"/>
  <c r="O3317" i="3"/>
  <c r="U3317" i="3" s="1"/>
  <c r="O3318" i="3"/>
  <c r="U3318" i="3" s="1"/>
  <c r="O3319" i="3"/>
  <c r="U3319" i="3" s="1"/>
  <c r="O3320" i="3"/>
  <c r="U3320" i="3" s="1"/>
  <c r="O3321" i="3"/>
  <c r="U3321" i="3" s="1"/>
  <c r="O3322" i="3"/>
  <c r="U3322" i="3" s="1"/>
  <c r="O3323" i="3"/>
  <c r="U3323" i="3" s="1"/>
  <c r="O3324" i="3"/>
  <c r="U3324" i="3" s="1"/>
  <c r="O3325" i="3"/>
  <c r="U3325" i="3" s="1"/>
  <c r="O3326" i="3"/>
  <c r="U3326" i="3" s="1"/>
  <c r="O3327" i="3"/>
  <c r="U3327" i="3" s="1"/>
  <c r="O3328" i="3"/>
  <c r="U3328" i="3" s="1"/>
  <c r="O3329" i="3"/>
  <c r="U3329" i="3" s="1"/>
  <c r="O3330" i="3"/>
  <c r="U3330" i="3" s="1"/>
  <c r="O3331" i="3"/>
  <c r="O3332" i="3"/>
  <c r="U3332" i="3" s="1"/>
  <c r="O3333" i="3"/>
  <c r="U3333" i="3" s="1"/>
  <c r="O3334" i="3"/>
  <c r="U3334" i="3" s="1"/>
  <c r="O3335" i="3"/>
  <c r="U3335" i="3" s="1"/>
  <c r="O3336" i="3"/>
  <c r="U3336" i="3" s="1"/>
  <c r="O3337" i="3"/>
  <c r="U3337" i="3" s="1"/>
  <c r="O3338" i="3"/>
  <c r="U3338" i="3" s="1"/>
  <c r="O3339" i="3"/>
  <c r="U3339" i="3" s="1"/>
  <c r="O3340" i="3"/>
  <c r="U3340" i="3" s="1"/>
  <c r="O3341" i="3"/>
  <c r="U3341" i="3" s="1"/>
  <c r="O3342" i="3"/>
  <c r="U3342" i="3" s="1"/>
  <c r="O3343" i="3"/>
  <c r="U3343" i="3" s="1"/>
  <c r="O3344" i="3"/>
  <c r="U3344" i="3" s="1"/>
  <c r="O3345" i="3"/>
  <c r="U3345" i="3" s="1"/>
  <c r="O3346" i="3"/>
  <c r="U3346" i="3" s="1"/>
  <c r="O3347" i="3"/>
  <c r="U3347" i="3" s="1"/>
  <c r="O3348" i="3"/>
  <c r="U3348" i="3" s="1"/>
  <c r="O3349" i="3"/>
  <c r="U3349" i="3" s="1"/>
  <c r="O3350" i="3"/>
  <c r="U3350" i="3" s="1"/>
  <c r="O3351" i="3"/>
  <c r="U3351" i="3" s="1"/>
  <c r="O3352" i="3"/>
  <c r="U3352" i="3" s="1"/>
  <c r="O3353" i="3"/>
  <c r="U3353" i="3" s="1"/>
  <c r="O3354" i="3"/>
  <c r="U3354" i="3" s="1"/>
  <c r="O3355" i="3"/>
  <c r="U3355" i="3" s="1"/>
  <c r="O3356" i="3"/>
  <c r="U3356" i="3" s="1"/>
  <c r="O3357" i="3"/>
  <c r="U3357" i="3" s="1"/>
  <c r="O3358" i="3"/>
  <c r="U3358" i="3" s="1"/>
  <c r="O3359" i="3"/>
  <c r="U3359" i="3" s="1"/>
  <c r="O3360" i="3"/>
  <c r="U3360" i="3" s="1"/>
  <c r="O3361" i="3"/>
  <c r="U3361" i="3" s="1"/>
  <c r="O3362" i="3"/>
  <c r="U3362" i="3" s="1"/>
  <c r="O3363" i="3"/>
  <c r="U3363" i="3" s="1"/>
  <c r="O3364" i="3"/>
  <c r="U3364" i="3" s="1"/>
  <c r="O3365" i="3"/>
  <c r="U3365" i="3" s="1"/>
  <c r="O3366" i="3"/>
  <c r="U3366" i="3" s="1"/>
  <c r="O3367" i="3"/>
  <c r="U3367" i="3" s="1"/>
  <c r="O3368" i="3"/>
  <c r="U3368" i="3" s="1"/>
  <c r="O3369" i="3"/>
  <c r="U3369" i="3" s="1"/>
  <c r="O3370" i="3"/>
  <c r="U3370" i="3" s="1"/>
  <c r="O3371" i="3"/>
  <c r="U3371" i="3" s="1"/>
  <c r="O3372" i="3"/>
  <c r="U3372" i="3" s="1"/>
  <c r="O3373" i="3"/>
  <c r="U3373" i="3" s="1"/>
  <c r="O3374" i="3"/>
  <c r="U3374" i="3" s="1"/>
  <c r="O3375" i="3"/>
  <c r="U3375" i="3" s="1"/>
  <c r="O3376" i="3"/>
  <c r="U3376" i="3" s="1"/>
  <c r="O3377" i="3"/>
  <c r="U3377" i="3" s="1"/>
  <c r="O3378" i="3"/>
  <c r="U3378" i="3" s="1"/>
  <c r="O3379" i="3"/>
  <c r="U3379" i="3" s="1"/>
  <c r="O3380" i="3"/>
  <c r="U3380" i="3" s="1"/>
  <c r="O3381" i="3"/>
  <c r="U3381" i="3" s="1"/>
  <c r="O3382" i="3"/>
  <c r="U3382" i="3" s="1"/>
  <c r="O3383" i="3"/>
  <c r="U3383" i="3" s="1"/>
  <c r="O3384" i="3"/>
  <c r="U3384" i="3" s="1"/>
  <c r="O3385" i="3"/>
  <c r="U3385" i="3" s="1"/>
  <c r="O3386" i="3"/>
  <c r="U3386" i="3" s="1"/>
  <c r="O3387" i="3"/>
  <c r="U3387" i="3" s="1"/>
  <c r="O3388" i="3"/>
  <c r="U3388" i="3" s="1"/>
  <c r="O3389" i="3"/>
  <c r="U3389" i="3" s="1"/>
  <c r="O3390" i="3"/>
  <c r="U3390" i="3" s="1"/>
  <c r="O3391" i="3"/>
  <c r="U3391" i="3" s="1"/>
  <c r="O3392" i="3"/>
  <c r="U3392" i="3" s="1"/>
  <c r="O3393" i="3"/>
  <c r="U3393" i="3" s="1"/>
  <c r="O3394" i="3"/>
  <c r="U3394" i="3" s="1"/>
  <c r="O3395" i="3"/>
  <c r="U3395" i="3" s="1"/>
  <c r="O3396" i="3"/>
  <c r="U3396" i="3" s="1"/>
  <c r="O3397" i="3"/>
  <c r="U3397" i="3" s="1"/>
  <c r="O3398" i="3"/>
  <c r="U3398" i="3" s="1"/>
  <c r="O3399" i="3"/>
  <c r="U3399" i="3" s="1"/>
  <c r="O3400" i="3"/>
  <c r="U3400" i="3" s="1"/>
  <c r="O3401" i="3"/>
  <c r="U3401" i="3" s="1"/>
  <c r="O3402" i="3"/>
  <c r="U3402" i="3" s="1"/>
  <c r="O3403" i="3"/>
  <c r="U3403" i="3" s="1"/>
  <c r="O3404" i="3"/>
  <c r="U3404" i="3" s="1"/>
  <c r="O3405" i="3"/>
  <c r="U3405" i="3" s="1"/>
  <c r="O3406" i="3"/>
  <c r="U3406" i="3" s="1"/>
  <c r="O3407" i="3"/>
  <c r="U3407" i="3" s="1"/>
  <c r="O3408" i="3"/>
  <c r="U3408" i="3" s="1"/>
  <c r="O3409" i="3"/>
  <c r="U3409" i="3" s="1"/>
  <c r="O3410" i="3"/>
  <c r="U3410" i="3" s="1"/>
  <c r="O3411" i="3"/>
  <c r="U3411" i="3" s="1"/>
  <c r="O3412" i="3"/>
  <c r="U3412" i="3" s="1"/>
  <c r="O3413" i="3"/>
  <c r="U3413" i="3" s="1"/>
  <c r="O3414" i="3"/>
  <c r="U3414" i="3" s="1"/>
  <c r="O3415" i="3"/>
  <c r="U3415" i="3" s="1"/>
  <c r="O3416" i="3"/>
  <c r="U3416" i="3" s="1"/>
  <c r="O3417" i="3"/>
  <c r="U3417" i="3" s="1"/>
  <c r="O3418" i="3"/>
  <c r="U3418" i="3" s="1"/>
  <c r="O3419" i="3"/>
  <c r="U3419" i="3" s="1"/>
  <c r="O3420" i="3"/>
  <c r="U3420" i="3" s="1"/>
  <c r="O3421" i="3"/>
  <c r="U3421" i="3" s="1"/>
  <c r="O3422" i="3"/>
  <c r="U3422" i="3" s="1"/>
  <c r="O3423" i="3"/>
  <c r="U3423" i="3" s="1"/>
  <c r="O3424" i="3"/>
  <c r="U3424" i="3" s="1"/>
  <c r="O3425" i="3"/>
  <c r="U3425" i="3" s="1"/>
  <c r="O3426" i="3"/>
  <c r="U3426" i="3" s="1"/>
  <c r="O3427" i="3"/>
  <c r="U3427" i="3" s="1"/>
  <c r="O3428" i="3"/>
  <c r="U3428" i="3" s="1"/>
  <c r="O3429" i="3"/>
  <c r="U3429" i="3" s="1"/>
  <c r="O3430" i="3"/>
  <c r="U3430" i="3" s="1"/>
  <c r="O3431" i="3"/>
  <c r="U3431" i="3" s="1"/>
  <c r="O3432" i="3"/>
  <c r="U3432" i="3" s="1"/>
  <c r="O3433" i="3"/>
  <c r="U3433" i="3" s="1"/>
  <c r="O3434" i="3"/>
  <c r="U3434" i="3" s="1"/>
  <c r="O3435" i="3"/>
  <c r="U3435" i="3" s="1"/>
  <c r="O3436" i="3"/>
  <c r="U3436" i="3" s="1"/>
  <c r="O3437" i="3"/>
  <c r="U3437" i="3" s="1"/>
  <c r="O3438" i="3"/>
  <c r="U3438" i="3" s="1"/>
  <c r="O3439" i="3"/>
  <c r="U3439" i="3" s="1"/>
  <c r="O3440" i="3"/>
  <c r="U3440" i="3" s="1"/>
  <c r="O3441" i="3"/>
  <c r="U3441" i="3" s="1"/>
  <c r="O3442" i="3"/>
  <c r="U3442" i="3" s="1"/>
  <c r="O3443" i="3"/>
  <c r="U3443" i="3" s="1"/>
  <c r="O3444" i="3"/>
  <c r="U3444" i="3" s="1"/>
  <c r="O3445" i="3"/>
  <c r="U3445" i="3" s="1"/>
  <c r="O3446" i="3"/>
  <c r="U3446" i="3" s="1"/>
  <c r="O3447" i="3"/>
  <c r="U3447" i="3" s="1"/>
  <c r="O3448" i="3"/>
  <c r="U3448" i="3" s="1"/>
  <c r="O3449" i="3"/>
  <c r="U3449" i="3" s="1"/>
  <c r="O3450" i="3"/>
  <c r="U3450" i="3" s="1"/>
  <c r="O3451" i="3"/>
  <c r="U3451" i="3" s="1"/>
  <c r="O3452" i="3"/>
  <c r="U3452" i="3" s="1"/>
  <c r="O3453" i="3"/>
  <c r="U3453" i="3" s="1"/>
  <c r="O3454" i="3"/>
  <c r="U3454" i="3" s="1"/>
  <c r="O3455" i="3"/>
  <c r="U3455" i="3" s="1"/>
  <c r="O3456" i="3"/>
  <c r="U3456" i="3" s="1"/>
  <c r="O3457" i="3"/>
  <c r="U3457" i="3" s="1"/>
  <c r="O3458" i="3"/>
  <c r="U3458" i="3" s="1"/>
  <c r="O3459" i="3"/>
  <c r="U3459" i="3" s="1"/>
  <c r="O3460" i="3"/>
  <c r="U3460" i="3" s="1"/>
  <c r="O3461" i="3"/>
  <c r="U3461" i="3" s="1"/>
  <c r="O3462" i="3"/>
  <c r="U3462" i="3" s="1"/>
  <c r="O3463" i="3"/>
  <c r="U3463" i="3" s="1"/>
  <c r="O3464" i="3"/>
  <c r="U3464" i="3" s="1"/>
  <c r="O3465" i="3"/>
  <c r="U3465" i="3" s="1"/>
  <c r="O3466" i="3"/>
  <c r="U3466" i="3" s="1"/>
  <c r="O3467" i="3"/>
  <c r="U3467" i="3" s="1"/>
  <c r="O3468" i="3"/>
  <c r="U3468" i="3" s="1"/>
  <c r="O3469" i="3"/>
  <c r="U3469" i="3" s="1"/>
  <c r="O3470" i="3"/>
  <c r="U3470" i="3" s="1"/>
  <c r="O3471" i="3"/>
  <c r="U3471" i="3" s="1"/>
  <c r="O3472" i="3"/>
  <c r="U3472" i="3" s="1"/>
  <c r="O3473" i="3"/>
  <c r="U3473" i="3" s="1"/>
  <c r="O3474" i="3"/>
  <c r="U3474" i="3" s="1"/>
  <c r="O3475" i="3"/>
  <c r="U3475" i="3" s="1"/>
  <c r="O3476" i="3"/>
  <c r="O3477" i="3"/>
  <c r="U3477" i="3" s="1"/>
  <c r="O3478" i="3"/>
  <c r="U3478" i="3" s="1"/>
  <c r="O3479" i="3"/>
  <c r="U3479" i="3" s="1"/>
  <c r="O3480" i="3"/>
  <c r="U3480" i="3" s="1"/>
  <c r="O3481" i="3"/>
  <c r="U3481" i="3" s="1"/>
  <c r="O3482" i="3"/>
  <c r="U3482" i="3" s="1"/>
  <c r="O3483" i="3"/>
  <c r="U3483" i="3" s="1"/>
  <c r="O3484" i="3"/>
  <c r="U3484" i="3" s="1"/>
  <c r="O3485" i="3"/>
  <c r="U3485" i="3" s="1"/>
  <c r="O3486" i="3"/>
  <c r="U3486" i="3" s="1"/>
  <c r="O3487" i="3"/>
  <c r="U3487" i="3" s="1"/>
  <c r="O3488" i="3"/>
  <c r="U3488" i="3" s="1"/>
  <c r="O3489" i="3"/>
  <c r="U3489" i="3" s="1"/>
  <c r="O3490" i="3"/>
  <c r="U3490" i="3" s="1"/>
  <c r="O3491" i="3"/>
  <c r="U3491" i="3" s="1"/>
  <c r="O3492" i="3"/>
  <c r="U3492" i="3" s="1"/>
  <c r="O3493" i="3"/>
  <c r="U3493" i="3" s="1"/>
  <c r="O3494" i="3"/>
  <c r="U3494" i="3" s="1"/>
  <c r="O3495" i="3"/>
  <c r="U3495" i="3" s="1"/>
  <c r="O3496" i="3"/>
  <c r="U3496" i="3" s="1"/>
  <c r="O3497" i="3"/>
  <c r="U3497" i="3" s="1"/>
  <c r="O3498" i="3"/>
  <c r="U3498" i="3" s="1"/>
  <c r="O3499" i="3"/>
  <c r="U3499" i="3" s="1"/>
  <c r="O3500" i="3"/>
  <c r="U3500" i="3" s="1"/>
  <c r="O3501" i="3"/>
  <c r="U3501" i="3" s="1"/>
  <c r="O3502" i="3"/>
  <c r="U3502" i="3" s="1"/>
  <c r="O3503" i="3"/>
  <c r="U3503" i="3" s="1"/>
  <c r="O3504" i="3"/>
  <c r="U3504" i="3" s="1"/>
  <c r="O3505" i="3"/>
  <c r="U3505" i="3" s="1"/>
  <c r="O3506" i="3"/>
  <c r="U3506" i="3" s="1"/>
  <c r="O3507" i="3"/>
  <c r="U3507" i="3" s="1"/>
  <c r="O3508" i="3"/>
  <c r="U3508" i="3" s="1"/>
  <c r="O3509" i="3"/>
  <c r="U3509" i="3" s="1"/>
  <c r="O3510" i="3"/>
  <c r="U3510" i="3" s="1"/>
  <c r="O3511" i="3"/>
  <c r="U3511" i="3" s="1"/>
  <c r="O3512" i="3"/>
  <c r="U3512" i="3" s="1"/>
  <c r="O3513" i="3"/>
  <c r="U3513" i="3" s="1"/>
  <c r="O3514" i="3"/>
  <c r="U3514" i="3" s="1"/>
  <c r="O3515" i="3"/>
  <c r="U3515" i="3" s="1"/>
  <c r="O3516" i="3"/>
  <c r="U3516" i="3" s="1"/>
  <c r="O3517" i="3"/>
  <c r="U3517" i="3" s="1"/>
  <c r="O3518" i="3"/>
  <c r="U3518" i="3" s="1"/>
  <c r="O3519" i="3"/>
  <c r="U3519" i="3" s="1"/>
  <c r="O3520" i="3"/>
  <c r="U3520" i="3" s="1"/>
  <c r="O3521" i="3"/>
  <c r="U3521" i="3" s="1"/>
  <c r="O3522" i="3"/>
  <c r="U3522" i="3" s="1"/>
  <c r="O3523" i="3"/>
  <c r="U3523" i="3" s="1"/>
  <c r="O3524" i="3"/>
  <c r="U3524" i="3" s="1"/>
  <c r="O3525" i="3"/>
  <c r="U3525" i="3" s="1"/>
  <c r="O3526" i="3"/>
  <c r="U3526" i="3" s="1"/>
  <c r="O3527" i="3"/>
  <c r="U3527" i="3" s="1"/>
  <c r="O3528" i="3"/>
  <c r="U3528" i="3" s="1"/>
  <c r="O3529" i="3"/>
  <c r="U3529" i="3" s="1"/>
  <c r="O3530" i="3"/>
  <c r="U3530" i="3" s="1"/>
  <c r="O3531" i="3"/>
  <c r="U3531" i="3" s="1"/>
  <c r="O3532" i="3"/>
  <c r="U3532" i="3" s="1"/>
  <c r="O3533" i="3"/>
  <c r="U3533" i="3" s="1"/>
  <c r="O3534" i="3"/>
  <c r="U3534" i="3" s="1"/>
  <c r="O3535" i="3"/>
  <c r="U3535" i="3" s="1"/>
  <c r="O3536" i="3"/>
  <c r="U3536" i="3" s="1"/>
  <c r="O3537" i="3"/>
  <c r="U3537" i="3" s="1"/>
  <c r="O3538" i="3"/>
  <c r="U3538" i="3" s="1"/>
  <c r="O3539" i="3"/>
  <c r="U3539" i="3" s="1"/>
  <c r="O3540" i="3"/>
  <c r="U3540" i="3" s="1"/>
  <c r="O3541" i="3"/>
  <c r="U3541" i="3" s="1"/>
  <c r="O3542" i="3"/>
  <c r="U3542" i="3" s="1"/>
  <c r="O3543" i="3"/>
  <c r="U3543" i="3" s="1"/>
  <c r="O3544" i="3"/>
  <c r="U3544" i="3" s="1"/>
  <c r="O3545" i="3"/>
  <c r="U3545" i="3" s="1"/>
  <c r="O3546" i="3"/>
  <c r="U3546" i="3" s="1"/>
  <c r="O3547" i="3"/>
  <c r="U3547" i="3" s="1"/>
  <c r="O3548" i="3"/>
  <c r="U3548" i="3" s="1"/>
  <c r="O3549" i="3"/>
  <c r="U3549" i="3" s="1"/>
  <c r="O3550" i="3"/>
  <c r="U3550" i="3" s="1"/>
  <c r="O3551" i="3"/>
  <c r="U3551" i="3" s="1"/>
  <c r="O3552" i="3"/>
  <c r="U3552" i="3" s="1"/>
  <c r="O3553" i="3"/>
  <c r="U3553" i="3" s="1"/>
  <c r="O3554" i="3"/>
  <c r="U3554" i="3" s="1"/>
  <c r="O3555" i="3"/>
  <c r="U3555" i="3" s="1"/>
  <c r="O3556" i="3"/>
  <c r="U3556" i="3" s="1"/>
  <c r="O3557" i="3"/>
  <c r="U3557" i="3" s="1"/>
  <c r="O3558" i="3"/>
  <c r="U3558" i="3" s="1"/>
  <c r="O3559" i="3"/>
  <c r="U3559" i="3" s="1"/>
  <c r="O3560" i="3"/>
  <c r="U3560" i="3" s="1"/>
  <c r="O3561" i="3"/>
  <c r="U3561" i="3" s="1"/>
  <c r="O3562" i="3"/>
  <c r="U3562" i="3" s="1"/>
  <c r="O3563" i="3"/>
  <c r="U3563" i="3" s="1"/>
  <c r="O3564" i="3"/>
  <c r="U3564" i="3" s="1"/>
  <c r="O3565" i="3"/>
  <c r="U3565" i="3" s="1"/>
  <c r="O3566" i="3"/>
  <c r="U3566" i="3" s="1"/>
  <c r="O3567" i="3"/>
  <c r="U3567" i="3" s="1"/>
  <c r="O3568" i="3"/>
  <c r="U3568" i="3" s="1"/>
  <c r="O3569" i="3"/>
  <c r="U3569" i="3" s="1"/>
  <c r="O3570" i="3"/>
  <c r="U3570" i="3" s="1"/>
  <c r="O3571" i="3"/>
  <c r="U3571" i="3" s="1"/>
  <c r="O3572" i="3"/>
  <c r="U3572" i="3" s="1"/>
  <c r="O3573" i="3"/>
  <c r="U3573" i="3" s="1"/>
  <c r="O3574" i="3"/>
  <c r="U3574" i="3" s="1"/>
  <c r="O3575" i="3"/>
  <c r="U3575" i="3" s="1"/>
  <c r="O3576" i="3"/>
  <c r="U3576" i="3" s="1"/>
  <c r="O3577" i="3"/>
  <c r="U3577" i="3" s="1"/>
  <c r="O3578" i="3"/>
  <c r="U3578" i="3" s="1"/>
  <c r="O3579" i="3"/>
  <c r="U3579" i="3" s="1"/>
  <c r="O3580" i="3"/>
  <c r="U3580" i="3" s="1"/>
  <c r="O3581" i="3"/>
  <c r="U3581" i="3" s="1"/>
  <c r="O3582" i="3"/>
  <c r="U3582" i="3" s="1"/>
  <c r="O3583" i="3"/>
  <c r="U3583" i="3" s="1"/>
  <c r="O3584" i="3"/>
  <c r="U3584" i="3" s="1"/>
  <c r="O3585" i="3"/>
  <c r="U3585" i="3" s="1"/>
  <c r="O3586" i="3"/>
  <c r="U3586" i="3" s="1"/>
  <c r="O3587" i="3"/>
  <c r="U3587" i="3" s="1"/>
  <c r="O3588" i="3"/>
  <c r="U3588" i="3" s="1"/>
  <c r="O3589" i="3"/>
  <c r="U3589" i="3" s="1"/>
  <c r="O3590" i="3"/>
  <c r="U3590" i="3" s="1"/>
  <c r="O3591" i="3"/>
  <c r="U3591" i="3" s="1"/>
  <c r="O3592" i="3"/>
  <c r="U3592" i="3" s="1"/>
  <c r="O3593" i="3"/>
  <c r="U3593" i="3" s="1"/>
  <c r="O3594" i="3"/>
  <c r="U3594" i="3" s="1"/>
  <c r="O3595" i="3"/>
  <c r="U3595" i="3" s="1"/>
  <c r="O3596" i="3"/>
  <c r="U3596" i="3" s="1"/>
  <c r="O3597" i="3"/>
  <c r="U3597" i="3" s="1"/>
  <c r="O3598" i="3"/>
  <c r="U3598" i="3" s="1"/>
  <c r="O3599" i="3"/>
  <c r="U3599" i="3" s="1"/>
  <c r="O3600" i="3"/>
  <c r="U3600" i="3" s="1"/>
  <c r="O3601" i="3"/>
  <c r="U3601" i="3" s="1"/>
  <c r="O3602" i="3"/>
  <c r="U3602" i="3" s="1"/>
  <c r="O3603" i="3"/>
  <c r="U3603" i="3" s="1"/>
  <c r="O3604" i="3"/>
  <c r="U3604" i="3" s="1"/>
  <c r="O3605" i="3"/>
  <c r="U3605" i="3" s="1"/>
  <c r="O3606" i="3"/>
  <c r="U3606" i="3" s="1"/>
  <c r="O3607" i="3"/>
  <c r="U3607" i="3" s="1"/>
  <c r="O3608" i="3"/>
  <c r="U3608" i="3" s="1"/>
  <c r="O3609" i="3"/>
  <c r="U3609" i="3" s="1"/>
  <c r="O3610" i="3"/>
  <c r="U3610" i="3" s="1"/>
  <c r="O3611" i="3"/>
  <c r="U3611" i="3" s="1"/>
  <c r="O3612" i="3"/>
  <c r="U3612" i="3" s="1"/>
  <c r="O3613" i="3"/>
  <c r="U3613" i="3" s="1"/>
  <c r="O3614" i="3"/>
  <c r="U3614" i="3" s="1"/>
  <c r="O3615" i="3"/>
  <c r="U3615" i="3" s="1"/>
  <c r="O3616" i="3"/>
  <c r="U3616" i="3" s="1"/>
  <c r="O3617" i="3"/>
  <c r="U3617" i="3" s="1"/>
  <c r="O3618" i="3"/>
  <c r="U3618" i="3" s="1"/>
  <c r="O3619" i="3"/>
  <c r="U3619" i="3" s="1"/>
  <c r="O3620" i="3"/>
  <c r="O3621" i="3"/>
  <c r="U3621" i="3" s="1"/>
  <c r="O3622" i="3"/>
  <c r="U3622" i="3" s="1"/>
  <c r="O3623" i="3"/>
  <c r="U3623" i="3" s="1"/>
  <c r="O3624" i="3"/>
  <c r="U3624" i="3" s="1"/>
  <c r="O3625" i="3"/>
  <c r="U3625" i="3" s="1"/>
  <c r="O3626" i="3"/>
  <c r="U3626" i="3" s="1"/>
  <c r="O3627" i="3"/>
  <c r="U3627" i="3" s="1"/>
  <c r="O3628" i="3"/>
  <c r="U3628" i="3" s="1"/>
  <c r="O3629" i="3"/>
  <c r="U3629" i="3" s="1"/>
  <c r="O3630" i="3"/>
  <c r="U3630" i="3" s="1"/>
  <c r="O3631" i="3"/>
  <c r="U3631" i="3" s="1"/>
  <c r="O3632" i="3"/>
  <c r="U3632" i="3" s="1"/>
  <c r="O3633" i="3"/>
  <c r="U3633" i="3" s="1"/>
  <c r="O3634" i="3"/>
  <c r="U3634" i="3" s="1"/>
  <c r="O3635" i="3"/>
  <c r="U3635" i="3" s="1"/>
  <c r="O3636" i="3"/>
  <c r="U3636" i="3" s="1"/>
  <c r="O3637" i="3"/>
  <c r="U3637" i="3" s="1"/>
  <c r="O3638" i="3"/>
  <c r="U3638" i="3" s="1"/>
  <c r="O3639" i="3"/>
  <c r="U3639" i="3" s="1"/>
  <c r="O3640" i="3"/>
  <c r="U3640" i="3" s="1"/>
  <c r="O3641" i="3"/>
  <c r="U3641" i="3" s="1"/>
  <c r="O3642" i="3"/>
  <c r="U3642" i="3" s="1"/>
  <c r="O3643" i="3"/>
  <c r="U3643" i="3" s="1"/>
  <c r="O3644" i="3"/>
  <c r="U3644" i="3" s="1"/>
  <c r="O3645" i="3"/>
  <c r="U3645" i="3" s="1"/>
  <c r="O3646" i="3"/>
  <c r="U3646" i="3" s="1"/>
  <c r="O3647" i="3"/>
  <c r="U3647" i="3" s="1"/>
  <c r="O3648" i="3"/>
  <c r="U3648" i="3" s="1"/>
  <c r="O3649" i="3"/>
  <c r="U3649" i="3" s="1"/>
  <c r="O3650" i="3"/>
  <c r="U3650" i="3" s="1"/>
  <c r="O3651" i="3"/>
  <c r="U3651" i="3" s="1"/>
  <c r="O3652" i="3"/>
  <c r="U3652" i="3" s="1"/>
  <c r="O3653" i="3"/>
  <c r="U3653" i="3" s="1"/>
  <c r="O3654" i="3"/>
  <c r="U3654" i="3" s="1"/>
  <c r="O3655" i="3"/>
  <c r="U3655" i="3" s="1"/>
  <c r="O3656" i="3"/>
  <c r="U3656" i="3" s="1"/>
  <c r="O3657" i="3"/>
  <c r="U3657" i="3" s="1"/>
  <c r="O3658" i="3"/>
  <c r="U3658" i="3" s="1"/>
  <c r="O3659" i="3"/>
  <c r="U3659" i="3" s="1"/>
  <c r="O3660" i="3"/>
  <c r="U3660" i="3" s="1"/>
  <c r="O3661" i="3"/>
  <c r="U3661" i="3" s="1"/>
  <c r="O3662" i="3"/>
  <c r="U3662" i="3" s="1"/>
  <c r="O3663" i="3"/>
  <c r="U3663" i="3" s="1"/>
  <c r="O3664" i="3"/>
  <c r="U3664" i="3" s="1"/>
  <c r="O3665" i="3"/>
  <c r="U3665" i="3" s="1"/>
  <c r="O3666" i="3"/>
  <c r="U3666" i="3" s="1"/>
  <c r="O3667" i="3"/>
  <c r="U3667" i="3" s="1"/>
  <c r="O3668" i="3"/>
  <c r="U3668" i="3" s="1"/>
  <c r="O3669" i="3"/>
  <c r="U3669" i="3" s="1"/>
  <c r="O3670" i="3"/>
  <c r="U3670" i="3" s="1"/>
  <c r="O3671" i="3"/>
  <c r="U3671" i="3" s="1"/>
  <c r="O3672" i="3"/>
  <c r="U3672" i="3" s="1"/>
  <c r="O3673" i="3"/>
  <c r="U3673" i="3" s="1"/>
  <c r="O3674" i="3"/>
  <c r="U3674" i="3" s="1"/>
  <c r="O3675" i="3"/>
  <c r="U3675" i="3" s="1"/>
  <c r="O3676" i="3"/>
  <c r="U3676" i="3" s="1"/>
  <c r="O3677" i="3"/>
  <c r="U3677" i="3" s="1"/>
  <c r="O3678" i="3"/>
  <c r="U3678" i="3" s="1"/>
  <c r="O3679" i="3"/>
  <c r="U3679" i="3" s="1"/>
  <c r="O3680" i="3"/>
  <c r="U3680" i="3" s="1"/>
  <c r="O3681" i="3"/>
  <c r="U3681" i="3" s="1"/>
  <c r="O3682" i="3"/>
  <c r="U3682" i="3" s="1"/>
  <c r="O3683" i="3"/>
  <c r="U3683" i="3" s="1"/>
  <c r="O3684" i="3"/>
  <c r="U3684" i="3" s="1"/>
  <c r="O3685" i="3"/>
  <c r="U3685" i="3" s="1"/>
  <c r="O3686" i="3"/>
  <c r="U3686" i="3" s="1"/>
  <c r="O3687" i="3"/>
  <c r="U3687" i="3" s="1"/>
  <c r="O3688" i="3"/>
  <c r="U3688" i="3" s="1"/>
  <c r="O3689" i="3"/>
  <c r="U3689" i="3" s="1"/>
  <c r="O3690" i="3"/>
  <c r="U3690" i="3" s="1"/>
  <c r="O3691" i="3"/>
  <c r="U3691" i="3" s="1"/>
  <c r="O3692" i="3"/>
  <c r="U3692" i="3" s="1"/>
  <c r="O3693" i="3"/>
  <c r="U3693" i="3" s="1"/>
  <c r="O3694" i="3"/>
  <c r="U3694" i="3" s="1"/>
  <c r="O3695" i="3"/>
  <c r="U3695" i="3" s="1"/>
  <c r="O3696" i="3"/>
  <c r="U3696" i="3" s="1"/>
  <c r="O3697" i="3"/>
  <c r="U3697" i="3" s="1"/>
  <c r="O3698" i="3"/>
  <c r="U3698" i="3" s="1"/>
  <c r="O3699" i="3"/>
  <c r="U3699" i="3" s="1"/>
  <c r="O3700" i="3"/>
  <c r="U3700" i="3" s="1"/>
  <c r="O3701" i="3"/>
  <c r="U3701" i="3" s="1"/>
  <c r="O3702" i="3"/>
  <c r="U3702" i="3" s="1"/>
  <c r="O3703" i="3"/>
  <c r="U3703" i="3" s="1"/>
  <c r="O3704" i="3"/>
  <c r="U3704" i="3" s="1"/>
  <c r="O3705" i="3"/>
  <c r="U3705" i="3" s="1"/>
  <c r="O3706" i="3"/>
  <c r="U3706" i="3" s="1"/>
  <c r="O3707" i="3"/>
  <c r="U3707" i="3" s="1"/>
  <c r="O3708" i="3"/>
  <c r="U3708" i="3" s="1"/>
  <c r="O3709" i="3"/>
  <c r="U3709" i="3" s="1"/>
  <c r="O3710" i="3"/>
  <c r="U3710" i="3" s="1"/>
  <c r="O3711" i="3"/>
  <c r="U3711" i="3" s="1"/>
  <c r="O3712" i="3"/>
  <c r="U3712" i="3" s="1"/>
  <c r="O3713" i="3"/>
  <c r="U3713" i="3" s="1"/>
  <c r="O3714" i="3"/>
  <c r="U3714" i="3" s="1"/>
  <c r="O3715" i="3"/>
  <c r="U3715" i="3" s="1"/>
  <c r="O3716" i="3"/>
  <c r="U3716" i="3" s="1"/>
  <c r="O3717" i="3"/>
  <c r="U3717" i="3" s="1"/>
  <c r="O3718" i="3"/>
  <c r="U3718" i="3" s="1"/>
  <c r="O3719" i="3"/>
  <c r="U3719" i="3" s="1"/>
  <c r="O3720" i="3"/>
  <c r="U3720" i="3" s="1"/>
  <c r="O3721" i="3"/>
  <c r="U3721" i="3" s="1"/>
  <c r="O3722" i="3"/>
  <c r="U3722" i="3" s="1"/>
  <c r="O3723" i="3"/>
  <c r="U3723" i="3" s="1"/>
  <c r="O3724" i="3"/>
  <c r="U3724" i="3" s="1"/>
  <c r="O3725" i="3"/>
  <c r="U3725" i="3" s="1"/>
  <c r="O3726" i="3"/>
  <c r="U3726" i="3" s="1"/>
  <c r="O3727" i="3"/>
  <c r="U3727" i="3" s="1"/>
  <c r="O3728" i="3"/>
  <c r="U3728" i="3" s="1"/>
  <c r="O3729" i="3"/>
  <c r="U3729" i="3" s="1"/>
  <c r="O3730" i="3"/>
  <c r="U3730" i="3" s="1"/>
  <c r="O3731" i="3"/>
  <c r="U3731" i="3" s="1"/>
  <c r="O3732" i="3"/>
  <c r="U3732" i="3" s="1"/>
  <c r="O3733" i="3"/>
  <c r="U3733" i="3" s="1"/>
  <c r="O3734" i="3"/>
  <c r="U3734" i="3" s="1"/>
  <c r="O3735" i="3"/>
  <c r="U3735" i="3" s="1"/>
  <c r="O3736" i="3"/>
  <c r="U3736" i="3" s="1"/>
  <c r="O3737" i="3"/>
  <c r="U3737" i="3" s="1"/>
  <c r="O3738" i="3"/>
  <c r="U3738" i="3" s="1"/>
  <c r="O3739" i="3"/>
  <c r="U3739" i="3" s="1"/>
  <c r="O3740" i="3"/>
  <c r="U3740" i="3" s="1"/>
  <c r="O3741" i="3"/>
  <c r="U3741" i="3" s="1"/>
  <c r="O3742" i="3"/>
  <c r="U3742" i="3" s="1"/>
  <c r="O3743" i="3"/>
  <c r="U3743" i="3" s="1"/>
  <c r="O3744" i="3"/>
  <c r="U3744" i="3" s="1"/>
  <c r="O3745" i="3"/>
  <c r="U3745" i="3" s="1"/>
  <c r="O3746" i="3"/>
  <c r="U3746" i="3" s="1"/>
  <c r="O3747" i="3"/>
  <c r="U3747" i="3" s="1"/>
  <c r="O3748" i="3"/>
  <c r="U3748" i="3" s="1"/>
  <c r="O3749" i="3"/>
  <c r="U3749" i="3" s="1"/>
  <c r="O3750" i="3"/>
  <c r="U3750" i="3" s="1"/>
  <c r="O3751" i="3"/>
  <c r="U3751" i="3" s="1"/>
  <c r="O3752" i="3"/>
  <c r="U3752" i="3" s="1"/>
  <c r="O3753" i="3"/>
  <c r="U3753" i="3" s="1"/>
  <c r="O3754" i="3"/>
  <c r="U3754" i="3" s="1"/>
  <c r="O3755" i="3"/>
  <c r="U3755" i="3" s="1"/>
  <c r="O3756" i="3"/>
  <c r="U3756" i="3" s="1"/>
  <c r="O3757" i="3"/>
  <c r="U3757" i="3" s="1"/>
  <c r="O3758" i="3"/>
  <c r="U3758" i="3" s="1"/>
  <c r="O3759" i="3"/>
  <c r="U3759" i="3" s="1"/>
  <c r="O3760" i="3"/>
  <c r="U3760" i="3" s="1"/>
  <c r="O3761" i="3"/>
  <c r="U3761" i="3" s="1"/>
  <c r="O3762" i="3"/>
  <c r="U3762" i="3" s="1"/>
  <c r="O3763" i="3"/>
  <c r="U3763" i="3" s="1"/>
  <c r="O3764" i="3"/>
  <c r="U3764" i="3" s="1"/>
  <c r="O3765" i="3"/>
  <c r="U3765" i="3" s="1"/>
  <c r="O3766" i="3"/>
  <c r="U3766" i="3" s="1"/>
  <c r="O3767" i="3"/>
  <c r="U3767" i="3" s="1"/>
  <c r="O3768" i="3"/>
  <c r="U3768" i="3" s="1"/>
  <c r="O3769" i="3"/>
  <c r="U3769" i="3" s="1"/>
  <c r="O3770" i="3"/>
  <c r="U3770" i="3" s="1"/>
  <c r="O3771" i="3"/>
  <c r="U3771" i="3" s="1"/>
  <c r="O3772" i="3"/>
  <c r="U3772" i="3" s="1"/>
  <c r="O3773" i="3"/>
  <c r="U3773" i="3" s="1"/>
  <c r="O3774" i="3"/>
  <c r="U3774" i="3" s="1"/>
  <c r="O3775" i="3"/>
  <c r="U3775" i="3" s="1"/>
  <c r="O3776" i="3"/>
  <c r="U3776" i="3" s="1"/>
  <c r="O3777" i="3"/>
  <c r="U3777" i="3" s="1"/>
  <c r="O3778" i="3"/>
  <c r="U3778" i="3" s="1"/>
  <c r="O3779" i="3"/>
  <c r="U3779" i="3" s="1"/>
  <c r="O3780" i="3"/>
  <c r="U3780" i="3" s="1"/>
  <c r="O3781" i="3"/>
  <c r="U3781" i="3" s="1"/>
  <c r="O3782" i="3"/>
  <c r="U3782" i="3" s="1"/>
  <c r="O3783" i="3"/>
  <c r="U3783" i="3" s="1"/>
  <c r="O3784" i="3"/>
  <c r="U3784" i="3" s="1"/>
  <c r="O3785" i="3"/>
  <c r="U3785" i="3" s="1"/>
  <c r="O3786" i="3"/>
  <c r="U3786" i="3" s="1"/>
  <c r="O3787" i="3"/>
  <c r="U3787" i="3" s="1"/>
  <c r="O3788" i="3"/>
  <c r="U3788" i="3" s="1"/>
  <c r="O3789" i="3"/>
  <c r="U3789" i="3" s="1"/>
  <c r="O3790" i="3"/>
  <c r="U3790" i="3" s="1"/>
  <c r="O3791" i="3"/>
  <c r="U3791" i="3" s="1"/>
  <c r="O3792" i="3"/>
  <c r="U3792" i="3" s="1"/>
  <c r="O3793" i="3"/>
  <c r="U3793" i="3" s="1"/>
  <c r="O3794" i="3"/>
  <c r="U3794" i="3" s="1"/>
  <c r="O3795" i="3"/>
  <c r="U3795" i="3" s="1"/>
  <c r="O3796" i="3"/>
  <c r="U3796" i="3" s="1"/>
  <c r="O3797" i="3"/>
  <c r="U3797" i="3" s="1"/>
  <c r="O3798" i="3"/>
  <c r="U3798" i="3" s="1"/>
  <c r="O3799" i="3"/>
  <c r="U3799" i="3" s="1"/>
  <c r="O3800" i="3"/>
  <c r="U3800" i="3" s="1"/>
  <c r="O3801" i="3"/>
  <c r="U3801" i="3" s="1"/>
  <c r="O3802" i="3"/>
  <c r="U3802" i="3" s="1"/>
  <c r="O3803" i="3"/>
  <c r="U3803" i="3" s="1"/>
  <c r="O3804" i="3"/>
  <c r="U3804" i="3" s="1"/>
  <c r="O3805" i="3"/>
  <c r="U3805" i="3" s="1"/>
  <c r="O3806" i="3"/>
  <c r="U3806" i="3" s="1"/>
  <c r="O3807" i="3"/>
  <c r="U3807" i="3" s="1"/>
  <c r="O3808" i="3"/>
  <c r="U3808" i="3" s="1"/>
  <c r="O3809" i="3"/>
  <c r="U3809" i="3" s="1"/>
  <c r="O3810" i="3"/>
  <c r="U3810" i="3" s="1"/>
  <c r="O3811" i="3"/>
  <c r="U3811" i="3" s="1"/>
  <c r="O3812" i="3"/>
  <c r="U3812" i="3" s="1"/>
  <c r="O3813" i="3"/>
  <c r="U3813" i="3" s="1"/>
  <c r="O3814" i="3"/>
  <c r="U3814" i="3" s="1"/>
  <c r="O3815" i="3"/>
  <c r="U3815" i="3" s="1"/>
  <c r="O3816" i="3"/>
  <c r="U3816" i="3" s="1"/>
  <c r="O3817" i="3"/>
  <c r="U3817" i="3" s="1"/>
  <c r="O3818" i="3"/>
  <c r="U3818" i="3" s="1"/>
  <c r="O3819" i="3"/>
  <c r="U3819" i="3" s="1"/>
  <c r="O3820" i="3"/>
  <c r="U3820" i="3" s="1"/>
  <c r="O3821" i="3"/>
  <c r="U3821" i="3" s="1"/>
  <c r="O3822" i="3"/>
  <c r="U3822" i="3" s="1"/>
  <c r="O3823" i="3"/>
  <c r="U3823" i="3" s="1"/>
  <c r="O3824" i="3"/>
  <c r="U3824" i="3" s="1"/>
  <c r="O3825" i="3"/>
  <c r="U3825" i="3" s="1"/>
  <c r="O3826" i="3"/>
  <c r="U3826" i="3" s="1"/>
  <c r="O3827" i="3"/>
  <c r="U3827" i="3" s="1"/>
  <c r="O3828" i="3"/>
  <c r="U3828" i="3" s="1"/>
  <c r="O3829" i="3"/>
  <c r="U3829" i="3" s="1"/>
  <c r="O3830" i="3"/>
  <c r="U3830" i="3" s="1"/>
  <c r="O3831" i="3"/>
  <c r="U3831" i="3" s="1"/>
  <c r="O3832" i="3"/>
  <c r="U3832" i="3" s="1"/>
  <c r="O3833" i="3"/>
  <c r="U3833" i="3" s="1"/>
  <c r="O3834" i="3"/>
  <c r="U3834" i="3" s="1"/>
  <c r="O3835" i="3"/>
  <c r="U3835" i="3" s="1"/>
  <c r="O3836" i="3"/>
  <c r="U3836" i="3" s="1"/>
  <c r="O3837" i="3"/>
  <c r="U3837" i="3" s="1"/>
  <c r="O3838" i="3"/>
  <c r="U3838" i="3" s="1"/>
  <c r="O3839" i="3"/>
  <c r="U3839" i="3" s="1"/>
  <c r="O3840" i="3"/>
  <c r="U3840" i="3" s="1"/>
  <c r="O3841" i="3"/>
  <c r="U3841" i="3" s="1"/>
  <c r="O3842" i="3"/>
  <c r="U3842" i="3" s="1"/>
  <c r="O3843" i="3"/>
  <c r="U3843" i="3" s="1"/>
  <c r="O3844" i="3"/>
  <c r="U3844" i="3" s="1"/>
  <c r="O3845" i="3"/>
  <c r="U3845" i="3" s="1"/>
  <c r="O3846" i="3"/>
  <c r="U3846" i="3" s="1"/>
  <c r="O3847" i="3"/>
  <c r="U3847" i="3" s="1"/>
  <c r="O3848" i="3"/>
  <c r="U3848" i="3" s="1"/>
  <c r="O3849" i="3"/>
  <c r="U3849" i="3" s="1"/>
  <c r="O3850" i="3"/>
  <c r="U3850" i="3" s="1"/>
  <c r="O3851" i="3"/>
  <c r="U3851" i="3" s="1"/>
  <c r="O3852" i="3"/>
  <c r="U3852" i="3" s="1"/>
  <c r="O3853" i="3"/>
  <c r="U3853" i="3" s="1"/>
  <c r="O3854" i="3"/>
  <c r="U3854" i="3" s="1"/>
  <c r="O3855" i="3"/>
  <c r="U3855" i="3" s="1"/>
  <c r="O3856" i="3"/>
  <c r="U3856" i="3" s="1"/>
  <c r="O3857" i="3"/>
  <c r="U3857" i="3" s="1"/>
  <c r="O3858" i="3"/>
  <c r="U3858" i="3" s="1"/>
  <c r="O3859" i="3"/>
  <c r="U3859" i="3" s="1"/>
  <c r="O3860" i="3"/>
  <c r="U3860" i="3" s="1"/>
  <c r="O3861" i="3"/>
  <c r="U3861" i="3" s="1"/>
  <c r="O3862" i="3"/>
  <c r="U3862" i="3" s="1"/>
  <c r="O3863" i="3"/>
  <c r="U3863" i="3" s="1"/>
  <c r="O3864" i="3"/>
  <c r="U3864" i="3" s="1"/>
  <c r="O3865" i="3"/>
  <c r="U3865" i="3" s="1"/>
  <c r="O3866" i="3"/>
  <c r="U3866" i="3" s="1"/>
  <c r="O3867" i="3"/>
  <c r="U3867" i="3" s="1"/>
  <c r="O3868" i="3"/>
  <c r="U3868" i="3" s="1"/>
  <c r="O3869" i="3"/>
  <c r="U3869" i="3" s="1"/>
  <c r="O3870" i="3"/>
  <c r="U3870" i="3" s="1"/>
  <c r="O3871" i="3"/>
  <c r="U3871" i="3" s="1"/>
  <c r="O3872" i="3"/>
  <c r="U3872" i="3" s="1"/>
  <c r="O3873" i="3"/>
  <c r="U3873" i="3" s="1"/>
  <c r="O3874" i="3"/>
  <c r="U3874" i="3" s="1"/>
  <c r="O3875" i="3"/>
  <c r="U3875" i="3" s="1"/>
  <c r="O3876" i="3"/>
  <c r="U3876" i="3" s="1"/>
  <c r="O3877" i="3"/>
  <c r="U3877" i="3" s="1"/>
  <c r="O3878" i="3"/>
  <c r="U3878" i="3" s="1"/>
  <c r="O3879" i="3"/>
  <c r="U3879" i="3" s="1"/>
  <c r="O3880" i="3"/>
  <c r="U3880" i="3" s="1"/>
  <c r="O3881" i="3"/>
  <c r="U3881" i="3" s="1"/>
  <c r="O3882" i="3"/>
  <c r="U3882" i="3" s="1"/>
  <c r="O3883" i="3"/>
  <c r="U3883" i="3" s="1"/>
  <c r="O3884" i="3"/>
  <c r="U3884" i="3" s="1"/>
  <c r="O3885" i="3"/>
  <c r="U3885" i="3" s="1"/>
  <c r="O3886" i="3"/>
  <c r="U3886" i="3" s="1"/>
  <c r="O3887" i="3"/>
  <c r="U3887" i="3" s="1"/>
  <c r="O3888" i="3"/>
  <c r="U3888" i="3" s="1"/>
  <c r="O3889" i="3"/>
  <c r="U3889" i="3" s="1"/>
  <c r="O3890" i="3"/>
  <c r="U3890" i="3" s="1"/>
  <c r="O3891" i="3"/>
  <c r="U3891" i="3" s="1"/>
  <c r="O3892" i="3"/>
  <c r="U3892" i="3" s="1"/>
  <c r="O3893" i="3"/>
  <c r="U3893" i="3" s="1"/>
  <c r="O3894" i="3"/>
  <c r="U3894" i="3" s="1"/>
  <c r="O3895" i="3"/>
  <c r="U3895" i="3" s="1"/>
  <c r="O3896" i="3"/>
  <c r="U3896" i="3" s="1"/>
  <c r="O3897" i="3"/>
  <c r="U3897" i="3" s="1"/>
  <c r="O3898" i="3"/>
  <c r="U3898" i="3" s="1"/>
  <c r="O3899" i="3"/>
  <c r="U3899" i="3" s="1"/>
  <c r="O3900" i="3"/>
  <c r="U3900" i="3" s="1"/>
  <c r="O3901" i="3"/>
  <c r="U3901" i="3" s="1"/>
  <c r="O3902" i="3"/>
  <c r="U3902" i="3" s="1"/>
  <c r="O3903" i="3"/>
  <c r="U3903" i="3" s="1"/>
  <c r="O3904" i="3"/>
  <c r="U3904" i="3" s="1"/>
  <c r="O3905" i="3"/>
  <c r="U3905" i="3" s="1"/>
  <c r="O3906" i="3"/>
  <c r="U3906" i="3" s="1"/>
  <c r="O3907" i="3"/>
  <c r="U3907" i="3" s="1"/>
  <c r="O3908" i="3"/>
  <c r="U3908" i="3" s="1"/>
  <c r="O3909" i="3"/>
  <c r="U3909" i="3" s="1"/>
  <c r="O3910" i="3"/>
  <c r="U3910" i="3" s="1"/>
  <c r="O3911" i="3"/>
  <c r="U3911" i="3" s="1"/>
  <c r="O3912" i="3"/>
  <c r="U3912" i="3" s="1"/>
  <c r="O3913" i="3"/>
  <c r="U3913" i="3" s="1"/>
  <c r="O3914" i="3"/>
  <c r="U3914" i="3" s="1"/>
  <c r="O3915" i="3"/>
  <c r="U3915" i="3" s="1"/>
  <c r="O3916" i="3"/>
  <c r="U3916" i="3" s="1"/>
  <c r="O3917" i="3"/>
  <c r="U3917" i="3" s="1"/>
  <c r="O3918" i="3"/>
  <c r="U3918" i="3" s="1"/>
  <c r="O3919" i="3"/>
  <c r="U3919" i="3" s="1"/>
  <c r="O3920" i="3"/>
  <c r="U3920" i="3" s="1"/>
  <c r="O3921" i="3"/>
  <c r="U3921" i="3" s="1"/>
  <c r="O3922" i="3"/>
  <c r="U3922" i="3" s="1"/>
  <c r="O3923" i="3"/>
  <c r="U3923" i="3" s="1"/>
  <c r="O3924" i="3"/>
  <c r="U3924" i="3" s="1"/>
  <c r="O3925" i="3"/>
  <c r="U3925" i="3" s="1"/>
  <c r="O3926" i="3"/>
  <c r="U3926" i="3" s="1"/>
  <c r="O3927" i="3"/>
  <c r="U3927" i="3" s="1"/>
  <c r="O3928" i="3"/>
  <c r="U3928" i="3" s="1"/>
  <c r="O3929" i="3"/>
  <c r="U3929" i="3" s="1"/>
  <c r="O3930" i="3"/>
  <c r="U3930" i="3" s="1"/>
  <c r="O3931" i="3"/>
  <c r="U3931" i="3" s="1"/>
  <c r="O3932" i="3"/>
  <c r="U3932" i="3" s="1"/>
  <c r="O3933" i="3"/>
  <c r="U3933" i="3" s="1"/>
  <c r="O3934" i="3"/>
  <c r="U3934" i="3" s="1"/>
  <c r="O3935" i="3"/>
  <c r="U3935" i="3" s="1"/>
  <c r="O3936" i="3"/>
  <c r="U3936" i="3" s="1"/>
  <c r="O3937" i="3"/>
  <c r="U3937" i="3" s="1"/>
  <c r="O3938" i="3"/>
  <c r="U3938" i="3" s="1"/>
  <c r="O3939" i="3"/>
  <c r="U3939" i="3" s="1"/>
  <c r="O3940" i="3"/>
  <c r="U3940" i="3" s="1"/>
  <c r="O3941" i="3"/>
  <c r="U3941" i="3" s="1"/>
  <c r="O3942" i="3"/>
  <c r="U3942" i="3" s="1"/>
  <c r="O3943" i="3"/>
  <c r="U3943" i="3" s="1"/>
  <c r="O3944" i="3"/>
  <c r="U3944" i="3" s="1"/>
  <c r="O3945" i="3"/>
  <c r="U3945" i="3" s="1"/>
  <c r="O3946" i="3"/>
  <c r="U3946" i="3" s="1"/>
  <c r="O3947" i="3"/>
  <c r="U3947" i="3" s="1"/>
  <c r="O3948" i="3"/>
  <c r="U3948" i="3" s="1"/>
  <c r="O3949" i="3"/>
  <c r="U3949" i="3" s="1"/>
  <c r="O3950" i="3"/>
  <c r="U3950" i="3" s="1"/>
  <c r="O3951" i="3"/>
  <c r="U3951" i="3" s="1"/>
  <c r="O3952" i="3"/>
  <c r="U3952" i="3" s="1"/>
  <c r="O3953" i="3"/>
  <c r="U3953" i="3" s="1"/>
  <c r="O3954" i="3"/>
  <c r="U3954" i="3" s="1"/>
  <c r="O3955" i="3"/>
  <c r="U3955" i="3" s="1"/>
  <c r="O3956" i="3"/>
  <c r="U3956" i="3" s="1"/>
  <c r="O3957" i="3"/>
  <c r="U3957" i="3" s="1"/>
  <c r="O3958" i="3"/>
  <c r="U3958" i="3" s="1"/>
  <c r="O3959" i="3"/>
  <c r="U3959" i="3" s="1"/>
  <c r="O3960" i="3"/>
  <c r="U3960" i="3" s="1"/>
  <c r="O3961" i="3"/>
  <c r="U3961" i="3" s="1"/>
  <c r="O3962" i="3"/>
  <c r="U3962" i="3" s="1"/>
  <c r="O3963" i="3"/>
  <c r="U3963" i="3" s="1"/>
  <c r="O3964" i="3"/>
  <c r="U3964" i="3" s="1"/>
  <c r="O3965" i="3"/>
  <c r="U3965" i="3" s="1"/>
  <c r="O3966" i="3"/>
  <c r="U3966" i="3" s="1"/>
  <c r="O3967" i="3"/>
  <c r="U3967" i="3" s="1"/>
  <c r="O3968" i="3"/>
  <c r="U3968" i="3" s="1"/>
  <c r="O3969" i="3"/>
  <c r="U3969" i="3" s="1"/>
  <c r="O3970" i="3"/>
  <c r="U3970" i="3" s="1"/>
  <c r="O3971" i="3"/>
  <c r="U3971" i="3" s="1"/>
  <c r="O3972" i="3"/>
  <c r="U3972" i="3" s="1"/>
  <c r="O3973" i="3"/>
  <c r="U3973" i="3" s="1"/>
  <c r="O3974" i="3"/>
  <c r="U3974" i="3" s="1"/>
  <c r="O3975" i="3"/>
  <c r="U3975" i="3" s="1"/>
  <c r="O3976" i="3"/>
  <c r="U3976" i="3" s="1"/>
  <c r="O3977" i="3"/>
  <c r="U3977" i="3" s="1"/>
  <c r="O3978" i="3"/>
  <c r="U3978" i="3" s="1"/>
  <c r="O3979" i="3"/>
  <c r="U3979" i="3" s="1"/>
  <c r="O3980" i="3"/>
  <c r="U3980" i="3" s="1"/>
  <c r="O3981" i="3"/>
  <c r="U3981" i="3" s="1"/>
  <c r="O3982" i="3"/>
  <c r="U3982" i="3" s="1"/>
  <c r="O3983" i="3"/>
  <c r="U3983" i="3" s="1"/>
  <c r="O3984" i="3"/>
  <c r="U3984" i="3" s="1"/>
  <c r="O3985" i="3"/>
  <c r="U3985" i="3" s="1"/>
  <c r="O3986" i="3"/>
  <c r="U3986" i="3" s="1"/>
  <c r="O3987" i="3"/>
  <c r="U3987" i="3" s="1"/>
  <c r="O3988" i="3"/>
  <c r="U3988" i="3" s="1"/>
  <c r="O3989" i="3"/>
  <c r="U3989" i="3" s="1"/>
  <c r="O3990" i="3"/>
  <c r="U3990" i="3" s="1"/>
  <c r="O3991" i="3"/>
  <c r="U3991" i="3" s="1"/>
  <c r="O3992" i="3"/>
  <c r="U3992" i="3" s="1"/>
  <c r="O3993" i="3"/>
  <c r="U3993" i="3" s="1"/>
  <c r="O3994" i="3"/>
  <c r="U3994" i="3" s="1"/>
  <c r="O3995" i="3"/>
  <c r="U3995" i="3" s="1"/>
  <c r="O3996" i="3"/>
  <c r="U3996" i="3" s="1"/>
  <c r="O3997" i="3"/>
  <c r="U3997" i="3" s="1"/>
  <c r="O3998" i="3"/>
  <c r="U3998" i="3" s="1"/>
  <c r="O3999" i="3"/>
  <c r="U3999" i="3" s="1"/>
  <c r="O4000" i="3"/>
  <c r="U4000" i="3" s="1"/>
  <c r="O4001" i="3"/>
  <c r="U4001" i="3" s="1"/>
  <c r="O4002" i="3"/>
  <c r="U4002" i="3" s="1"/>
  <c r="O4003" i="3"/>
  <c r="U4003" i="3" s="1"/>
  <c r="O4004" i="3"/>
  <c r="U4004" i="3" s="1"/>
  <c r="O4005" i="3"/>
  <c r="U4005" i="3" s="1"/>
  <c r="O4006" i="3"/>
  <c r="U4006" i="3" s="1"/>
  <c r="O4007" i="3"/>
  <c r="U4007" i="3" s="1"/>
  <c r="O4008" i="3"/>
  <c r="U4008" i="3" s="1"/>
  <c r="O4009" i="3"/>
  <c r="U4009" i="3" s="1"/>
  <c r="O4010" i="3"/>
  <c r="U4010" i="3" s="1"/>
  <c r="O4011" i="3"/>
  <c r="U4011" i="3" s="1"/>
  <c r="O4012" i="3"/>
  <c r="U4012" i="3" s="1"/>
  <c r="O4013" i="3"/>
  <c r="U4013" i="3" s="1"/>
  <c r="O4014" i="3"/>
  <c r="U4014" i="3" s="1"/>
  <c r="O4015" i="3"/>
  <c r="U4015" i="3" s="1"/>
  <c r="O4016" i="3"/>
  <c r="U4016" i="3" s="1"/>
  <c r="O4017" i="3"/>
  <c r="U4017" i="3" s="1"/>
  <c r="O4018" i="3"/>
  <c r="U4018" i="3" s="1"/>
  <c r="O4019" i="3"/>
  <c r="U4019" i="3" s="1"/>
  <c r="O4020" i="3"/>
  <c r="U4020" i="3" s="1"/>
  <c r="O4021" i="3"/>
  <c r="U4021" i="3" s="1"/>
  <c r="O4022" i="3"/>
  <c r="U4022" i="3" s="1"/>
  <c r="O4023" i="3"/>
  <c r="U4023" i="3" s="1"/>
  <c r="O4024" i="3"/>
  <c r="U4024" i="3" s="1"/>
  <c r="O4025" i="3"/>
  <c r="U4025" i="3" s="1"/>
  <c r="O4026" i="3"/>
  <c r="U4026" i="3" s="1"/>
  <c r="O4027" i="3"/>
  <c r="U4027" i="3" s="1"/>
  <c r="O4028" i="3"/>
  <c r="U4028" i="3" s="1"/>
  <c r="O4029" i="3"/>
  <c r="U4029" i="3" s="1"/>
  <c r="O4030" i="3"/>
  <c r="U4030" i="3" s="1"/>
  <c r="O4031" i="3"/>
  <c r="U4031" i="3" s="1"/>
  <c r="O4032" i="3"/>
  <c r="U4032" i="3" s="1"/>
  <c r="O4033" i="3"/>
  <c r="U4033" i="3" s="1"/>
  <c r="O4034" i="3"/>
  <c r="U4034" i="3" s="1"/>
  <c r="O4035" i="3"/>
  <c r="U4035" i="3" s="1"/>
  <c r="O4036" i="3"/>
  <c r="U4036" i="3" s="1"/>
  <c r="O4037" i="3"/>
  <c r="U4037" i="3" s="1"/>
  <c r="O4038" i="3"/>
  <c r="U4038" i="3" s="1"/>
  <c r="O4039" i="3"/>
  <c r="U4039" i="3" s="1"/>
  <c r="O4040" i="3"/>
  <c r="U4040" i="3" s="1"/>
  <c r="O4041" i="3"/>
  <c r="U4041" i="3" s="1"/>
  <c r="O4042" i="3"/>
  <c r="U4042" i="3" s="1"/>
  <c r="O4043" i="3"/>
  <c r="U4043" i="3" s="1"/>
  <c r="O4044" i="3"/>
  <c r="U4044" i="3" s="1"/>
  <c r="O4045" i="3"/>
  <c r="U4045" i="3" s="1"/>
  <c r="O4046" i="3"/>
  <c r="U4046" i="3" s="1"/>
  <c r="O4047" i="3"/>
  <c r="U4047" i="3" s="1"/>
  <c r="O4048" i="3"/>
  <c r="U4048" i="3" s="1"/>
  <c r="O4049" i="3"/>
  <c r="U4049" i="3" s="1"/>
  <c r="O4050" i="3"/>
  <c r="U4050" i="3" s="1"/>
  <c r="O4051" i="3"/>
  <c r="U4051" i="3" s="1"/>
  <c r="O4052" i="3"/>
  <c r="U4052" i="3" s="1"/>
  <c r="O4053" i="3"/>
  <c r="U4053" i="3" s="1"/>
  <c r="O4054" i="3"/>
  <c r="U4054" i="3" s="1"/>
  <c r="O4055" i="3"/>
  <c r="U4055" i="3" s="1"/>
  <c r="O4056" i="3"/>
  <c r="U4056" i="3" s="1"/>
  <c r="O4057" i="3"/>
  <c r="U4057" i="3" s="1"/>
  <c r="O4058" i="3"/>
  <c r="U4058" i="3" s="1"/>
  <c r="O4059" i="3"/>
  <c r="U4059" i="3" s="1"/>
  <c r="O4060" i="3"/>
  <c r="U4060" i="3" s="1"/>
  <c r="O4061" i="3"/>
  <c r="U4061" i="3" s="1"/>
  <c r="O4062" i="3"/>
  <c r="U4062" i="3" s="1"/>
  <c r="O4063" i="3"/>
  <c r="U4063" i="3" s="1"/>
  <c r="O4064" i="3"/>
  <c r="U4064" i="3" s="1"/>
  <c r="O4065" i="3"/>
  <c r="U4065" i="3" s="1"/>
  <c r="O4066" i="3"/>
  <c r="U4066" i="3" s="1"/>
  <c r="O4067" i="3"/>
  <c r="U4067" i="3" s="1"/>
  <c r="O4068" i="3"/>
  <c r="U4068" i="3" s="1"/>
  <c r="O4069" i="3"/>
  <c r="U4069" i="3" s="1"/>
  <c r="O4070" i="3"/>
  <c r="U4070" i="3" s="1"/>
  <c r="O4071" i="3"/>
  <c r="U4071" i="3" s="1"/>
  <c r="O4072" i="3"/>
  <c r="U4072" i="3" s="1"/>
  <c r="O4073" i="3"/>
  <c r="U4073" i="3" s="1"/>
  <c r="O4074" i="3"/>
  <c r="U4074" i="3" s="1"/>
  <c r="O4075" i="3"/>
  <c r="U4075" i="3" s="1"/>
  <c r="O4076" i="3"/>
  <c r="U4076" i="3" s="1"/>
  <c r="O4077" i="3"/>
  <c r="U4077" i="3" s="1"/>
  <c r="O4078" i="3"/>
  <c r="U4078" i="3" s="1"/>
  <c r="O4079" i="3"/>
  <c r="U4079" i="3" s="1"/>
  <c r="O4080" i="3"/>
  <c r="U4080" i="3" s="1"/>
  <c r="O4081" i="3"/>
  <c r="U4081" i="3" s="1"/>
  <c r="O4082" i="3"/>
  <c r="U4082" i="3" s="1"/>
  <c r="O4083" i="3"/>
  <c r="U4083" i="3" s="1"/>
  <c r="O4084" i="3"/>
  <c r="U4084" i="3" s="1"/>
  <c r="O4085" i="3"/>
  <c r="U4085" i="3" s="1"/>
  <c r="O4086" i="3"/>
  <c r="U4086" i="3" s="1"/>
  <c r="O4087" i="3"/>
  <c r="U4087" i="3" s="1"/>
  <c r="O4088" i="3"/>
  <c r="U4088" i="3" s="1"/>
  <c r="O4089" i="3"/>
  <c r="U4089" i="3" s="1"/>
  <c r="O4090" i="3"/>
  <c r="U4090" i="3" s="1"/>
  <c r="O4091" i="3"/>
  <c r="U4091" i="3" s="1"/>
  <c r="O4092" i="3"/>
  <c r="U4092" i="3" s="1"/>
  <c r="O4093" i="3"/>
  <c r="U4093" i="3" s="1"/>
  <c r="O4094" i="3"/>
  <c r="U4094" i="3" s="1"/>
  <c r="O4095" i="3"/>
  <c r="U4095" i="3" s="1"/>
  <c r="O4096" i="3"/>
  <c r="U4096" i="3" s="1"/>
  <c r="O4097" i="3"/>
  <c r="U4097" i="3" s="1"/>
  <c r="O4098" i="3"/>
  <c r="U4098" i="3" s="1"/>
  <c r="O4099" i="3"/>
  <c r="U4099" i="3" s="1"/>
  <c r="O4100" i="3"/>
  <c r="U4100" i="3" s="1"/>
  <c r="O4101" i="3"/>
  <c r="U4101" i="3" s="1"/>
  <c r="O4102" i="3"/>
  <c r="U4102" i="3" s="1"/>
  <c r="O4103" i="3"/>
  <c r="U4103" i="3" s="1"/>
  <c r="O4104" i="3"/>
  <c r="U4104" i="3" s="1"/>
  <c r="O4105" i="3"/>
  <c r="U4105" i="3" s="1"/>
  <c r="O4106" i="3"/>
  <c r="U4106" i="3" s="1"/>
  <c r="O4107" i="3"/>
  <c r="U4107" i="3" s="1"/>
  <c r="O4108" i="3"/>
  <c r="U4108" i="3" s="1"/>
  <c r="O4109" i="3"/>
  <c r="U4109" i="3" s="1"/>
  <c r="O4110" i="3"/>
  <c r="U4110" i="3" s="1"/>
  <c r="O4111" i="3"/>
  <c r="U4111" i="3" s="1"/>
  <c r="O4112" i="3"/>
  <c r="U4112" i="3" s="1"/>
  <c r="O4113" i="3"/>
  <c r="U4113" i="3" s="1"/>
  <c r="O4114" i="3"/>
  <c r="U4114" i="3" s="1"/>
  <c r="O4115" i="3"/>
  <c r="U4115" i="3" s="1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2" i="3"/>
  <c r="U3476" i="3" l="1"/>
  <c r="U3180" i="3"/>
  <c r="U3331" i="3"/>
  <c r="U3223" i="3"/>
  <c r="U3620" i="3"/>
  <c r="E3" i="16"/>
  <c r="H3" i="16" s="1"/>
  <c r="F3" i="16"/>
  <c r="E11" i="16"/>
  <c r="H11" i="16" s="1"/>
  <c r="E5" i="16"/>
  <c r="F5" i="16" s="1"/>
  <c r="E13" i="16"/>
  <c r="F13" i="16" s="1"/>
  <c r="G4" i="16"/>
  <c r="E2" i="16"/>
  <c r="H2" i="16" s="1"/>
  <c r="F2" i="16"/>
  <c r="E4" i="16"/>
  <c r="H4" i="16" s="1"/>
  <c r="E12" i="16"/>
  <c r="H12" i="16" s="1"/>
  <c r="E10" i="16"/>
  <c r="H10" i="16" s="1"/>
  <c r="E9" i="16"/>
  <c r="G9" i="16" s="1"/>
  <c r="E8" i="16"/>
  <c r="H8" i="16" s="1"/>
  <c r="E7" i="16"/>
  <c r="G7" i="16" s="1"/>
  <c r="E6" i="16"/>
  <c r="F6" i="16" s="1"/>
  <c r="F12" i="16" l="1"/>
  <c r="F4" i="16"/>
  <c r="F10" i="16"/>
  <c r="G3" i="16"/>
  <c r="F11" i="16"/>
  <c r="G11" i="16"/>
  <c r="G8" i="16"/>
  <c r="G12" i="16"/>
  <c r="F9" i="16"/>
  <c r="G6" i="16"/>
  <c r="F7" i="16"/>
  <c r="H7" i="16"/>
  <c r="H6" i="16"/>
  <c r="F8" i="16"/>
  <c r="H9" i="16"/>
  <c r="G10" i="16"/>
  <c r="H13" i="16"/>
  <c r="G13" i="16"/>
  <c r="G2" i="16"/>
  <c r="H5" i="16"/>
  <c r="G5" i="16"/>
</calcChain>
</file>

<file path=xl/sharedStrings.xml><?xml version="1.0" encoding="utf-8"?>
<sst xmlns="http://schemas.openxmlformats.org/spreadsheetml/2006/main" count="33362" uniqueCount="8403">
  <si>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</si>
  <si>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</si>
  <si>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</si>
  <si>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</si>
  <si>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</si>
  <si>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</si>
  <si>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</si>
  <si>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</si>
  <si>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</si>
  <si>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</si>
  <si>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</si>
  <si>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</si>
  <si>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</si>
  <si>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</si>
  <si>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</si>
  <si>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</si>
  <si>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</si>
  <si>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</si>
  <si>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</si>
  <si>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</si>
  <si>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</si>
  <si>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</si>
  <si>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</si>
  <si>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</si>
  <si>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</si>
  <si>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</si>
  <si>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</si>
  <si>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</si>
  <si>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</si>
  <si>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</si>
  <si>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</si>
  <si>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</si>
  <si>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</si>
  <si>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</si>
  <si>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</si>
  <si>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</si>
  <si>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</si>
  <si>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</si>
  <si>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</si>
  <si>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</si>
  <si>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</si>
  <si>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</si>
  <si>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</si>
  <si>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</si>
  <si>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</si>
  <si>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</si>
  <si>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</si>
  <si>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</si>
  <si>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</si>
  <si>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</si>
  <si>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</si>
  <si>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</si>
  <si>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</si>
  <si>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</si>
  <si>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</si>
  <si>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</si>
  <si>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</si>
  <si>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</si>
  <si>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</si>
  <si>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</si>
  <si>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</si>
  <si>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</si>
  <si>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</si>
  <si>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</si>
  <si>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</si>
  <si>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</si>
  <si>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</si>
  <si>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</si>
  <si>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</si>
  <si>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</si>
  <si>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</si>
  <si>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</si>
  <si>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</si>
  <si>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</si>
  <si>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</si>
  <si>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</si>
  <si>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</si>
  <si>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</si>
  <si>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</si>
  <si>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</si>
  <si>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</si>
  <si>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</si>
  <si>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</si>
  <si>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</si>
  <si>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</si>
  <si>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</si>
  <si>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</si>
  <si>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</si>
  <si>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</si>
  <si>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</si>
  <si>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</si>
  <si>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</si>
  <si>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</si>
  <si>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</si>
  <si>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</si>
  <si>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</si>
  <si>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</si>
  <si>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</si>
  <si>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</si>
  <si>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</si>
  <si>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</si>
  <si>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</si>
  <si>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</si>
  <si>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</si>
  <si>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</si>
  <si>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</si>
  <si>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</si>
  <si>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</si>
  <si>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</si>
  <si>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</si>
  <si>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</si>
  <si>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</si>
  <si>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</si>
  <si>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</si>
  <si>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</si>
  <si>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</si>
  <si>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</si>
  <si>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</si>
  <si>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</si>
  <si>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</si>
  <si>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</si>
  <si>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</si>
  <si>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</si>
  <si>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</si>
  <si>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</si>
  <si>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</si>
  <si>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</si>
  <si>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</si>
  <si>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</si>
  <si>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</si>
  <si>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</si>
  <si>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</si>
  <si>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</si>
  <si>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</si>
  <si>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</si>
  <si>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</si>
  <si>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</si>
  <si>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</si>
  <si>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</si>
  <si>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</si>
  <si>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</si>
  <si>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</si>
  <si>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</si>
  <si>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</si>
  <si>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</si>
  <si>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</si>
  <si>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</si>
  <si>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</si>
  <si>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</si>
  <si>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</si>
  <si>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</si>
  <si>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</si>
  <si>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</si>
  <si>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</si>
  <si>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</si>
  <si>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</si>
  <si>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</si>
  <si>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</si>
  <si>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</si>
  <si>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</si>
  <si>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</si>
  <si>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</si>
  <si>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</si>
  <si>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</si>
  <si>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</si>
  <si>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</si>
  <si>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</si>
  <si>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</si>
  <si>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</si>
  <si>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</si>
  <si>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</si>
  <si>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</si>
  <si>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</si>
  <si>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</si>
  <si>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</si>
  <si>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</si>
  <si>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</si>
  <si>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</si>
  <si>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</si>
  <si>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</si>
  <si>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</si>
  <si>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</si>
  <si>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</si>
  <si>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</si>
  <si>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</si>
  <si>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</si>
  <si>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</si>
  <si>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</si>
  <si>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</si>
  <si>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</si>
  <si>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</si>
  <si>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</si>
  <si>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</si>
  <si>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</si>
  <si>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</si>
  <si>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</si>
  <si>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</si>
  <si>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</si>
  <si>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</si>
  <si>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</si>
  <si>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</si>
  <si>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</si>
  <si>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</si>
  <si>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</si>
  <si>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</si>
  <si>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</si>
  <si>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</si>
  <si>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</si>
  <si>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</si>
  <si>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</si>
  <si>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</si>
  <si>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</si>
  <si>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</si>
  <si>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</si>
  <si>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</si>
  <si>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</si>
  <si>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</si>
  <si>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</si>
  <si>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</si>
  <si>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</si>
  <si>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</si>
  <si>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</si>
  <si>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</si>
  <si>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</si>
  <si>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</si>
  <si>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</si>
  <si>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</si>
  <si>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</si>
  <si>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</si>
  <si>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</si>
  <si>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</si>
  <si>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</si>
  <si>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</si>
  <si>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</si>
  <si>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</si>
  <si>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</si>
  <si>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</si>
  <si>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</si>
  <si>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</si>
  <si>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</si>
  <si>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</si>
  <si>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</si>
  <si>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</si>
  <si>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</si>
  <si>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</si>
  <si>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</si>
  <si>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</si>
  <si>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</si>
  <si>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</si>
  <si>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</si>
  <si>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</si>
  <si>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</si>
  <si>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</si>
  <si>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</si>
  <si>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</si>
  <si>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</si>
  <si>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</si>
  <si>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</si>
  <si>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</si>
  <si>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</si>
  <si>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</si>
  <si>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</si>
  <si>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</si>
  <si>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</si>
  <si>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</si>
  <si>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</si>
  <si>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</si>
  <si>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</si>
  <si>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</si>
  <si>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</si>
  <si>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</si>
  <si>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</si>
  <si>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</si>
  <si>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</si>
  <si>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</si>
  <si>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</si>
  <si>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</si>
  <si>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</si>
  <si>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</si>
  <si>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</si>
  <si>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</si>
  <si>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</si>
  <si>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</si>
  <si>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</si>
  <si>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</si>
  <si>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</si>
  <si>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</si>
  <si>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</si>
  <si>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</si>
  <si>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</si>
  <si>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</si>
  <si>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</si>
  <si>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</si>
  <si>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</si>
  <si>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</si>
  <si>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</si>
  <si>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</si>
  <si>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</si>
  <si>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</si>
  <si>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</si>
  <si>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</si>
  <si>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</si>
  <si>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</si>
  <si>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</si>
  <si>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</si>
  <si>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</si>
  <si>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</si>
  <si>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</si>
  <si>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</si>
  <si>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</si>
  <si>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</si>
  <si>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</si>
  <si>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</si>
  <si>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</si>
  <si>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</si>
  <si>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</si>
  <si>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</si>
  <si>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</si>
  <si>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</si>
  <si>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</si>
  <si>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</si>
  <si>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</si>
  <si>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</si>
  <si>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</si>
  <si>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</si>
  <si>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</si>
  <si>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</si>
  <si>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</si>
  <si>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</si>
  <si>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</si>
  <si>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</si>
  <si>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</si>
  <si>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</si>
  <si>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</si>
  <si>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</si>
  <si>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</si>
  <si>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</si>
  <si>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</si>
  <si>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</si>
  <si>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</si>
  <si>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</si>
  <si>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</si>
  <si>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</si>
  <si>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</si>
  <si>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</si>
  <si>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</si>
  <si>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</si>
  <si>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</si>
  <si>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</si>
  <si>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</si>
  <si>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</si>
  <si>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</si>
  <si>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</si>
  <si>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</si>
  <si>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</si>
  <si>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</si>
  <si>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</si>
  <si>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</si>
  <si>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</si>
  <si>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</si>
  <si>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</si>
  <si>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</si>
  <si>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</si>
  <si>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</si>
  <si>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</si>
  <si>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</si>
  <si>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</si>
  <si>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</si>
  <si>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</si>
  <si>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</si>
  <si>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</si>
  <si>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</si>
  <si>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</si>
  <si>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</si>
  <si>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</si>
  <si>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</si>
  <si>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</si>
  <si>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</si>
  <si>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</si>
  <si>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</si>
  <si>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</si>
  <si>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</si>
  <si>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</si>
  <si>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</si>
  <si>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</si>
  <si>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</si>
  <si>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</si>
  <si>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</si>
  <si>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</si>
  <si>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</si>
  <si>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</si>
  <si>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</si>
  <si>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</si>
  <si>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</si>
  <si>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</si>
  <si>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</si>
  <si>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</si>
  <si>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</si>
  <si>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</si>
  <si>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</si>
  <si>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</si>
  <si>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</si>
  <si>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</si>
  <si>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</si>
  <si>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</si>
  <si>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</si>
  <si>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</si>
  <si>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</si>
  <si>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</si>
  <si>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</si>
  <si>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</si>
  <si>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</si>
  <si>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</si>
  <si>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</si>
  <si>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</si>
  <si>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</si>
  <si>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</si>
  <si>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</si>
  <si>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</si>
  <si>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</si>
  <si>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</si>
  <si>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</si>
  <si>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</si>
  <si>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</si>
  <si>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</si>
  <si>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</si>
  <si>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</si>
  <si>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</si>
  <si>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</si>
  <si>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</si>
  <si>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</si>
  <si>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</si>
  <si>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</si>
  <si>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</si>
  <si>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</si>
  <si>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</si>
  <si>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</si>
  <si>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</si>
  <si>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</si>
  <si>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</si>
  <si>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</si>
  <si>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</si>
  <si>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</si>
  <si>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</si>
  <si>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</si>
  <si>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</si>
  <si>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</si>
  <si>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</si>
  <si>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</si>
  <si>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</si>
  <si>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</si>
  <si>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</si>
  <si>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</si>
  <si>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</si>
  <si>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</si>
  <si>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</si>
  <si>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</si>
  <si>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</si>
  <si>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</si>
  <si>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</si>
  <si>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</si>
  <si>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</si>
  <si>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</si>
  <si>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</si>
  <si>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</si>
  <si>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</si>
  <si>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</si>
  <si>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</si>
  <si>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</si>
  <si>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</si>
  <si>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</si>
  <si>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</si>
  <si>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</si>
  <si>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</si>
  <si>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</si>
  <si>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</si>
  <si>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</si>
  <si>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</si>
  <si>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</si>
  <si>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</si>
  <si>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</si>
  <si>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</si>
  <si>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</si>
  <si>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</si>
  <si>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</si>
  <si>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</si>
  <si>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</si>
  <si>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</si>
  <si>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</si>
  <si>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</si>
  <si>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</si>
  <si>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</si>
  <si>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</si>
  <si>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</si>
  <si>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</si>
  <si>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</si>
  <si>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</si>
  <si>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</si>
  <si>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</si>
  <si>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</si>
  <si>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</si>
  <si>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</si>
  <si>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</si>
  <si>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</si>
  <si>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</si>
  <si>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</si>
  <si>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</si>
  <si>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</si>
  <si>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</si>
  <si>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</si>
  <si>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</si>
  <si>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</si>
  <si>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</si>
  <si>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</si>
  <si>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</si>
  <si>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</si>
  <si>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</si>
  <si>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</si>
  <si>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</si>
  <si>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</si>
  <si>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</si>
  <si>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</si>
  <si>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</si>
  <si>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</si>
  <si>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</si>
  <si>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</si>
  <si>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</si>
  <si>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</si>
  <si>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</si>
  <si>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</si>
  <si>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</si>
  <si>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</si>
  <si>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</si>
  <si>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</si>
  <si>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</si>
  <si>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</si>
  <si>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</si>
  <si>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</si>
  <si>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</si>
  <si>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</si>
  <si>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</si>
  <si>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</si>
  <si>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</si>
  <si>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</si>
  <si>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</si>
  <si>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</si>
  <si>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</si>
  <si>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</si>
  <si>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</si>
  <si>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</si>
  <si>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</si>
  <si>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</si>
  <si>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</si>
  <si>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</si>
  <si>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</si>
  <si>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</si>
  <si>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</si>
  <si>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</si>
  <si>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</si>
  <si>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</si>
  <si>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</si>
  <si>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</si>
  <si>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</si>
  <si>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</si>
  <si>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</si>
  <si>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</si>
  <si>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</si>
  <si>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</si>
  <si>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</si>
  <si>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</si>
  <si>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</si>
  <si>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</si>
  <si>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</si>
  <si>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</si>
  <si>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</si>
  <si>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</si>
  <si>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</si>
  <si>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</si>
  <si>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</si>
  <si>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</si>
  <si>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</si>
  <si>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</si>
  <si>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</si>
  <si>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</si>
  <si>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</si>
  <si>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</si>
  <si>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</si>
  <si>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</si>
  <si>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</si>
  <si>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</si>
  <si>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</si>
  <si>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</si>
  <si>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</si>
  <si>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</si>
  <si>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</si>
  <si>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</si>
  <si>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</si>
  <si>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</si>
  <si>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</si>
  <si>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</si>
  <si>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</si>
  <si>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</si>
  <si>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</si>
  <si>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</si>
  <si>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</si>
  <si>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</si>
  <si>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</si>
  <si>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</si>
  <si>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</si>
  <si>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</si>
  <si>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</si>
  <si>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</si>
  <si>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</si>
  <si>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</si>
  <si>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</si>
  <si>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</si>
  <si>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</si>
  <si>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</si>
  <si>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</si>
  <si>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</si>
  <si>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</si>
  <si>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</si>
  <si>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</si>
  <si>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</si>
  <si>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</si>
  <si>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</si>
  <si>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</si>
  <si>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</si>
  <si>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</si>
  <si>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</si>
  <si>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</si>
  <si>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</si>
  <si>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</si>
  <si>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</si>
  <si>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</si>
  <si>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</si>
  <si>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</si>
  <si>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</si>
  <si>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</si>
  <si>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</si>
  <si>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</si>
  <si>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</si>
  <si>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</si>
  <si>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</si>
  <si>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</si>
  <si>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</si>
  <si>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</si>
  <si>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</si>
  <si>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</si>
  <si>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</si>
  <si>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</si>
  <si>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</si>
  <si>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</si>
  <si>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</si>
  <si>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</si>
  <si>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</si>
  <si>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</si>
  <si>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</si>
  <si>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</si>
  <si>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</si>
  <si>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</si>
  <si>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</si>
  <si>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</si>
  <si>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</si>
  <si>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</si>
  <si>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</si>
  <si>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</si>
  <si>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</si>
  <si>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</si>
  <si>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</si>
  <si>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</si>
  <si>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</si>
  <si>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</si>
  <si>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</si>
  <si>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</si>
  <si>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</si>
  <si>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</si>
  <si>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</si>
  <si>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</si>
  <si>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</si>
  <si>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</si>
  <si>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</si>
  <si>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</si>
  <si>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</si>
  <si>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</si>
  <si>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</si>
  <si>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</si>
  <si>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</si>
  <si>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</si>
  <si>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</si>
  <si>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</si>
  <si>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</si>
  <si>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</si>
  <si>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</si>
  <si>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</si>
  <si>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</si>
  <si>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</si>
  <si>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</si>
  <si>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</si>
  <si>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</si>
  <si>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</si>
  <si>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</si>
  <si>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</si>
  <si>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</si>
  <si>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</si>
  <si>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</si>
  <si>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</si>
  <si>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</si>
  <si>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</si>
  <si>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</si>
  <si>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</si>
  <si>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</si>
  <si>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</si>
  <si>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</si>
  <si>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</si>
  <si>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</si>
  <si>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</si>
  <si>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</si>
  <si>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</si>
  <si>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</si>
  <si>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</si>
  <si>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</si>
  <si>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</si>
  <si>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</si>
  <si>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</si>
  <si>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</si>
  <si>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</si>
  <si>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</si>
  <si>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</si>
  <si>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</si>
  <si>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</si>
  <si>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</si>
  <si>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</si>
  <si>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</si>
  <si>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</si>
  <si>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</si>
  <si>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</si>
  <si>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</si>
  <si>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</si>
  <si>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</si>
  <si>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</si>
  <si>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</si>
  <si>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</si>
  <si>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</si>
  <si>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</si>
  <si>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</si>
  <si>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</si>
  <si>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</si>
  <si>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</si>
  <si>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</si>
  <si>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</si>
  <si>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</si>
  <si>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</si>
  <si>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</si>
  <si>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</si>
  <si>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</si>
  <si>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</si>
  <si>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</si>
  <si>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</si>
  <si>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</si>
  <si>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</si>
  <si>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</si>
  <si>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</si>
  <si>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</si>
  <si>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</si>
  <si>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</si>
  <si>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</si>
  <si>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</si>
  <si>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</si>
  <si>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</si>
  <si>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</si>
  <si>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</si>
  <si>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</si>
  <si>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</si>
  <si>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</si>
  <si>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</si>
  <si>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</si>
  <si>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</si>
  <si>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</si>
  <si>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</si>
  <si>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</si>
  <si>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</si>
  <si>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</si>
  <si>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</si>
  <si>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</si>
  <si>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</si>
  <si>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</si>
  <si>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</si>
  <si>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</si>
  <si>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</si>
  <si>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</si>
  <si>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</si>
  <si>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</si>
  <si>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</si>
  <si>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</si>
  <si>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</si>
  <si>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</si>
  <si>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</si>
  <si>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</si>
  <si>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</si>
  <si>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</si>
  <si>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</si>
  <si>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</si>
  <si>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</si>
  <si>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</si>
  <si>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</si>
  <si>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</si>
  <si>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</si>
  <si>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</si>
  <si>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</si>
  <si>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</si>
  <si>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</si>
  <si>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</si>
  <si>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</si>
  <si>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</si>
  <si>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</si>
  <si>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</si>
  <si>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</si>
  <si>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</si>
  <si>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</si>
  <si>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</si>
  <si>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</si>
  <si>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</si>
  <si>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</si>
  <si>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</si>
  <si>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</si>
  <si>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</si>
  <si>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</si>
  <si>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</si>
  <si>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</si>
  <si>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</si>
  <si>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</si>
  <si>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</si>
  <si>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</si>
  <si>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</si>
  <si>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</si>
  <si>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</si>
  <si>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</si>
  <si>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</si>
  <si>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</si>
  <si>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</si>
  <si>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</si>
  <si>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</si>
  <si>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</si>
  <si>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</si>
  <si>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</si>
  <si>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</si>
  <si>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</si>
  <si>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</si>
  <si>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</si>
  <si>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</si>
  <si>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</si>
  <si>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</si>
  <si>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</si>
  <si>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</si>
  <si>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</si>
  <si>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</si>
  <si>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</si>
  <si>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</si>
  <si>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</si>
  <si>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</si>
  <si>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</si>
  <si>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</si>
  <si>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</si>
  <si>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</si>
  <si>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</si>
  <si>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</si>
  <si>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</si>
  <si>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</si>
  <si>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</si>
  <si>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</si>
  <si>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</si>
  <si>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</si>
  <si>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</si>
  <si>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</si>
  <si>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</si>
  <si>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</si>
  <si>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</si>
  <si>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</si>
  <si>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</si>
  <si>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</si>
  <si>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</si>
  <si>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</si>
  <si>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</si>
  <si>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</si>
  <si>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</si>
  <si>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</si>
  <si>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</si>
  <si>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</si>
  <si>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</si>
  <si>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</si>
  <si>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</si>
  <si>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</si>
  <si>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</si>
  <si>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</si>
  <si>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</si>
  <si>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</si>
  <si>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</si>
  <si>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</si>
  <si>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</si>
  <si>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</si>
  <si>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</si>
  <si>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</si>
  <si>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</si>
  <si>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</si>
  <si>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</si>
  <si>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</si>
  <si>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</si>
  <si>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</si>
  <si>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</si>
  <si>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</si>
  <si>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</si>
  <si>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</si>
  <si>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</si>
  <si>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</si>
  <si>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</si>
  <si>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</si>
  <si>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</si>
  <si>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</si>
  <si>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</si>
  <si>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</si>
  <si>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</si>
  <si>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</si>
  <si>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</si>
  <si>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</si>
  <si>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</si>
  <si>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</si>
  <si>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</si>
  <si>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</si>
  <si>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</si>
  <si>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</si>
  <si>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</si>
  <si>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</si>
  <si>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</si>
  <si>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</si>
  <si>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</si>
  <si>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</si>
  <si>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</si>
  <si>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</si>
  <si>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</si>
  <si>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</si>
  <si>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</si>
  <si>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</si>
  <si>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</si>
  <si>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</si>
  <si>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</si>
  <si>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</si>
  <si>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</si>
  <si>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</si>
  <si>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</si>
  <si>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</si>
  <si>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</si>
  <si>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</si>
  <si>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</si>
  <si>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</si>
  <si>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</si>
  <si>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</si>
  <si>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</si>
  <si>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</si>
  <si>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</si>
  <si>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</si>
  <si>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</si>
  <si>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</si>
  <si>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</si>
  <si>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</si>
  <si>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</si>
  <si>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</si>
  <si>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</si>
  <si>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</si>
  <si>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</si>
  <si>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</si>
  <si>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</si>
  <si>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</si>
  <si>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</si>
  <si>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</si>
  <si>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</si>
  <si>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</si>
  <si>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</si>
  <si>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</si>
  <si>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</si>
  <si>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</si>
  <si>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</si>
  <si>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</si>
  <si>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</si>
  <si>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</si>
  <si>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</si>
  <si>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</si>
  <si>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</si>
  <si>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</si>
  <si>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</si>
  <si>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</si>
  <si>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</si>
  <si>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</si>
  <si>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</si>
  <si>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</si>
  <si>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</si>
  <si>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</si>
  <si>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</si>
  <si>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</si>
  <si>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</si>
  <si>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</si>
  <si>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</si>
  <si>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</si>
  <si>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</si>
  <si>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</si>
  <si>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</si>
  <si>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</si>
  <si>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</si>
  <si>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</si>
  <si>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</si>
  <si>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</si>
  <si>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</si>
  <si>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</si>
  <si>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</si>
  <si>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</si>
  <si>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</si>
  <si>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</si>
  <si>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</si>
  <si>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</si>
  <si>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</si>
  <si>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</si>
  <si>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</si>
  <si>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</si>
  <si>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</si>
  <si>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</si>
  <si>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</si>
  <si>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</si>
  <si>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</si>
  <si>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</si>
  <si>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</si>
  <si>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</si>
  <si>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</si>
  <si>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</si>
  <si>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</si>
  <si>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</si>
  <si>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</si>
  <si>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</si>
  <si>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</si>
  <si>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</si>
  <si>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</si>
  <si>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</si>
  <si>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</si>
  <si>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</si>
  <si>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</si>
  <si>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</si>
  <si>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</si>
  <si>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</si>
  <si>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</si>
  <si>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</si>
  <si>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</si>
  <si>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</si>
  <si>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</si>
  <si>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</si>
  <si>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</si>
  <si>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</si>
  <si>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</si>
  <si>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</si>
  <si>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</si>
  <si>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</si>
  <si>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</si>
  <si>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</si>
  <si>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</si>
  <si>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</si>
  <si>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</si>
  <si>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</si>
  <si>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</si>
  <si>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</si>
  <si>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</si>
  <si>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</si>
  <si>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</si>
  <si>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</si>
  <si>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</si>
  <si>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</si>
  <si>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</si>
  <si>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</si>
  <si>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</si>
  <si>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</si>
  <si>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</si>
  <si>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</si>
  <si>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</si>
  <si>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</si>
  <si>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</si>
  <si>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</si>
  <si>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</si>
  <si>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</si>
  <si>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</si>
  <si>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</si>
  <si>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</si>
  <si>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</si>
  <si>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</si>
  <si>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</si>
  <si>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</si>
  <si>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</si>
  <si>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</si>
  <si>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</si>
  <si>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</si>
  <si>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</si>
  <si>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</si>
  <si>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</si>
  <si>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</si>
  <si>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</si>
  <si>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</si>
  <si>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</si>
  <si>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</si>
  <si>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</si>
  <si>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</si>
  <si>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</si>
  <si>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</si>
  <si>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</si>
  <si>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</si>
  <si>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</si>
  <si>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</si>
  <si>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</si>
  <si>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</si>
  <si>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</si>
  <si>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</si>
  <si>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</si>
  <si>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</si>
  <si>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</si>
  <si>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</si>
  <si>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</si>
  <si>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</si>
  <si>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</si>
  <si>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</si>
  <si>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</si>
  <si>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</si>
  <si>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</si>
  <si>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</si>
  <si>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</si>
  <si>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</si>
  <si>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</si>
  <si>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</si>
  <si>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</si>
  <si>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</si>
  <si>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</si>
  <si>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</si>
  <si>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</si>
  <si>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</si>
  <si>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</si>
  <si>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</si>
  <si>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</si>
  <si>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</si>
  <si>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</si>
  <si>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</si>
  <si>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</si>
  <si>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</si>
  <si>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</si>
  <si>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</si>
  <si>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</si>
  <si>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</si>
  <si>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</si>
  <si>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</si>
  <si>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</si>
  <si>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</si>
  <si>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</si>
  <si>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</si>
  <si>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</si>
  <si>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</si>
  <si>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</si>
  <si>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</si>
  <si>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</si>
  <si>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</si>
  <si>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</si>
  <si>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</si>
  <si>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</si>
  <si>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</si>
  <si>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</si>
  <si>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</si>
  <si>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</si>
  <si>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</si>
  <si>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</si>
  <si>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</si>
  <si>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</si>
  <si>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</si>
  <si>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</si>
  <si>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</si>
  <si>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</si>
  <si>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</si>
  <si>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</si>
  <si>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</si>
  <si>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</si>
  <si>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</si>
  <si>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</si>
  <si>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</si>
  <si>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</si>
  <si>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</si>
  <si>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</si>
  <si>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</si>
  <si>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</si>
  <si>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</si>
  <si>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</si>
  <si>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</si>
  <si>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</si>
  <si>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</si>
  <si>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</si>
  <si>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</si>
  <si>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</si>
  <si>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</si>
  <si>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</si>
  <si>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</si>
  <si>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</si>
  <si>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</si>
  <si>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</si>
  <si>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</si>
  <si>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</si>
  <si>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</si>
  <si>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</si>
  <si>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</si>
  <si>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</si>
  <si>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</si>
  <si>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</si>
  <si>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</si>
  <si>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</si>
  <si>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</si>
  <si>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</si>
  <si>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</si>
  <si>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</si>
  <si>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</si>
  <si>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</si>
  <si>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</si>
  <si>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</si>
  <si>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</si>
  <si>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</si>
  <si>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</si>
  <si>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</si>
  <si>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</si>
  <si>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</si>
  <si>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</si>
  <si>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</si>
  <si>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</si>
  <si>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</si>
  <si>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</si>
  <si>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</si>
  <si>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</si>
  <si>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</si>
  <si>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</si>
  <si>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</si>
  <si>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</si>
  <si>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</si>
  <si>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</si>
  <si>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</si>
  <si>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</si>
  <si>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</si>
  <si>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</si>
  <si>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</si>
  <si>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</si>
  <si>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</si>
  <si>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</si>
  <si>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</si>
  <si>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</si>
  <si>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</si>
  <si>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</si>
  <si>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</si>
  <si>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</si>
  <si>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</si>
  <si>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</si>
  <si>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</si>
  <si>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</si>
  <si>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</si>
  <si>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</si>
  <si>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</si>
  <si>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</si>
  <si>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</si>
  <si>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</si>
  <si>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</si>
  <si>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</si>
  <si>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</si>
  <si>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</si>
  <si>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</si>
  <si>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</si>
  <si>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</si>
  <si>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</si>
  <si>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</si>
  <si>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</si>
  <si>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</si>
  <si>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</si>
  <si>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</si>
  <si>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</si>
  <si>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</si>
  <si>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</si>
  <si>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</si>
  <si>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</si>
  <si>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</si>
  <si>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</si>
  <si>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</si>
  <si>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</si>
  <si>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</si>
  <si>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</si>
  <si>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</si>
  <si>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</si>
  <si>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</si>
  <si>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</si>
  <si>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</si>
  <si>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</si>
  <si>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</si>
  <si>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</si>
  <si>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</si>
  <si>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</si>
  <si>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</si>
  <si>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</si>
  <si>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</si>
  <si>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</si>
  <si>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</si>
  <si>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</si>
  <si>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</si>
  <si>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</si>
  <si>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</si>
  <si>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</si>
  <si>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</si>
  <si>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</si>
  <si>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</si>
  <si>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</si>
  <si>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</si>
  <si>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</si>
  <si>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</si>
  <si>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</si>
  <si>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</si>
  <si>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</si>
  <si>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</si>
  <si>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</si>
  <si>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</si>
  <si>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</si>
  <si>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</si>
  <si>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</si>
  <si>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</si>
  <si>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</si>
  <si>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</si>
  <si>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</si>
  <si>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</si>
  <si>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</si>
  <si>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</si>
  <si>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</si>
  <si>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</si>
  <si>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</si>
  <si>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</si>
  <si>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</si>
  <si>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</si>
  <si>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</si>
  <si>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</si>
  <si>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</si>
  <si>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</si>
  <si>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</si>
  <si>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</si>
  <si>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</si>
  <si>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</si>
  <si>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</si>
  <si>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</si>
  <si>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</si>
  <si>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</si>
  <si>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</si>
  <si>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</si>
  <si>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</si>
  <si>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</si>
  <si>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</si>
  <si>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</si>
  <si>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</si>
  <si>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</si>
  <si>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</si>
  <si>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</si>
  <si>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</si>
  <si>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</si>
  <si>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</si>
  <si>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</si>
  <si>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</si>
  <si>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</si>
  <si>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</si>
  <si>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</si>
  <si>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</si>
  <si>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</si>
  <si>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</si>
  <si>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</si>
  <si>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</si>
  <si>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</si>
  <si>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</si>
  <si>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</si>
  <si>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</si>
  <si>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</si>
  <si>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</si>
  <si>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</si>
  <si>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</si>
  <si>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</si>
  <si>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</si>
  <si>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</si>
  <si>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</si>
  <si>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</si>
  <si>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</si>
  <si>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</si>
  <si>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</si>
  <si>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</si>
  <si>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</si>
  <si>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</si>
  <si>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</si>
  <si>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</si>
  <si>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</si>
  <si>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</si>
  <si>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</si>
  <si>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</si>
  <si>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</si>
  <si>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</si>
  <si>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</si>
  <si>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</si>
  <si>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</si>
  <si>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</si>
  <si>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</si>
  <si>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</si>
  <si>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</si>
  <si>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</si>
  <si>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</si>
  <si>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</si>
  <si>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</si>
  <si>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</si>
  <si>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</si>
  <si>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</si>
  <si>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</si>
  <si>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</si>
  <si>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</si>
  <si>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</si>
  <si>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</si>
  <si>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</si>
  <si>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</si>
  <si>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</si>
  <si>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</si>
  <si>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</si>
  <si>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</si>
  <si>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</si>
  <si>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</si>
  <si>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</si>
  <si>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</si>
  <si>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</si>
  <si>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</si>
  <si>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</si>
  <si>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</si>
  <si>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</si>
  <si>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</si>
  <si>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</si>
  <si>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</si>
  <si>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</si>
  <si>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</si>
  <si>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</si>
  <si>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</si>
  <si>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</si>
  <si>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</si>
  <si>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</si>
  <si>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</si>
  <si>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</si>
  <si>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</si>
  <si>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</si>
  <si>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</si>
  <si>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</si>
  <si>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</si>
  <si>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</si>
  <si>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</si>
  <si>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</si>
  <si>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</si>
  <si>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</si>
  <si>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</si>
  <si>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</si>
  <si>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</si>
  <si>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</si>
  <si>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</si>
  <si>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</si>
  <si>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</si>
  <si>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</si>
  <si>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</si>
  <si>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</si>
  <si>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</si>
  <si>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</si>
  <si>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</si>
  <si>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</si>
  <si>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</si>
  <si>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</si>
  <si>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</si>
  <si>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</si>
  <si>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</si>
  <si>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</si>
  <si>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</si>
  <si>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</si>
  <si>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</si>
  <si>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</si>
  <si>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</si>
  <si>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</si>
  <si>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</si>
  <si>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</si>
  <si>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</si>
  <si>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</si>
  <si>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</si>
  <si>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</si>
  <si>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</si>
  <si>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</si>
  <si>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</si>
  <si>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</si>
  <si>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</si>
  <si>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</si>
  <si>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</si>
  <si>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</si>
  <si>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</si>
  <si>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</si>
  <si>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</si>
  <si>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</si>
  <si>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</si>
  <si>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</si>
  <si>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</si>
  <si>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</si>
  <si>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</si>
  <si>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</si>
  <si>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</si>
  <si>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</si>
  <si>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</si>
  <si>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</si>
  <si>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</si>
  <si>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</si>
  <si>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</si>
  <si>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</si>
  <si>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</si>
  <si>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</si>
  <si>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</si>
  <si>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</si>
  <si>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</si>
  <si>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</si>
  <si>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</si>
  <si>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</si>
  <si>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</si>
  <si>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</si>
  <si>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</si>
  <si>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</si>
  <si>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</si>
  <si>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</si>
  <si>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</si>
  <si>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</si>
  <si>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</si>
  <si>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</si>
  <si>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</si>
  <si>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</si>
  <si>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</si>
  <si>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</si>
  <si>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</si>
  <si>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</si>
  <si>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</si>
  <si>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</si>
  <si>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</si>
  <si>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</si>
  <si>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</si>
  <si>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</si>
  <si>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</si>
  <si>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</si>
  <si>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</si>
  <si>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</si>
  <si>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</si>
  <si>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</si>
  <si>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</si>
  <si>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</si>
  <si>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</si>
  <si>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</si>
  <si>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</si>
  <si>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</si>
  <si>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</si>
  <si>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</si>
  <si>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</si>
  <si>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</si>
  <si>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</si>
  <si>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</si>
  <si>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</si>
  <si>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</si>
  <si>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</si>
  <si>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</si>
  <si>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</si>
  <si>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</si>
  <si>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</si>
  <si>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</si>
  <si>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</si>
  <si>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</si>
  <si>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</si>
  <si>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</si>
  <si>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</si>
  <si>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</si>
  <si>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</si>
  <si>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</si>
  <si>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</si>
  <si>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</si>
  <si>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</si>
  <si>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</si>
  <si>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</si>
  <si>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</si>
  <si>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</si>
  <si>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</si>
  <si>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</si>
  <si>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</si>
  <si>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</si>
  <si>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</si>
  <si>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</si>
  <si>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</si>
  <si>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</si>
  <si>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</si>
  <si>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</si>
  <si>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</si>
  <si>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</si>
  <si>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</si>
  <si>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</si>
  <si>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</si>
  <si>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</si>
  <si>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</si>
  <si>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</si>
  <si>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</si>
  <si>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</si>
  <si>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</si>
  <si>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</si>
  <si>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</si>
  <si>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</si>
  <si>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</si>
  <si>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</si>
  <si>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</si>
  <si>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</si>
  <si>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</si>
  <si>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</si>
  <si>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</si>
  <si>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</si>
  <si>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</si>
  <si>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</si>
  <si>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</si>
  <si>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</si>
  <si>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</si>
  <si>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</si>
  <si>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</si>
  <si>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</si>
  <si>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</si>
  <si>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</si>
  <si>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</si>
  <si>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</si>
  <si>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</si>
  <si>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</si>
  <si>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</si>
  <si>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</si>
  <si>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</si>
  <si>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</si>
  <si>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</si>
  <si>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</si>
  <si>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</si>
  <si>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</si>
  <si>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</si>
  <si>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</si>
  <si>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</si>
  <si>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</si>
  <si>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</si>
  <si>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</si>
  <si>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</si>
  <si>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</si>
  <si>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</si>
  <si>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</si>
  <si>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</si>
  <si>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</si>
  <si>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</si>
  <si>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</si>
  <si>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</si>
  <si>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</si>
  <si>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</si>
  <si>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</si>
  <si>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</si>
  <si>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</si>
  <si>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</si>
  <si>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</si>
  <si>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</si>
  <si>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</si>
  <si>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</si>
  <si>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</si>
  <si>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</si>
  <si>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</si>
  <si>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</si>
  <si>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</si>
  <si>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</si>
  <si>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</si>
  <si>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</si>
  <si>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</si>
  <si>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</si>
  <si>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</si>
  <si>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</si>
  <si>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</si>
  <si>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</si>
  <si>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</si>
  <si>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</si>
  <si>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</si>
  <si>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</si>
  <si>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</si>
  <si>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</si>
  <si>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</si>
  <si>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</si>
  <si>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</si>
  <si>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</si>
  <si>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</si>
  <si>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</si>
  <si>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</si>
  <si>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</si>
  <si>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</si>
  <si>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</si>
  <si>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</si>
  <si>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</si>
  <si>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</si>
  <si>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</si>
  <si>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</si>
  <si>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</si>
  <si>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</si>
  <si>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</si>
  <si>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</si>
  <si>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</si>
  <si>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</si>
  <si>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</si>
  <si>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</si>
  <si>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</si>
  <si>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</si>
  <si>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</si>
  <si>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</si>
  <si>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</si>
  <si>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</si>
  <si>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</si>
  <si>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</si>
  <si>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</si>
  <si>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</si>
  <si>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</si>
  <si>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</si>
  <si>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</si>
  <si>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</si>
  <si>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</si>
  <si>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</si>
  <si>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</si>
  <si>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</si>
  <si>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</si>
  <si>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</si>
  <si>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</si>
  <si>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</si>
  <si>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</si>
  <si>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</si>
  <si>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</si>
  <si>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</si>
  <si>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</si>
  <si>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</si>
  <si>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</si>
  <si>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</si>
  <si>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</si>
  <si>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</si>
  <si>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</si>
  <si>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</si>
  <si>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</si>
  <si>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</si>
  <si>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</si>
  <si>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</si>
  <si>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</si>
  <si>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</si>
  <si>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</si>
  <si>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</si>
  <si>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</si>
  <si>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</si>
  <si>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</si>
  <si>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</si>
  <si>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</si>
  <si>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</si>
  <si>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</si>
  <si>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</si>
  <si>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</si>
  <si>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</si>
  <si>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</si>
  <si>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</si>
  <si>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</si>
  <si>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</si>
  <si>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</si>
  <si>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</si>
  <si>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</si>
  <si>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</si>
  <si>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</si>
  <si>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</si>
  <si>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</si>
  <si>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</si>
  <si>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</si>
  <si>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</si>
  <si>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</si>
  <si>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</si>
  <si>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</si>
  <si>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</si>
  <si>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</si>
  <si>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</si>
  <si>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</si>
  <si>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</si>
  <si>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</si>
  <si>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</si>
  <si>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</si>
  <si>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</si>
  <si>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</si>
  <si>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</si>
  <si>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</si>
  <si>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</si>
  <si>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</si>
  <si>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</si>
  <si>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</si>
  <si>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</si>
  <si>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</si>
  <si>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</si>
  <si>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</si>
  <si>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</si>
  <si>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</si>
  <si>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</si>
  <si>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</si>
  <si>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</si>
  <si>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</si>
  <si>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</si>
  <si>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</si>
  <si>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</si>
  <si>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</si>
  <si>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</si>
  <si>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</si>
  <si>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</si>
  <si>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</si>
  <si>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</si>
  <si>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</si>
  <si>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</si>
  <si>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</si>
  <si>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</si>
  <si>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</si>
  <si>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</si>
  <si>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</si>
  <si>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</si>
  <si>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</si>
  <si>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</si>
  <si>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</si>
  <si>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</si>
  <si>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</si>
  <si>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</si>
  <si>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</si>
  <si>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</si>
  <si>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</si>
  <si>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</si>
  <si>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</si>
  <si>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</si>
  <si>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</si>
  <si>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</si>
  <si>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</si>
  <si>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</si>
  <si>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</si>
  <si>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</si>
  <si>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</si>
  <si>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</si>
  <si>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</si>
  <si>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</si>
  <si>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</si>
  <si>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</si>
  <si>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</si>
  <si>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</si>
  <si>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</si>
  <si>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</si>
  <si>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</si>
  <si>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</si>
  <si>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</si>
  <si>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</si>
  <si>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</si>
  <si>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</si>
  <si>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</si>
  <si>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</si>
  <si>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</si>
  <si>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</si>
  <si>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</si>
  <si>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</si>
  <si>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</si>
  <si>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</si>
  <si>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</si>
  <si>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</si>
  <si>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</si>
  <si>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</si>
  <si>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</si>
  <si>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</si>
  <si>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</si>
  <si>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</si>
  <si>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</si>
  <si>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</si>
  <si>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</si>
  <si>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</si>
  <si>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</si>
  <si>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</si>
  <si>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</si>
  <si>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</si>
  <si>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</si>
  <si>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</si>
  <si>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</si>
  <si>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</si>
  <si>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</si>
  <si>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</si>
  <si>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</si>
  <si>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</si>
  <si>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</si>
  <si>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</si>
  <si>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</si>
  <si>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</si>
  <si>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</si>
  <si>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</si>
  <si>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</si>
  <si>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</si>
  <si>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</si>
  <si>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</si>
  <si>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</si>
  <si>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</si>
  <si>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</si>
  <si>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</si>
  <si>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</si>
  <si>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</si>
  <si>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</si>
  <si>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</si>
  <si>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</si>
  <si>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</si>
  <si>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</si>
  <si>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</si>
  <si>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</si>
  <si>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</si>
  <si>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</si>
  <si>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</si>
  <si>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</si>
  <si>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</si>
  <si>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</si>
  <si>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</si>
  <si>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</si>
  <si>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</si>
  <si>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</si>
  <si>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</si>
  <si>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</si>
  <si>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</si>
  <si>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</si>
  <si>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</si>
  <si>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</si>
  <si>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</si>
  <si>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</si>
  <si>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</si>
  <si>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</si>
  <si>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</si>
  <si>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</si>
  <si>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</si>
  <si>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</si>
  <si>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</si>
  <si>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</si>
  <si>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</si>
  <si>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</si>
  <si>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</si>
  <si>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</si>
  <si>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</si>
  <si>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</si>
  <si>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</si>
  <si>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</si>
  <si>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</si>
  <si>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</si>
  <si>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</si>
  <si>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</si>
  <si>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</si>
  <si>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</si>
  <si>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</si>
  <si>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</si>
  <si>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</si>
  <si>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</si>
  <si>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</si>
  <si>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</si>
  <si>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</si>
  <si>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</si>
  <si>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</si>
  <si>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</si>
  <si>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</si>
  <si>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</si>
  <si>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</si>
  <si>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</si>
  <si>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</si>
  <si>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</si>
  <si>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</si>
  <si>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</si>
  <si>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</si>
  <si>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</si>
  <si>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</si>
  <si>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</si>
  <si>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</si>
  <si>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</si>
  <si>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</si>
  <si>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</si>
  <si>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</si>
  <si>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</si>
  <si>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</si>
  <si>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</si>
  <si>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</si>
  <si>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</si>
  <si>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</si>
  <si>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</si>
  <si>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</si>
  <si>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</si>
  <si>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</si>
  <si>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</si>
  <si>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</si>
  <si>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</si>
  <si>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</si>
  <si>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</si>
  <si>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</si>
  <si>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</si>
  <si>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</si>
  <si>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</si>
  <si>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</si>
  <si>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</si>
  <si>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</si>
  <si>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</si>
  <si>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</si>
  <si>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</si>
  <si>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</si>
  <si>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</si>
  <si>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</si>
  <si>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</si>
  <si>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</si>
  <si>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</si>
  <si>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</si>
  <si>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</si>
  <si>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</si>
  <si>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</si>
  <si>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</si>
  <si>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</si>
  <si>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</si>
  <si>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</si>
  <si>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</si>
  <si>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</si>
  <si>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</si>
  <si>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</si>
  <si>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</si>
  <si>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</si>
  <si>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</si>
  <si>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</si>
  <si>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</si>
  <si>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</si>
  <si>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</si>
  <si>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</si>
  <si>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</si>
  <si>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</si>
  <si>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</si>
  <si>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</si>
  <si>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</si>
  <si>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</si>
  <si>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</si>
  <si>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</si>
  <si>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</si>
  <si>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</si>
  <si>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</si>
  <si>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</si>
  <si>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</si>
  <si>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</si>
  <si>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</si>
  <si>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</si>
  <si>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</si>
  <si>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</si>
  <si>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</si>
  <si>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</si>
  <si>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</si>
  <si>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</si>
  <si>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</si>
  <si>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</si>
  <si>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</si>
  <si>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</si>
  <si>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</si>
  <si>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</si>
  <si>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</si>
  <si>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</si>
  <si>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</si>
  <si>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</si>
  <si>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</si>
  <si>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</si>
  <si>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</si>
  <si>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</si>
  <si>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</si>
  <si>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</si>
  <si>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</si>
  <si>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</si>
  <si>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</si>
  <si>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</si>
  <si>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</si>
  <si>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</si>
  <si>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</si>
  <si>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</si>
  <si>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</si>
  <si>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</si>
  <si>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</si>
  <si>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</si>
  <si>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</si>
  <si>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</si>
  <si>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</si>
  <si>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</si>
  <si>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</si>
  <si>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</si>
  <si>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</si>
  <si>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</si>
  <si>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</si>
  <si>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</si>
  <si>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</si>
  <si>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</si>
  <si>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</si>
  <si>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</si>
  <si>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</si>
  <si>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</si>
  <si>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</si>
  <si>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</si>
  <si>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</si>
  <si>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</si>
  <si>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</si>
  <si>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</si>
  <si>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</si>
  <si>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</si>
  <si>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</si>
  <si>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</si>
  <si>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</si>
  <si>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</si>
  <si>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</si>
  <si>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</si>
  <si>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</si>
  <si>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</si>
  <si>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</si>
  <si>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</si>
  <si>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</si>
  <si>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</si>
  <si>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</si>
  <si>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</si>
  <si>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</si>
  <si>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</si>
  <si>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</si>
  <si>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</si>
  <si>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</si>
  <si>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</si>
  <si>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</si>
  <si>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</si>
  <si>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</si>
  <si>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</si>
  <si>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</si>
  <si>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</si>
  <si>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</si>
  <si>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</si>
  <si>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</si>
  <si>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</si>
  <si>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</si>
  <si>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</si>
  <si>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</si>
  <si>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</si>
  <si>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</si>
  <si>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</si>
  <si>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</si>
  <si>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</si>
  <si>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</si>
  <si>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</si>
  <si>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</si>
  <si>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</si>
  <si>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</si>
  <si>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</si>
  <si>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</si>
  <si>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</si>
  <si>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</si>
  <si>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</si>
  <si>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</si>
  <si>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</si>
  <si>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</si>
  <si>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</si>
  <si>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</si>
  <si>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</si>
  <si>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</si>
  <si>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</si>
  <si>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</si>
  <si>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</si>
  <si>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</si>
  <si>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</si>
  <si>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</si>
  <si>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</si>
  <si>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</si>
  <si>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</si>
  <si>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</si>
  <si>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</si>
  <si>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</si>
  <si>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</si>
  <si>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</si>
  <si>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</si>
  <si>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</si>
  <si>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</si>
  <si>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</si>
  <si>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</si>
  <si>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</si>
  <si>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</si>
  <si>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</si>
  <si>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</si>
  <si>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</si>
  <si>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</si>
  <si>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</si>
  <si>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</si>
  <si>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</si>
  <si>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</si>
  <si>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</si>
  <si>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</si>
  <si>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</si>
  <si>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</si>
  <si>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</si>
  <si>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</si>
  <si>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</si>
  <si>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</si>
  <si>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</si>
  <si>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</si>
  <si>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</si>
  <si>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</si>
  <si>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</si>
  <si>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</si>
  <si>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</si>
  <si>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</si>
  <si>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</si>
  <si>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</si>
  <si>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</si>
  <si>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</si>
  <si>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</si>
  <si>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</si>
  <si>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</si>
  <si>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</si>
  <si>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</si>
  <si>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</si>
  <si>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</si>
  <si>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</si>
  <si>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</si>
  <si>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</si>
  <si>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</si>
  <si>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</si>
  <si>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</si>
  <si>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</si>
  <si>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</si>
  <si>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</si>
  <si>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</si>
  <si>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</si>
  <si>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</si>
  <si>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</si>
  <si>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</si>
  <si>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</si>
  <si>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</si>
  <si>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</si>
  <si>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</si>
  <si>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</si>
  <si>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</si>
  <si>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</si>
  <si>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</si>
  <si>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</si>
  <si>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</si>
  <si>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</si>
  <si>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</si>
  <si>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</si>
  <si>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</si>
  <si>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</si>
  <si>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</si>
  <si>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</si>
  <si>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</si>
  <si>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</si>
  <si>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</si>
  <si>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</si>
  <si>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</si>
  <si>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</si>
  <si>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</si>
  <si>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</si>
  <si>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</si>
  <si>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</si>
  <si>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</si>
  <si>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</si>
  <si>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</si>
  <si>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</si>
  <si>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</si>
  <si>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</si>
  <si>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</si>
  <si>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</si>
  <si>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</si>
  <si>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</si>
  <si>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</si>
  <si>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</si>
  <si>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</si>
  <si>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</si>
  <si>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</si>
  <si>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</si>
  <si>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</si>
  <si>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</si>
  <si>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</si>
  <si>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</si>
  <si>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</si>
  <si>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</si>
  <si>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</si>
  <si>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</si>
  <si>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</si>
  <si>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</si>
  <si>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</si>
  <si>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</si>
  <si>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</si>
  <si>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</si>
  <si>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</si>
  <si>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</si>
  <si>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</si>
  <si>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</si>
  <si>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</si>
  <si>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</si>
  <si>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</si>
  <si>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</si>
  <si>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</si>
  <si>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</si>
  <si>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</si>
  <si>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</si>
  <si>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</si>
  <si>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</si>
  <si>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</si>
  <si>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</si>
  <si>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</si>
  <si>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</si>
  <si>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</si>
  <si>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</si>
  <si>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</si>
  <si>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</si>
  <si>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</si>
  <si>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</si>
  <si>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</si>
  <si>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</si>
  <si>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</si>
  <si>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</si>
  <si>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</si>
  <si>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</si>
  <si>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</si>
  <si>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</si>
  <si>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</si>
  <si>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</si>
  <si>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</si>
  <si>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</si>
  <si>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</si>
  <si>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</si>
  <si>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</si>
  <si>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</si>
  <si>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</si>
  <si>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</si>
  <si>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</si>
  <si>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</si>
  <si>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</si>
  <si>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</si>
  <si>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</si>
  <si>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</si>
  <si>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</si>
  <si>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</si>
  <si>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</si>
  <si>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</si>
  <si>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</si>
  <si>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</si>
  <si>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</si>
  <si>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</si>
  <si>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</si>
  <si>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</si>
  <si>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</si>
  <si>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</si>
  <si>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</si>
  <si>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</si>
  <si>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</si>
  <si>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</si>
  <si>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</si>
  <si>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</si>
  <si>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</si>
  <si>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</si>
  <si>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</si>
  <si>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</si>
  <si>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</si>
  <si>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</si>
  <si>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</si>
  <si>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</si>
  <si>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</si>
  <si>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</si>
  <si>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</si>
  <si>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</si>
  <si>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</si>
  <si>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</si>
  <si>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</si>
  <si>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</si>
  <si>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</si>
  <si>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</si>
  <si>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</si>
  <si>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</si>
  <si>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</si>
  <si>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</si>
  <si>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</si>
  <si>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</si>
  <si>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</si>
  <si>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</si>
  <si>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</si>
  <si>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</si>
  <si>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</si>
  <si>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</si>
  <si>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</si>
  <si>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</si>
  <si>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</si>
  <si>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</si>
  <si>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</si>
  <si>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</si>
  <si>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</si>
  <si>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</si>
  <si>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</si>
  <si>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</si>
  <si>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</si>
  <si>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</si>
  <si>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</si>
  <si>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</si>
  <si>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</si>
  <si>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</si>
  <si>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</si>
  <si>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</si>
  <si>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</si>
  <si>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</si>
  <si>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</si>
  <si>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</si>
  <si>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</si>
  <si>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</si>
  <si>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</si>
  <si>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</si>
  <si>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</si>
  <si>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</si>
  <si>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</si>
  <si>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</si>
  <si>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</si>
  <si>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</si>
  <si>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</si>
  <si>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</si>
  <si>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</si>
  <si>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</si>
  <si>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</si>
  <si>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</si>
  <si>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</si>
  <si>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</si>
  <si>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</si>
  <si>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</si>
  <si>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</si>
  <si>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</si>
  <si>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</si>
  <si>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</si>
  <si>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</si>
  <si>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</si>
  <si>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</si>
  <si>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</si>
  <si>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</si>
  <si>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</si>
  <si>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</si>
  <si>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</si>
  <si>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</si>
  <si>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</si>
  <si>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</si>
  <si>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</si>
  <si>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</si>
  <si>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</si>
  <si>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</si>
  <si>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</si>
  <si>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</si>
  <si>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</si>
  <si>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</si>
  <si>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</si>
  <si>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</si>
  <si>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</si>
  <si>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</si>
  <si>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</si>
  <si>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</si>
  <si>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</si>
  <si>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</si>
  <si>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</si>
  <si>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</si>
  <si>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</si>
  <si>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</si>
  <si>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</si>
  <si>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</si>
  <si>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</si>
  <si>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</si>
  <si>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</si>
  <si>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</si>
  <si>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</si>
  <si>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</si>
  <si>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</si>
  <si>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</si>
  <si>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</si>
  <si>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</si>
  <si>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</si>
  <si>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</si>
  <si>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</si>
  <si>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</si>
  <si>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</si>
  <si>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</si>
  <si>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</si>
  <si>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</si>
  <si>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</si>
  <si>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</si>
  <si>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</si>
  <si>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</si>
  <si>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</si>
  <si>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</si>
  <si>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</si>
  <si>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</si>
  <si>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</si>
  <si>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</si>
  <si>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</si>
  <si>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</si>
  <si>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</si>
  <si>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</si>
  <si>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</si>
  <si>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</si>
  <si>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</si>
  <si>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</si>
  <si>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</si>
  <si>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</si>
  <si>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</si>
  <si>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</si>
  <si>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</si>
  <si>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</si>
  <si>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</si>
  <si>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</si>
  <si>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</si>
  <si>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</si>
  <si>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</si>
  <si>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</si>
  <si>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</si>
  <si>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</si>
  <si>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</si>
  <si>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</si>
  <si>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</si>
  <si>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</si>
  <si>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</si>
  <si>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</si>
  <si>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</si>
  <si>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</si>
  <si>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</si>
  <si>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</si>
  <si>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</si>
  <si>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</si>
  <si>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</si>
  <si>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</si>
  <si>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</si>
  <si>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</si>
  <si>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</si>
  <si>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</si>
  <si>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</si>
  <si>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</si>
  <si>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</si>
  <si>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</si>
  <si>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</si>
  <si>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</si>
  <si>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</si>
  <si>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</si>
  <si>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</si>
  <si>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</si>
  <si>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</si>
  <si>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</si>
  <si>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</si>
  <si>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</si>
  <si>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</si>
  <si>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</si>
  <si>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</si>
  <si>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</si>
  <si>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</si>
  <si>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</si>
  <si>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</si>
  <si>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</si>
  <si>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</si>
  <si>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</si>
  <si>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</si>
  <si>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</si>
  <si>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</si>
  <si>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</si>
  <si>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</si>
  <si>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</si>
  <si>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</si>
  <si>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</si>
  <si>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</si>
  <si>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</si>
  <si>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</si>
  <si>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</si>
  <si>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</si>
  <si>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</si>
  <si>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</si>
  <si>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</si>
  <si>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</si>
  <si>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</si>
  <si>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</si>
  <si>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</si>
  <si>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</si>
  <si>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</si>
  <si>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</si>
  <si>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</si>
  <si>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</si>
  <si>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</si>
  <si>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</si>
  <si>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</si>
  <si>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</si>
  <si>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</si>
  <si>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</si>
  <si>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</si>
  <si>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</si>
  <si>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</si>
  <si>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</si>
  <si>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</si>
  <si>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</si>
  <si>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</si>
  <si>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</si>
  <si>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</si>
  <si>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</si>
  <si>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</si>
  <si>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</si>
  <si>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</si>
  <si>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</si>
  <si>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</si>
  <si>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</si>
  <si>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</si>
  <si>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</si>
  <si>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</si>
  <si>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</si>
  <si>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</si>
  <si>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</si>
  <si>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</si>
  <si>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</si>
  <si>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</si>
  <si>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</si>
  <si>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</si>
  <si>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</si>
  <si>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</si>
  <si>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</si>
  <si>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</si>
  <si>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</si>
  <si>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</si>
  <si>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</si>
  <si>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</si>
  <si>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</si>
  <si>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</si>
  <si>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</si>
  <si>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</si>
  <si>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</si>
  <si>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</si>
  <si>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</si>
  <si>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</si>
  <si>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</si>
  <si>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</si>
  <si>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</si>
  <si>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</si>
  <si>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</si>
  <si>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</si>
  <si>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</si>
  <si>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</si>
  <si>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</si>
  <si>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</si>
  <si>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</si>
  <si>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</si>
  <si>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</si>
  <si>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</si>
  <si>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</si>
  <si>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</si>
  <si>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</si>
  <si>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</si>
  <si>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</si>
  <si>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</si>
  <si>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</si>
  <si>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</si>
  <si>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</si>
  <si>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</si>
  <si>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</si>
  <si>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</si>
  <si>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</si>
  <si>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</si>
  <si>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</si>
  <si>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</si>
  <si>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</si>
  <si>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</si>
  <si>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</si>
  <si>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</si>
  <si>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</si>
  <si>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</si>
  <si>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</si>
  <si>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</si>
  <si>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</si>
  <si>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</si>
  <si>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</si>
  <si>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</si>
  <si>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</si>
  <si>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</si>
  <si>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</si>
  <si>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</si>
  <si>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</si>
  <si>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</si>
  <si>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</si>
  <si>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</si>
  <si>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</si>
  <si>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</si>
  <si>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</si>
  <si>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</si>
  <si>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</si>
  <si>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</si>
  <si>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</si>
  <si>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</si>
  <si>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</si>
  <si>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</si>
  <si>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</si>
  <si>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</si>
  <si>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</si>
  <si>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</si>
  <si>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</si>
  <si>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</si>
  <si>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</si>
  <si>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</si>
  <si>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</si>
  <si>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</si>
  <si>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</si>
  <si>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</si>
  <si>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</si>
  <si>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</si>
  <si>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</si>
  <si>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</si>
  <si>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</si>
  <si>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</si>
  <si>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</si>
  <si>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</si>
  <si>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</si>
  <si>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</si>
  <si>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</si>
  <si>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</si>
  <si>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</si>
  <si>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</si>
  <si>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</si>
  <si>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</si>
  <si>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</si>
  <si>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</si>
  <si>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</si>
  <si>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</si>
  <si>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</si>
  <si>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</si>
  <si>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</si>
  <si>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</si>
  <si>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</si>
  <si>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</si>
  <si>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</si>
  <si>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</si>
  <si>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</si>
  <si>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</si>
  <si>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</si>
  <si>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</si>
  <si>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</si>
  <si>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</si>
  <si>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</si>
  <si>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</si>
  <si>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</si>
  <si>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</si>
  <si>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</si>
  <si>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</si>
  <si>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</si>
  <si>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</si>
  <si>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</si>
  <si>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</si>
  <si>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</si>
  <si>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</si>
  <si>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</si>
  <si>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</si>
  <si>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</si>
  <si>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</si>
  <si>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</si>
  <si>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</si>
  <si>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</si>
  <si>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</si>
  <si>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</si>
  <si>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</si>
  <si>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</si>
  <si>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</si>
  <si>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</si>
  <si>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</si>
  <si>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</si>
  <si>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</si>
  <si>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</si>
  <si>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</si>
  <si>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</si>
  <si>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</si>
  <si>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</si>
  <si>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</si>
  <si>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</si>
  <si>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</si>
  <si>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</si>
  <si>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</si>
  <si>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</si>
  <si>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</si>
  <si>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</si>
  <si>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</si>
  <si>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</si>
  <si>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</si>
  <si>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</si>
  <si>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</si>
  <si>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</si>
  <si>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</si>
  <si>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</si>
  <si>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</si>
  <si>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</si>
  <si>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</si>
  <si>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</si>
  <si>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</si>
  <si>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</si>
  <si>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</si>
  <si>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</si>
  <si>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</si>
  <si>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</si>
  <si>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</si>
  <si>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</si>
  <si>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</si>
  <si>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</si>
  <si>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</si>
  <si>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</si>
  <si>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</si>
  <si>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</si>
  <si>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</si>
  <si>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</si>
  <si>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</si>
  <si>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</si>
  <si>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</si>
  <si>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</si>
  <si>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</si>
  <si>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</si>
  <si>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</si>
  <si>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</si>
  <si>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</si>
  <si>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</si>
  <si>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</si>
  <si>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</si>
  <si>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</si>
  <si>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</si>
  <si>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</si>
  <si>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</si>
  <si>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</si>
  <si>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</si>
  <si>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</si>
  <si>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</si>
  <si>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</si>
  <si>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</si>
  <si>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</si>
  <si>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</si>
  <si>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</si>
  <si>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</si>
  <si>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</si>
  <si>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</si>
  <si>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</si>
  <si>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</si>
  <si>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</si>
  <si>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</si>
  <si>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</si>
  <si>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</si>
  <si>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</si>
  <si>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</si>
  <si>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</si>
  <si>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</si>
  <si>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</si>
  <si>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</si>
  <si>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</si>
  <si>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</si>
  <si>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</si>
  <si>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</si>
  <si>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</si>
  <si>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</si>
  <si>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</si>
  <si>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</si>
  <si>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</si>
  <si>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</si>
  <si>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</si>
  <si>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</si>
  <si>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</si>
  <si>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</si>
  <si>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</si>
  <si>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</si>
  <si>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</si>
  <si>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</si>
  <si>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</si>
  <si>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</si>
  <si>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</si>
  <si>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</si>
  <si>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</si>
  <si>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</si>
  <si>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</si>
  <si>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</si>
  <si>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</si>
  <si>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</si>
  <si>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</si>
  <si>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</si>
  <si>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</si>
  <si>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</si>
  <si>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</si>
  <si>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</si>
  <si>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</si>
  <si>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</si>
  <si>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</si>
  <si>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</si>
  <si>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</si>
  <si>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</si>
  <si>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</si>
  <si>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</si>
  <si>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</si>
  <si>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</si>
  <si>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</si>
  <si>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</si>
  <si>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</si>
  <si>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</si>
  <si>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</si>
  <si>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</si>
  <si>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</si>
  <si>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</si>
  <si>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</si>
  <si>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</si>
  <si>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</si>
  <si>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</si>
  <si>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</si>
  <si>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</si>
  <si>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</si>
  <si>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</si>
  <si>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</si>
  <si>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</si>
  <si>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</si>
  <si>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</si>
  <si>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</si>
  <si>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</si>
  <si>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</si>
  <si>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</si>
  <si>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</si>
  <si>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</si>
  <si>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</si>
  <si>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</si>
  <si>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</si>
  <si>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</si>
  <si>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</si>
  <si>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</si>
  <si>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</si>
  <si>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</si>
  <si>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</si>
  <si>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</si>
  <si>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</si>
  <si>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</si>
  <si>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</si>
  <si>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</si>
  <si>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</si>
  <si>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</si>
  <si>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</si>
  <si>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</si>
  <si>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</si>
  <si>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</si>
  <si>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</si>
  <si>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</si>
  <si>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</si>
  <si>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</si>
  <si>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</si>
  <si>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</si>
  <si>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</si>
  <si>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</si>
  <si>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</si>
  <si>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</si>
  <si>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</si>
  <si>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</si>
  <si>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</si>
  <si>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</si>
  <si>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</si>
  <si>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</si>
  <si>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</si>
  <si>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</si>
  <si>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</si>
  <si>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</si>
  <si>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</si>
  <si>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</si>
  <si>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</si>
  <si>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</si>
  <si>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</si>
  <si>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</si>
  <si>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</si>
  <si>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</si>
  <si>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</si>
  <si>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</si>
  <si>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</si>
  <si>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</si>
  <si>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</si>
  <si>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</si>
  <si>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</si>
  <si>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</si>
  <si>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</si>
  <si>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</si>
  <si>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</si>
  <si>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</si>
  <si>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</si>
  <si>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</si>
  <si>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</si>
  <si>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</si>
  <si>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</si>
  <si>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</si>
  <si>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</si>
  <si>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</si>
  <si>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</si>
  <si>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</si>
  <si>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</si>
  <si>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</si>
  <si>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</si>
  <si>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</si>
  <si>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</si>
  <si>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</si>
  <si>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</si>
  <si>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</si>
  <si>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</si>
  <si>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</si>
  <si>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</si>
  <si>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</si>
  <si>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</si>
  <si>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</si>
  <si>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</si>
  <si>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</si>
  <si>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</si>
  <si>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</si>
  <si>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</si>
  <si>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</si>
  <si>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</si>
  <si>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</si>
  <si>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</si>
  <si>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</si>
  <si>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</si>
  <si>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</si>
  <si>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</si>
  <si>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</si>
  <si>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</si>
  <si>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</si>
  <si>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</si>
  <si>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</si>
  <si>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</si>
  <si>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</si>
  <si>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</si>
  <si>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</si>
  <si>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</si>
  <si>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</si>
  <si>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</si>
  <si>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</si>
  <si>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</si>
  <si>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</si>
  <si>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</si>
  <si>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</si>
  <si>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</si>
  <si>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</si>
  <si>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</si>
  <si>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</si>
  <si>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</si>
  <si>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</si>
  <si>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</si>
  <si>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</si>
  <si>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</si>
  <si>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</si>
  <si>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</si>
  <si>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</si>
  <si>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</si>
  <si>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</si>
  <si>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</si>
  <si>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</si>
  <si>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</si>
  <si>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</si>
  <si>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</si>
  <si>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</si>
  <si>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</si>
  <si>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</si>
  <si>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</si>
  <si>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</si>
  <si>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</si>
  <si>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</si>
  <si>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</si>
  <si>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</si>
  <si>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</si>
  <si>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</si>
  <si>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</si>
  <si>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</si>
  <si>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</si>
  <si>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</si>
  <si>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</si>
  <si>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</si>
  <si>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</si>
  <si>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</si>
  <si>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</si>
  <si>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</si>
  <si>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</si>
  <si>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</si>
  <si>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</si>
  <si>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</si>
  <si>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</si>
  <si>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</si>
  <si>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</si>
  <si>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</si>
  <si>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</si>
  <si>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</si>
  <si>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</si>
  <si>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</si>
  <si>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</si>
  <si>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</si>
  <si>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</si>
  <si>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</si>
  <si>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</si>
  <si>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</si>
  <si>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</si>
  <si>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</si>
  <si>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</si>
  <si>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</si>
  <si>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</si>
  <si>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</si>
  <si>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</si>
  <si>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</si>
  <si>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</si>
  <si>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</si>
  <si>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</si>
  <si>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</si>
  <si>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</si>
  <si>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</si>
  <si>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</si>
  <si>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</si>
  <si>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</si>
  <si>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</si>
  <si>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</si>
  <si>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</si>
  <si>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</si>
  <si>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</si>
  <si>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</si>
  <si>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</si>
  <si>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</si>
  <si>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</si>
  <si>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</si>
  <si>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</si>
  <si>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</si>
  <si>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</si>
  <si>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</si>
  <si>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</si>
  <si>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</si>
  <si>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</si>
  <si>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</si>
  <si>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</si>
  <si>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</si>
  <si>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</si>
  <si>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</si>
  <si>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</si>
  <si>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</si>
  <si>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</si>
  <si>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</si>
  <si>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</si>
  <si>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</si>
  <si>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</si>
  <si>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</si>
  <si>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</si>
  <si>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</si>
  <si>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</si>
  <si>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</si>
  <si>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</si>
  <si>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</si>
  <si>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</si>
  <si>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</si>
  <si>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</si>
  <si>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</si>
  <si>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</si>
  <si>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</si>
  <si>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</si>
  <si>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</si>
  <si>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</si>
  <si>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</si>
  <si>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</si>
  <si>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</si>
  <si>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</si>
  <si>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</si>
  <si>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</si>
  <si>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</si>
  <si>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</si>
  <si>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</si>
  <si>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</si>
  <si>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</si>
  <si>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</si>
  <si>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</si>
  <si>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</si>
  <si>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</si>
  <si>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</si>
  <si>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</si>
  <si>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</si>
  <si>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</si>
  <si>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</si>
  <si>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</si>
  <si>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</si>
  <si>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</si>
  <si>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</si>
  <si>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</si>
  <si>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</si>
  <si>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</si>
  <si>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</si>
  <si>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</si>
  <si>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</si>
  <si>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</si>
  <si>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</si>
  <si>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</si>
  <si>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</si>
  <si>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</si>
  <si>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</si>
  <si>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</si>
  <si>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</si>
  <si>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</si>
  <si>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</si>
  <si>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</si>
  <si>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</si>
  <si>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</si>
  <si>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</si>
  <si>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</si>
  <si>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</si>
  <si>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</si>
  <si>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</si>
  <si>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</si>
  <si>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</si>
  <si>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</si>
  <si>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</si>
  <si>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</si>
  <si>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</si>
  <si>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</si>
  <si>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</si>
  <si>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</si>
  <si>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</si>
  <si>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</si>
  <si>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</si>
  <si>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</si>
  <si>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</si>
  <si>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</si>
  <si>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</si>
  <si>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</si>
  <si>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</si>
  <si>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</si>
  <si>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</si>
  <si>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</si>
  <si>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</si>
  <si>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</si>
  <si>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</si>
  <si>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</si>
  <si>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</si>
  <si>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</si>
  <si>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</si>
  <si>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</si>
  <si>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</si>
  <si>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</si>
  <si>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</si>
  <si>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</si>
  <si>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</si>
  <si>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</si>
  <si>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</si>
  <si>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</si>
  <si>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</si>
  <si>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</si>
  <si>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</si>
  <si>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</si>
  <si>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</si>
  <si>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</si>
  <si>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</si>
  <si>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</si>
  <si>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</si>
  <si>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</si>
  <si>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</si>
  <si>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</si>
  <si>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</si>
  <si>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</si>
  <si>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</si>
  <si>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</si>
  <si>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</si>
  <si>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</si>
  <si>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</si>
  <si>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</si>
  <si>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</si>
  <si>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</si>
  <si>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</si>
  <si>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</si>
  <si>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</si>
  <si>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</si>
  <si>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</si>
  <si>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</si>
  <si>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</si>
  <si>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</si>
  <si>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</si>
  <si>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</si>
  <si>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</si>
  <si>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</si>
  <si>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</si>
  <si>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</si>
  <si>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</si>
  <si>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</si>
  <si>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</si>
  <si>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</si>
  <si>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</si>
  <si>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</si>
  <si>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</si>
  <si>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</si>
  <si>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</si>
  <si>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</si>
  <si>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</si>
  <si>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</si>
  <si>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</si>
  <si>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</si>
  <si>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</si>
  <si>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</si>
  <si>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</si>
  <si>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</si>
  <si>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</si>
  <si>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</si>
  <si>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</si>
  <si>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</si>
  <si>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</si>
  <si>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</si>
  <si>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</si>
  <si>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</si>
  <si>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</si>
  <si>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</si>
  <si>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</si>
  <si>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</si>
  <si>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</si>
  <si>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</si>
  <si>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</si>
  <si>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</si>
  <si>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</si>
  <si>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</si>
  <si>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</si>
  <si>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</si>
  <si>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</si>
  <si>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</si>
  <si>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</si>
  <si>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</si>
  <si>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</si>
  <si>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</si>
  <si>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</si>
  <si>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</si>
  <si>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</si>
  <si>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</si>
  <si>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</si>
  <si>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</si>
  <si>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</si>
  <si>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</si>
  <si>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</si>
  <si>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</si>
  <si>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</si>
  <si>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</si>
  <si>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</si>
  <si>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</si>
  <si>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</si>
  <si>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</si>
  <si>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</si>
  <si>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</si>
  <si>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</si>
  <si>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</si>
  <si>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</si>
  <si>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</si>
  <si>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</si>
  <si>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</si>
  <si>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</si>
  <si>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</si>
  <si>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</si>
  <si>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</si>
  <si>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</si>
  <si>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</si>
  <si>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</si>
  <si>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</si>
  <si>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</si>
  <si>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</si>
  <si>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</si>
  <si>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</si>
  <si>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</si>
  <si>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</si>
  <si>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</si>
  <si>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</si>
  <si>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</si>
  <si>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</si>
  <si>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</si>
  <si>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</si>
  <si>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</si>
  <si>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</si>
  <si>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</si>
  <si>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</si>
  <si>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</si>
  <si>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</si>
  <si>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</si>
  <si>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</si>
  <si>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</si>
  <si>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</si>
  <si>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</si>
  <si>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</si>
  <si>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</si>
  <si>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</si>
  <si>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</si>
  <si>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</si>
  <si>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</si>
  <si>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</si>
  <si>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</si>
  <si>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</si>
  <si>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</si>
  <si>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</si>
  <si>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</si>
  <si>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</si>
  <si>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</si>
  <si>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</si>
  <si>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</si>
  <si>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</si>
  <si>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</si>
  <si>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</si>
  <si>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</si>
  <si>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</si>
  <si>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</si>
  <si>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</si>
  <si>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</si>
  <si>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</si>
  <si>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</si>
  <si>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</si>
  <si>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</si>
  <si>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</si>
  <si>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</si>
  <si>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</si>
  <si>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</si>
  <si>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</si>
  <si>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</si>
  <si>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</si>
  <si>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</si>
  <si>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</si>
  <si>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</si>
  <si>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</si>
  <si>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</si>
  <si>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</si>
  <si>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</si>
  <si>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</si>
  <si>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</si>
  <si>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</si>
  <si>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</si>
  <si>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</si>
  <si>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</si>
  <si>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</si>
  <si>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</si>
  <si>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</si>
  <si>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</si>
  <si>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</si>
  <si>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</si>
  <si>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</si>
  <si>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</si>
  <si>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</si>
  <si>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</si>
  <si>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</si>
  <si>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</si>
  <si>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</si>
  <si>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</si>
  <si>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</si>
  <si>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</si>
  <si>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</si>
  <si>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</si>
  <si>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</si>
  <si>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</si>
  <si>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</si>
  <si>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</si>
  <si>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</si>
  <si>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</si>
  <si>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</si>
  <si>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</si>
  <si>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</si>
  <si>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</si>
  <si>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</si>
  <si>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</si>
  <si>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</si>
  <si>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</si>
  <si>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</si>
  <si>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</si>
  <si>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</si>
  <si>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</si>
  <si>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</si>
  <si>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</si>
  <si>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</si>
  <si>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</si>
  <si>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</si>
  <si>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</si>
  <si>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</si>
  <si>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</si>
  <si>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</si>
  <si>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</si>
  <si>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</si>
  <si>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</si>
  <si>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</si>
  <si>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</si>
  <si>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</si>
  <si>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</si>
  <si>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</si>
  <si>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</si>
  <si>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</si>
  <si>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</si>
  <si>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</si>
  <si>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</si>
  <si>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</si>
  <si>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</si>
  <si>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</si>
  <si>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</si>
  <si>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</si>
  <si>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</si>
  <si>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</si>
  <si>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</si>
  <si>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</si>
  <si>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</si>
  <si>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</si>
  <si>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</si>
  <si>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</si>
  <si>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</si>
  <si>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</si>
  <si>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</si>
  <si>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</si>
  <si>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</si>
  <si>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</si>
  <si>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</si>
  <si>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</si>
  <si>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</si>
  <si>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</si>
  <si>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</si>
  <si>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</si>
  <si>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</si>
  <si>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</si>
  <si>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</si>
  <si>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</si>
  <si>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</si>
  <si>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</si>
  <si>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</si>
  <si>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</si>
  <si>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</si>
  <si>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</si>
  <si>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</si>
  <si>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</si>
  <si>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</si>
  <si>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</si>
  <si>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</si>
  <si>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</si>
  <si>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</si>
  <si>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</si>
  <si>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</si>
  <si>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</si>
  <si>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</si>
  <si>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</si>
  <si>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</si>
  <si>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</si>
  <si>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</si>
  <si>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</si>
  <si>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</si>
  <si>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</si>
  <si>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</si>
  <si>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</si>
  <si>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</si>
  <si>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</si>
  <si>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</si>
  <si>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</si>
  <si>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</si>
  <si>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</si>
  <si>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</si>
  <si>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</si>
  <si>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</si>
  <si>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</si>
  <si>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</si>
  <si>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</si>
  <si>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</si>
  <si>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</si>
  <si>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</si>
  <si>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</si>
  <si>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</si>
  <si>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</si>
  <si>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</si>
  <si>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</si>
  <si>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</si>
  <si>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</si>
  <si>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</si>
  <si>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</si>
  <si>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</si>
  <si>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</si>
  <si>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</si>
  <si>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</si>
  <si>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</si>
  <si>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</si>
  <si>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</si>
  <si>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</si>
  <si>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</si>
  <si>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</si>
  <si>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</si>
  <si>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</si>
  <si>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</si>
  <si>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</si>
  <si>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</si>
  <si>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</si>
  <si>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</si>
  <si>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</si>
  <si>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</si>
  <si>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</si>
  <si>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</si>
  <si>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</si>
  <si>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</si>
  <si>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</si>
  <si>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</si>
  <si>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</si>
  <si>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</si>
  <si>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</si>
  <si>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</si>
  <si>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</si>
  <si>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</si>
  <si>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</si>
  <si>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</si>
  <si>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</si>
  <si>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</si>
  <si>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</si>
  <si>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</si>
  <si>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</si>
  <si>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</si>
  <si>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</si>
  <si>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</si>
  <si>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</si>
  <si>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</si>
  <si>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</si>
  <si>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</si>
  <si>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</si>
  <si>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</si>
  <si>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</si>
  <si>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</si>
  <si>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</si>
  <si>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</si>
  <si>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</si>
  <si>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</si>
  <si>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</si>
  <si>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</si>
  <si>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</si>
  <si>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</si>
  <si>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</si>
  <si>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</si>
  <si>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</si>
  <si>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</si>
  <si>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</si>
  <si>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</si>
  <si>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</si>
  <si>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</si>
  <si>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</si>
  <si>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</si>
  <si>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</si>
  <si>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</si>
  <si>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</si>
  <si>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</si>
  <si>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</si>
  <si>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</si>
  <si>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</si>
  <si>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</si>
  <si>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</si>
  <si>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</si>
  <si>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</si>
  <si>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</si>
  <si>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</si>
  <si>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</si>
  <si>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</si>
  <si>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</si>
  <si>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</si>
  <si>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</si>
  <si>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</si>
  <si>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</si>
  <si>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</si>
  <si>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</si>
  <si>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</si>
  <si>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</si>
  <si>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</si>
  <si>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</si>
  <si>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</si>
  <si>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</si>
  <si>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</si>
  <si>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</si>
  <si>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</si>
  <si>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</si>
  <si>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</si>
  <si>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</si>
  <si>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</si>
  <si>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</si>
  <si>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</si>
  <si>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</si>
  <si>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</si>
  <si>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</si>
  <si>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</si>
  <si>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</si>
  <si>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</si>
  <si>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</si>
  <si>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</si>
  <si>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</si>
  <si>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</si>
  <si>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</si>
  <si>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</si>
  <si>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</si>
  <si>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</si>
  <si>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</si>
  <si>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</si>
  <si>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</si>
  <si>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</si>
  <si>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</si>
  <si>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</si>
  <si>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</si>
  <si>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</si>
  <si>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</si>
  <si>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</si>
  <si>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</si>
  <si>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</si>
  <si>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</si>
  <si>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</si>
  <si>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</si>
  <si>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</si>
  <si>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</si>
  <si>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</si>
  <si>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</si>
  <si>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</si>
  <si>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</si>
  <si>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</si>
  <si>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</si>
  <si>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</si>
  <si>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</si>
  <si>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</si>
  <si>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</si>
  <si>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</si>
  <si>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</si>
  <si>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</si>
  <si>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</si>
  <si>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</si>
  <si>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</si>
  <si>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</si>
  <si>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</si>
  <si>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</si>
  <si>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</si>
  <si>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</si>
  <si>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</si>
  <si>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</si>
  <si>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</si>
  <si>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</si>
  <si>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</si>
  <si>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</si>
  <si>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</si>
  <si>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</si>
  <si>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</si>
  <si>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</si>
  <si>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</si>
  <si>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</si>
  <si>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</si>
  <si>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</si>
  <si>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</si>
  <si>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</si>
  <si>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</si>
  <si>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</si>
  <si>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</si>
  <si>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</si>
  <si>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</si>
  <si>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</si>
  <si>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</si>
  <si>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</si>
  <si>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</si>
  <si>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</si>
  <si>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</si>
  <si>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</si>
  <si>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</si>
  <si>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</si>
  <si>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</si>
  <si>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</si>
  <si>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</si>
  <si>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</si>
  <si>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</si>
  <si>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</si>
  <si>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</si>
  <si>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</si>
  <si>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</si>
  <si>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</si>
  <si>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</si>
  <si>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</si>
  <si>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</si>
  <si>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</si>
  <si>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</si>
  <si>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</si>
  <si>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</si>
  <si>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</si>
  <si>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</si>
  <si>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</si>
  <si>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</si>
  <si>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</si>
  <si>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</si>
  <si>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</si>
  <si>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</si>
  <si>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</si>
  <si>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</si>
  <si>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</si>
  <si>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</si>
  <si>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</si>
  <si>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</si>
  <si>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</si>
  <si>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</si>
  <si>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</si>
  <si>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</si>
  <si>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</si>
  <si>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</si>
  <si>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</si>
  <si>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</si>
  <si>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</si>
  <si>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</si>
  <si>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</si>
  <si>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</si>
  <si>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</si>
  <si>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</si>
  <si>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</si>
  <si>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</si>
  <si>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</si>
  <si>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</si>
  <si>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</si>
  <si>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</si>
  <si>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</si>
  <si>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</si>
  <si>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</si>
  <si>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</si>
  <si>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</si>
  <si>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</si>
  <si>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</si>
  <si>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</si>
  <si>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</si>
  <si>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</si>
  <si>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</si>
  <si>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</si>
  <si>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</si>
  <si>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</si>
  <si>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</si>
  <si>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</si>
  <si>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</si>
  <si>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</si>
  <si>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</si>
  <si>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</si>
  <si>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</si>
  <si>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</si>
  <si>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</si>
  <si>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</si>
  <si>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</si>
  <si>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</si>
  <si>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</si>
  <si>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</si>
  <si>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</si>
  <si>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</si>
  <si>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</si>
  <si>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</si>
  <si>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</si>
  <si>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</si>
  <si>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</si>
  <si>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</si>
  <si>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</si>
  <si>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</si>
  <si>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</si>
  <si>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</si>
  <si>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</si>
  <si>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</si>
  <si>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</si>
  <si>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</si>
  <si>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</si>
  <si>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</si>
  <si>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</si>
  <si>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</si>
  <si>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</si>
  <si>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</si>
  <si>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</si>
  <si>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</si>
  <si>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</si>
  <si>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</si>
  <si>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</si>
  <si>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</si>
  <si>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</si>
  <si>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</si>
  <si>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</si>
  <si>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</si>
  <si>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</si>
  <si>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</si>
  <si>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</si>
  <si>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</si>
  <si>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</si>
  <si>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</si>
  <si>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</si>
  <si>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</si>
  <si>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</si>
  <si>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</si>
  <si>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</si>
  <si>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</si>
  <si>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</si>
  <si>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</si>
  <si>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</si>
  <si>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</si>
  <si>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</si>
  <si>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</si>
  <si>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</si>
  <si>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</si>
  <si>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</si>
  <si>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</si>
  <si>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</si>
  <si>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</si>
  <si>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</si>
  <si>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</si>
  <si>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</si>
  <si>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</si>
  <si>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</si>
  <si>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</si>
  <si>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</si>
  <si>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</si>
  <si>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</si>
  <si>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</si>
  <si>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</si>
  <si>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</si>
  <si>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</si>
  <si>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</si>
  <si>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</si>
  <si>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</si>
  <si>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</si>
  <si>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</si>
  <si>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</si>
  <si>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</si>
  <si>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</si>
  <si>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</si>
  <si>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</si>
  <si>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</si>
  <si>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</si>
  <si>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</si>
  <si>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</si>
  <si>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</si>
  <si>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</si>
  <si>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</si>
  <si>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</si>
  <si>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</si>
  <si>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</si>
  <si>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</si>
  <si>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</si>
  <si>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</si>
  <si>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</si>
  <si>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</si>
  <si>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</si>
  <si>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</si>
  <si>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</si>
  <si>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</si>
  <si>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</si>
  <si>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</si>
  <si>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</si>
  <si>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</si>
  <si>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</si>
  <si>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</si>
  <si>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</si>
  <si>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</si>
  <si>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</si>
  <si>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</si>
  <si>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</si>
  <si>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</si>
  <si>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</si>
  <si>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</si>
  <si>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</si>
  <si>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</si>
  <si>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</si>
  <si>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</si>
  <si>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</si>
  <si>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</si>
  <si>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</si>
  <si>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</si>
  <si>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</si>
  <si>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</si>
  <si>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</si>
  <si>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</si>
  <si>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</si>
  <si>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</si>
  <si>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</si>
  <si>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</si>
  <si>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</si>
  <si>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</si>
  <si>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</si>
  <si>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</si>
  <si>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</si>
  <si>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</si>
  <si>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</si>
  <si>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</si>
  <si>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</si>
  <si>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</si>
  <si>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</si>
  <si>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</si>
  <si>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</si>
  <si>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</si>
  <si>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</si>
  <si>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</si>
  <si>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</si>
  <si>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</si>
  <si>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</si>
  <si>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</si>
  <si>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</si>
  <si>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</si>
  <si>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</si>
  <si>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</si>
  <si>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</si>
  <si>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</si>
  <si>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</si>
  <si>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</si>
  <si>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</si>
  <si>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</si>
  <si>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</si>
  <si>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</si>
  <si>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</si>
  <si>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</si>
  <si>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</si>
  <si>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</si>
  <si>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</si>
  <si>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</si>
  <si>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</si>
  <si>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</si>
  <si>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</si>
  <si>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</si>
  <si>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</si>
  <si>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</si>
  <si>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</si>
  <si>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</si>
  <si>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</si>
  <si>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</si>
  <si>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</si>
  <si>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</si>
  <si>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</si>
  <si>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</si>
  <si>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</si>
  <si>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</si>
  <si>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</si>
  <si>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</si>
  <si>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</si>
  <si>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</si>
  <si>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</si>
  <si>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</si>
  <si>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</si>
  <si>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</si>
  <si>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</si>
  <si>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</si>
  <si>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</si>
  <si>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</si>
  <si>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</si>
  <si>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</si>
  <si>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</si>
  <si>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</si>
  <si>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</si>
  <si>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</si>
  <si>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</si>
  <si>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</si>
  <si>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</si>
  <si>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</si>
  <si>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</si>
  <si>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</si>
  <si>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</si>
  <si>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</si>
  <si>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</si>
  <si>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</si>
  <si>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</si>
  <si>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</si>
  <si>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</si>
  <si>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</si>
  <si>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</si>
  <si>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</si>
  <si>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</si>
  <si>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</si>
  <si>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</si>
  <si>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</si>
  <si>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</si>
  <si>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</si>
  <si>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</si>
  <si>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</si>
  <si>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</si>
  <si>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</si>
  <si>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</si>
  <si>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</si>
  <si>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</si>
  <si>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</si>
  <si>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</si>
  <si>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</si>
  <si>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</si>
  <si>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</si>
  <si>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</si>
  <si>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</si>
  <si>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</si>
  <si>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</si>
  <si>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</si>
  <si>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</si>
  <si>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</si>
  <si>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</si>
  <si>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</si>
  <si>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</si>
  <si>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</si>
  <si>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</si>
  <si>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</si>
  <si>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</si>
  <si>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</si>
  <si>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</si>
  <si>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</si>
  <si>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</si>
  <si>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</si>
  <si>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</si>
  <si>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</si>
  <si>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</si>
  <si>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</si>
  <si>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</si>
  <si>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</si>
  <si>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</si>
  <si>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</si>
  <si>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</si>
  <si>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</si>
  <si>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</si>
  <si>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</si>
  <si>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</si>
  <si>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</si>
  <si>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</si>
  <si>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</si>
  <si>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</si>
  <si>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</si>
  <si>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</si>
  <si>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</si>
  <si>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</si>
  <si>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</si>
  <si>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</si>
  <si>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</si>
  <si>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</si>
  <si>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</si>
  <si>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</si>
  <si>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</si>
  <si>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</si>
  <si>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</si>
  <si>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</si>
  <si>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</si>
  <si>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</si>
  <si>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</si>
  <si>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</si>
  <si>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</si>
  <si>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</si>
  <si>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</si>
  <si>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</si>
  <si>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</si>
  <si>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</si>
  <si>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</si>
  <si>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</si>
  <si>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</si>
  <si>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</si>
  <si>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</si>
  <si>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</si>
  <si>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</si>
  <si>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</si>
  <si>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</si>
  <si>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</si>
  <si>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</si>
  <si>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</si>
  <si>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</si>
  <si>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</si>
  <si>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</si>
  <si>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</si>
  <si>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</si>
  <si>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</si>
  <si>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</si>
  <si>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</si>
  <si>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</si>
  <si>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</si>
  <si>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</si>
  <si>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</si>
  <si>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</si>
  <si>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</si>
  <si>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</si>
  <si>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</si>
  <si>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</si>
  <si>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</si>
  <si>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</si>
  <si>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</si>
  <si>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</si>
  <si>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</si>
  <si>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</si>
  <si>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</si>
  <si>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</si>
  <si>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</si>
  <si>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</si>
  <si>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</si>
  <si>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</si>
  <si>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</si>
  <si>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</si>
  <si>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</si>
  <si>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</si>
  <si>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</si>
  <si>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</si>
  <si>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</si>
  <si>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</si>
  <si>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</si>
  <si>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</si>
  <si>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</si>
  <si>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</si>
  <si>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</si>
  <si>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</si>
  <si>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</si>
  <si>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</si>
  <si>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</si>
  <si>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</si>
  <si>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</si>
  <si>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</si>
  <si>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</si>
  <si>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</si>
  <si>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</si>
  <si>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</si>
  <si>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</si>
  <si>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</si>
  <si>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</si>
  <si>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</si>
  <si>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</si>
  <si>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</si>
  <si>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</si>
  <si>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</si>
  <si>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</si>
  <si>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</si>
  <si>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</si>
  <si>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</si>
  <si>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</si>
  <si>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</si>
  <si>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</si>
  <si>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</si>
  <si>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</si>
  <si>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</si>
  <si>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</si>
  <si>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</si>
  <si>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</si>
  <si>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</si>
  <si>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</si>
  <si>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</si>
  <si>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</si>
  <si>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</si>
  <si>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</si>
  <si>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</si>
  <si>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</si>
  <si>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</si>
  <si>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</si>
  <si>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</si>
  <si>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</si>
  <si>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</si>
  <si>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</si>
  <si>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</si>
  <si>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</si>
  <si>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</si>
  <si>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</si>
  <si>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</si>
  <si>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</si>
  <si>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</si>
  <si>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</si>
  <si>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</si>
  <si>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</si>
  <si>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</si>
  <si>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</si>
  <si>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</si>
  <si>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</si>
  <si>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</si>
  <si>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</si>
  <si>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</si>
  <si>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</si>
  <si>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</si>
  <si>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</si>
  <si>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</si>
  <si>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</si>
  <si>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</si>
  <si>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</si>
  <si>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</si>
  <si>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</si>
  <si>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</si>
  <si>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</si>
  <si>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</si>
  <si>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</si>
  <si>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</si>
  <si>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</si>
  <si>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</si>
  <si>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</si>
  <si>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</si>
  <si>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</si>
  <si>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</si>
  <si>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</si>
  <si>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</si>
  <si>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</si>
  <si>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</si>
  <si>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</si>
  <si>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</si>
  <si>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</si>
  <si>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</si>
  <si>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</si>
  <si>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</si>
  <si>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</si>
  <si>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</si>
  <si>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</si>
  <si>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</si>
  <si>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</si>
  <si>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</si>
  <si>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</si>
  <si>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</si>
  <si>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</si>
  <si>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</si>
  <si>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</si>
  <si>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</si>
  <si>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</si>
  <si>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</si>
  <si>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</si>
  <si>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</si>
  <si>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</si>
  <si>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</si>
  <si>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</si>
  <si>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</si>
  <si>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</si>
  <si>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</si>
  <si>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</si>
  <si>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</si>
  <si>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</si>
  <si>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</si>
  <si>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</si>
  <si>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</si>
  <si>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</si>
  <si>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</si>
  <si>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</si>
  <si>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</si>
  <si>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</si>
  <si>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</si>
  <si>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</si>
  <si>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</si>
  <si>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</si>
  <si>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</si>
  <si>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</si>
  <si>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</si>
  <si>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</si>
  <si>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</si>
  <si>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</si>
  <si>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</si>
  <si>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</si>
  <si>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</si>
  <si>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</si>
  <si>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</si>
  <si>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</si>
  <si>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</si>
  <si>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</si>
  <si>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</si>
  <si>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</si>
  <si>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</si>
  <si>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</si>
  <si>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</si>
  <si>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</si>
  <si>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</si>
  <si>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</si>
  <si>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</si>
  <si>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</si>
  <si>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</si>
  <si>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</si>
  <si>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</si>
  <si>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</si>
  <si>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</si>
  <si>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</si>
  <si>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</si>
  <si>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</si>
  <si>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</si>
  <si>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</si>
  <si>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</si>
  <si>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</si>
  <si>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</si>
  <si>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</si>
  <si>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</si>
  <si>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</si>
  <si>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</si>
  <si>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</si>
  <si>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</si>
  <si>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</si>
  <si>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</si>
  <si>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</si>
  <si>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</si>
  <si>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</si>
  <si>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</si>
  <si>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</si>
  <si>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</si>
  <si>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</si>
  <si>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</si>
  <si>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</si>
  <si>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</si>
  <si>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</si>
  <si>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</si>
  <si>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</si>
  <si>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</si>
  <si>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</si>
  <si>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</si>
  <si>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</si>
  <si>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</si>
  <si>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</si>
  <si>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</si>
  <si>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</si>
  <si>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</si>
  <si>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</si>
  <si>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</si>
  <si>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</si>
  <si>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</si>
  <si>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</si>
  <si>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</si>
  <si>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</si>
  <si>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</si>
  <si>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</si>
  <si>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</si>
  <si>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</si>
  <si>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</si>
  <si>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</si>
  <si>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</si>
  <si>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</si>
  <si>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</si>
  <si>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</si>
  <si>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</si>
  <si>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</si>
  <si>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</si>
  <si>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</si>
  <si>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</si>
  <si>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</si>
  <si>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</si>
  <si>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</si>
  <si>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</si>
  <si>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</si>
  <si>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</si>
  <si>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</si>
  <si>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</si>
  <si>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</si>
  <si>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</si>
  <si>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</si>
  <si>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</si>
  <si>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</si>
  <si>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</si>
  <si>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</si>
  <si>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</si>
  <si>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</si>
  <si>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</si>
  <si>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</si>
  <si>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</si>
  <si>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</si>
  <si>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</si>
  <si>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</si>
  <si>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</si>
  <si>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</si>
  <si>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</si>
  <si>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</si>
  <si>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</si>
  <si>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</si>
  <si>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</si>
  <si>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</si>
  <si>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</si>
  <si>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</si>
  <si>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</si>
  <si>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</si>
  <si>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</si>
  <si>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</si>
  <si>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</si>
  <si>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</si>
  <si>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</si>
  <si>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</si>
  <si>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</si>
  <si>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</si>
  <si>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</si>
  <si>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</si>
  <si>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</si>
  <si>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</si>
  <si>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</si>
  <si>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</si>
  <si>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</si>
  <si>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</si>
  <si>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</si>
  <si>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</si>
  <si>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</si>
  <si>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</si>
  <si>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</si>
  <si>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</si>
  <si>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</si>
  <si>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</si>
  <si>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</si>
  <si>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</si>
  <si>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</si>
  <si>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</si>
  <si>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</si>
  <si>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</si>
  <si>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</si>
  <si>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</si>
  <si>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</si>
  <si>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</si>
  <si>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</si>
  <si>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</si>
  <si>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</si>
  <si>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</si>
  <si>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</si>
  <si>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</si>
  <si>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</si>
  <si>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</si>
  <si>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</si>
  <si>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</si>
  <si>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</si>
  <si>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</si>
  <si>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</si>
  <si>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</si>
  <si>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</si>
  <si>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</si>
  <si>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</si>
  <si>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</si>
  <si>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</si>
  <si>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</si>
  <si>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</si>
  <si>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</si>
  <si>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</si>
  <si>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</si>
  <si>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</si>
  <si>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</si>
  <si>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</si>
  <si>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</si>
  <si>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</si>
  <si>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</si>
  <si>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</si>
  <si>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</si>
  <si>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</si>
  <si>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</si>
  <si>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</si>
  <si>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</si>
  <si>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</si>
  <si>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</si>
  <si>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</si>
  <si>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</si>
  <si>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</si>
  <si>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</si>
  <si>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</si>
  <si>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</si>
  <si>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</si>
  <si>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</si>
  <si>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</si>
  <si>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</si>
  <si>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</si>
  <si>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</si>
  <si>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</si>
  <si>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</si>
  <si>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</si>
  <si>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</si>
  <si>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</si>
  <si>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</si>
  <si>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</si>
  <si>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</si>
  <si>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</si>
  <si>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</si>
  <si>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</si>
  <si>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</si>
  <si>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</si>
  <si>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</si>
  <si>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</si>
  <si>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</si>
  <si>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</si>
  <si>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</si>
  <si>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</si>
  <si>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</si>
  <si>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</si>
  <si>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</si>
  <si>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</si>
  <si>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</si>
  <si>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</si>
  <si>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</si>
  <si>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</si>
  <si>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</si>
  <si>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</si>
  <si>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</si>
  <si>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</si>
  <si>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</si>
  <si>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</si>
  <si>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</si>
  <si>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</si>
  <si>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</si>
  <si>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</si>
  <si>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</si>
  <si>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</si>
  <si>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</si>
  <si>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</si>
  <si>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</si>
  <si>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</si>
  <si>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</si>
  <si>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</si>
  <si>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</si>
  <si>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</si>
  <si>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</si>
  <si>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</si>
  <si>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</si>
  <si>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</si>
  <si>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</si>
  <si>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</si>
  <si>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</si>
  <si>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</si>
  <si>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</si>
  <si>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</si>
  <si>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</si>
  <si>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</si>
  <si>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</si>
  <si>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</si>
  <si>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</si>
  <si>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</si>
  <si>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</si>
  <si>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</si>
  <si>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</si>
  <si>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</si>
  <si>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</si>
  <si>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</si>
  <si>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</si>
  <si>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</si>
  <si>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</si>
  <si>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</si>
  <si>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</si>
  <si>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</si>
  <si>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</si>
  <si>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</si>
  <si>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</si>
  <si>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</si>
  <si>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</si>
  <si>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</si>
  <si>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</si>
  <si>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</si>
  <si>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</si>
  <si>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</si>
  <si>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</si>
  <si>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</si>
  <si>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</si>
  <si>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</si>
  <si>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</si>
  <si>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</si>
  <si>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</si>
  <si>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</si>
  <si>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</si>
  <si>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</si>
  <si>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</si>
  <si>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</si>
  <si>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</si>
  <si>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</si>
  <si>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</si>
  <si>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</si>
  <si>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</si>
  <si>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</si>
  <si>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</si>
  <si>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</si>
  <si>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</si>
  <si>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</si>
  <si>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</si>
  <si>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</si>
  <si>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</si>
  <si>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</si>
  <si>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</si>
  <si>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</si>
  <si>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</si>
  <si>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</si>
  <si>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</si>
  <si>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</si>
  <si>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</si>
  <si>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</si>
  <si>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</si>
  <si>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</si>
  <si>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</si>
  <si>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</si>
  <si>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</si>
  <si>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</si>
  <si>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</si>
  <si>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</si>
  <si>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</si>
  <si>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</si>
  <si>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</si>
  <si>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</si>
  <si>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</si>
  <si>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</si>
  <si>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</si>
  <si>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</si>
  <si>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</si>
  <si>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</si>
  <si>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</si>
  <si>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</si>
  <si>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</si>
  <si>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</si>
  <si>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</si>
  <si>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</si>
  <si>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</si>
  <si>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</si>
  <si>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</si>
  <si>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</si>
  <si>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</si>
  <si>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</si>
  <si>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</si>
  <si>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</si>
  <si>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</si>
  <si>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</si>
  <si>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</si>
  <si>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</si>
  <si>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</si>
  <si>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</si>
  <si>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</si>
  <si>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</si>
  <si>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</si>
  <si>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</si>
  <si>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</si>
  <si>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</si>
  <si>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</si>
  <si>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</si>
  <si>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</si>
  <si>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</si>
  <si>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</si>
  <si>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</si>
  <si>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</si>
  <si>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</si>
  <si>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</si>
  <si>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</si>
  <si>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</si>
  <si>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</si>
  <si>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</si>
  <si>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</si>
  <si>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</si>
  <si>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</si>
  <si>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</si>
  <si>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</si>
  <si>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</si>
  <si>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</si>
  <si>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</si>
  <si>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</si>
  <si>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</si>
  <si>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</si>
  <si>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</si>
  <si>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</si>
  <si>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</si>
  <si>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</si>
  <si>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</si>
  <si>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</si>
  <si>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</si>
  <si>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</si>
  <si>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</si>
  <si>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</si>
  <si>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</si>
  <si>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</si>
  <si>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</si>
  <si>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</si>
  <si>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</si>
  <si>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</si>
  <si>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</si>
  <si>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</si>
  <si>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</si>
  <si>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</si>
  <si>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</si>
  <si>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</si>
  <si>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</si>
  <si>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</si>
  <si>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</si>
  <si>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</si>
  <si>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</si>
  <si>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</si>
  <si>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</si>
  <si>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</si>
  <si>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</si>
  <si>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</si>
  <si>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</si>
  <si>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</si>
  <si>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</si>
  <si>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</si>
  <si>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</si>
  <si>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</si>
  <si>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</si>
  <si>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</si>
  <si>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</si>
  <si>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</si>
  <si>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</si>
  <si>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</si>
  <si>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</si>
  <si>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</si>
  <si>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</si>
  <si>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</si>
  <si>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</si>
  <si>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</si>
  <si>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</si>
  <si>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</si>
  <si>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</si>
  <si>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</si>
  <si>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</si>
  <si>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</si>
  <si>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</si>
  <si>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</si>
  <si>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</si>
  <si>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</si>
  <si>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</si>
  <si>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</si>
  <si>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</si>
  <si>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</si>
  <si>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</si>
  <si>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</si>
  <si>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</si>
  <si>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</si>
  <si>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</si>
  <si>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</si>
  <si>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</si>
  <si>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</si>
  <si>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</si>
  <si>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</si>
  <si>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</si>
  <si>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</si>
  <si>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</si>
  <si>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</si>
  <si>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</si>
  <si>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</si>
  <si>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</si>
  <si>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</si>
  <si>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</si>
  <si>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</si>
  <si>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</si>
  <si>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</si>
  <si>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</si>
  <si>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</si>
  <si>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</si>
  <si>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</si>
  <si>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</si>
  <si>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</si>
  <si>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</si>
  <si>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</si>
  <si>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</si>
  <si>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</si>
  <si>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</si>
  <si>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</si>
  <si>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</si>
  <si>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</si>
  <si>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</si>
  <si>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</si>
  <si>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</si>
  <si>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</si>
  <si>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</si>
  <si>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</si>
  <si>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</si>
  <si>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</si>
  <si>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</si>
  <si>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</si>
  <si>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</si>
  <si>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</si>
  <si>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</si>
  <si>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</si>
  <si>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</si>
  <si>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</si>
  <si>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</si>
  <si>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</si>
  <si>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</si>
  <si>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</si>
  <si>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</si>
  <si>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</si>
  <si>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</si>
  <si>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</si>
  <si>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</si>
  <si>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</si>
  <si>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</si>
  <si>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</si>
  <si>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</si>
  <si>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</si>
  <si>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</si>
  <si>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</si>
  <si>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</si>
  <si>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</si>
  <si>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</si>
  <si>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</si>
  <si>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</si>
  <si>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</si>
  <si>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</si>
  <si>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</si>
  <si>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</si>
  <si>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</si>
  <si>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</si>
  <si>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</si>
  <si>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</si>
  <si>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</si>
  <si>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</si>
  <si>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</si>
  <si>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</si>
  <si>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</si>
  <si>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</si>
  <si>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</si>
  <si>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</si>
  <si>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</si>
  <si>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</si>
  <si>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</si>
  <si>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</si>
  <si>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</si>
  <si>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</si>
  <si>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</si>
  <si>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</si>
  <si>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</si>
  <si>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</si>
  <si>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</si>
  <si>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</si>
  <si>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</si>
  <si>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</si>
  <si>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</si>
  <si>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</si>
  <si>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</si>
  <si>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</si>
  <si>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</si>
  <si>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</si>
  <si>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</si>
  <si>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</si>
  <si>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</si>
  <si>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</si>
  <si>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</si>
  <si>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</si>
  <si>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</si>
  <si>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</si>
  <si>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</si>
  <si>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</si>
  <si>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</si>
  <si>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</si>
  <si>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</si>
  <si>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</si>
  <si>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</si>
  <si>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</si>
  <si>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</si>
  <si>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</si>
  <si>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</si>
  <si>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</si>
  <si>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</si>
  <si>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</si>
  <si>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</si>
  <si>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</si>
  <si>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</si>
  <si>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</si>
  <si>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</si>
  <si>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</si>
  <si>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</si>
  <si>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</si>
  <si>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</si>
  <si>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</si>
  <si>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</si>
  <si>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</si>
  <si>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</si>
  <si>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</si>
  <si>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</si>
  <si>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</si>
  <si>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</si>
  <si>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</si>
  <si>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</si>
  <si>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</si>
  <si>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</si>
  <si>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</si>
  <si>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</si>
  <si>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</si>
  <si>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</si>
  <si>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</si>
  <si>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</si>
  <si>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</si>
  <si>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</si>
  <si>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</si>
  <si>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</si>
  <si>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</si>
  <si>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</si>
  <si>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</si>
  <si>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</si>
  <si>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</si>
  <si>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</si>
  <si>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</si>
  <si>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</si>
  <si>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</si>
  <si>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</si>
  <si>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</si>
  <si>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</si>
  <si>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</si>
  <si>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</si>
  <si>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</si>
  <si>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</si>
  <si>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</si>
  <si>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</si>
  <si>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</si>
  <si>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</si>
  <si>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</si>
  <si>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</si>
  <si>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</si>
  <si>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</si>
  <si>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</si>
  <si>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</si>
  <si>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</si>
  <si>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</si>
  <si>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</si>
  <si>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</si>
  <si>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</si>
  <si>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</si>
  <si>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</si>
  <si>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</si>
  <si>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</si>
  <si>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</si>
  <si>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</si>
  <si>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</si>
  <si>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</si>
  <si>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</si>
  <si>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</si>
  <si>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</si>
  <si>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</si>
  <si>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</si>
  <si>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</si>
  <si>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</si>
  <si>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</si>
  <si>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</si>
  <si>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</si>
  <si>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</si>
  <si>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</si>
  <si>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</si>
  <si>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</si>
  <si>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</si>
  <si>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</si>
  <si>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</si>
  <si>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</si>
  <si>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</si>
  <si>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</si>
  <si>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</si>
  <si>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</si>
  <si>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</si>
  <si>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</si>
  <si>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</si>
  <si>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</si>
  <si>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</si>
  <si>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</si>
  <si>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</si>
  <si>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</si>
  <si>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</si>
  <si>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</si>
  <si>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</si>
  <si>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</si>
  <si>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</si>
  <si>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</si>
  <si>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</si>
  <si>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</si>
  <si>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</si>
  <si>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</si>
  <si>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</si>
  <si>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</si>
  <si>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</si>
  <si>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</si>
  <si>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</si>
  <si>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</si>
  <si>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</si>
  <si>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</si>
  <si>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</si>
  <si>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</si>
  <si>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</si>
  <si>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</si>
  <si>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</si>
  <si>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</si>
  <si>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</si>
  <si>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</si>
  <si>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</si>
  <si>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</si>
  <si>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</si>
  <si>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</si>
  <si>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</si>
  <si>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</si>
  <si>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</si>
  <si>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</si>
  <si>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</si>
  <si>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</si>
  <si>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</si>
  <si>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</si>
  <si>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</si>
  <si>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</si>
  <si>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</si>
  <si>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</si>
  <si>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</si>
  <si>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</si>
  <si>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</si>
  <si>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</si>
  <si>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</si>
  <si>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</si>
  <si>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</si>
  <si>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</si>
  <si>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</si>
  <si>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</si>
  <si>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</si>
  <si>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</si>
  <si>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</si>
  <si>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</si>
  <si>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</si>
  <si>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</si>
  <si>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</si>
  <si>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</si>
  <si>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</si>
  <si>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</si>
  <si>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</si>
  <si>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</si>
  <si>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</si>
  <si>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</si>
  <si>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</si>
  <si>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</si>
  <si>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</si>
  <si>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</si>
  <si>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</si>
  <si>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</si>
  <si>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</si>
  <si>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</si>
  <si>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</si>
  <si>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</si>
  <si>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</si>
  <si>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</si>
  <si>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</si>
  <si>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</si>
  <si>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</si>
  <si>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</si>
  <si>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</si>
  <si>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</si>
  <si>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</si>
  <si>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</si>
  <si>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</si>
  <si>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</si>
  <si>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</si>
  <si>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</si>
  <si>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</si>
  <si>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</si>
  <si>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</si>
  <si>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</si>
  <si>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</si>
  <si>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</si>
  <si>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</si>
  <si>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</si>
  <si>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</si>
  <si>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</si>
  <si>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</si>
  <si>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</si>
  <si>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</si>
  <si>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</si>
  <si>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</si>
  <si>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</si>
  <si>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</si>
  <si>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</si>
  <si>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</si>
  <si>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</si>
  <si>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</si>
  <si>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</si>
  <si>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</si>
  <si>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</si>
  <si>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</si>
  <si>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</si>
  <si>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</si>
  <si>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</si>
  <si>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</si>
  <si>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</si>
  <si>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</si>
  <si>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</si>
  <si>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</si>
  <si>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</si>
  <si>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</si>
  <si>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</si>
  <si>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</si>
  <si>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</si>
  <si>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</si>
  <si>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</si>
  <si>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</si>
  <si>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</si>
  <si>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</si>
  <si>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</si>
  <si>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</si>
  <si>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</si>
  <si>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</si>
  <si>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</si>
  <si>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</si>
  <si>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</si>
  <si>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</si>
  <si>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</si>
  <si>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</si>
  <si>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</si>
  <si>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</si>
  <si>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</si>
  <si>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</si>
  <si>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</si>
  <si>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</si>
  <si>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</si>
  <si>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</si>
  <si>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</si>
  <si>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</si>
  <si>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</si>
  <si>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</si>
  <si>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</si>
  <si>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</si>
  <si>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</si>
  <si>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</si>
  <si>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</si>
  <si>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</si>
  <si>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</si>
  <si>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</si>
  <si>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</si>
  <si>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</si>
  <si>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</si>
  <si>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</si>
  <si>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</si>
  <si>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</si>
  <si>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</si>
  <si>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</si>
  <si>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</si>
  <si>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</si>
  <si>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</si>
  <si>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</si>
  <si>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</si>
  <si>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</si>
  <si>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</si>
  <si>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</si>
  <si>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</si>
  <si>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</si>
  <si>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</si>
  <si>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</si>
  <si>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</si>
  <si>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</si>
  <si>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</si>
  <si>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</si>
  <si>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</si>
  <si>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</si>
  <si>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</si>
  <si>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</si>
  <si>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</si>
  <si>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</si>
  <si>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</si>
  <si>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</si>
  <si>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</si>
  <si>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</si>
  <si>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</si>
  <si>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</si>
  <si>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</si>
  <si>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</si>
  <si>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</si>
  <si>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</si>
  <si>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</si>
  <si>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</si>
  <si>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</si>
  <si>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</si>
  <si>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</si>
  <si>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</si>
  <si>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</si>
  <si>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</si>
  <si>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</si>
  <si>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</si>
  <si>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</si>
  <si>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</si>
  <si>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</si>
  <si>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</si>
  <si>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</si>
  <si>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</si>
  <si>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</si>
  <si>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</si>
  <si>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</si>
  <si>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</si>
  <si>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</si>
  <si>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</si>
  <si>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</si>
  <si>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</si>
  <si>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</si>
  <si>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</si>
  <si>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</si>
  <si>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</si>
  <si>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</si>
  <si>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</si>
  <si>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</si>
  <si>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</si>
  <si>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</si>
  <si>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</si>
  <si>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</si>
  <si>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</si>
  <si>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</si>
  <si>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</si>
  <si>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</si>
  <si>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</si>
  <si>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</si>
  <si>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</si>
  <si>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</si>
  <si>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</si>
  <si>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</si>
  <si>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</si>
  <si>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</si>
  <si>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</si>
  <si>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</si>
  <si>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</si>
  <si>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</si>
  <si>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</si>
  <si>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</si>
  <si>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</si>
  <si>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</si>
  <si>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</si>
  <si>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</si>
  <si>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</si>
  <si>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</si>
  <si>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</si>
  <si>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</si>
  <si>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</si>
  <si>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</si>
  <si>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</si>
  <si>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</si>
  <si>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</si>
  <si>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</si>
  <si>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</si>
  <si>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</si>
  <si>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</si>
  <si>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</si>
  <si>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</si>
  <si>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</si>
  <si>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</si>
  <si>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</si>
  <si>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</si>
  <si>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</si>
  <si>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</si>
  <si>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</si>
  <si>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</si>
  <si>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</si>
  <si>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</si>
  <si>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</si>
  <si>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</si>
  <si>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</si>
  <si>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</si>
  <si>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</si>
  <si>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</si>
  <si>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</si>
  <si>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</si>
  <si>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</si>
  <si>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</si>
  <si>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</si>
  <si>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</si>
  <si>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</si>
  <si>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</si>
  <si>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</si>
  <si>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</si>
  <si>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</si>
  <si>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</si>
  <si>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</si>
  <si>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</si>
  <si>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</si>
  <si>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</si>
  <si>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</si>
  <si>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</si>
  <si>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</si>
  <si>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</si>
  <si>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</si>
  <si>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</si>
  <si>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</si>
  <si>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</si>
  <si>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</si>
  <si>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</si>
  <si>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</si>
  <si>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</si>
  <si>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</si>
  <si>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</si>
  <si>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</si>
  <si>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</si>
  <si>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</si>
  <si>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</si>
  <si>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</si>
  <si>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</si>
  <si>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</si>
  <si>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</si>
  <si>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</si>
  <si>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</si>
  <si>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</si>
  <si>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</si>
  <si>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</si>
  <si>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</si>
  <si>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</si>
  <si>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</si>
  <si>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</si>
  <si>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</si>
  <si>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</si>
  <si>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</si>
  <si>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</si>
  <si>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</si>
  <si>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</si>
  <si>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</si>
  <si>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</si>
  <si>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</si>
  <si>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</si>
  <si>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</si>
  <si>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</si>
  <si>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</si>
  <si>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</si>
  <si>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</si>
  <si>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</si>
  <si>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</si>
  <si>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</si>
  <si>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</si>
  <si>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</si>
  <si>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</si>
  <si>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</si>
  <si>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</si>
  <si>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</si>
  <si>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</si>
  <si>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</si>
  <si>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</si>
  <si>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</si>
  <si>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</si>
  <si>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</si>
  <si>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</si>
  <si>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</si>
  <si>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</si>
  <si>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</si>
  <si>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</si>
  <si>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</si>
  <si>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</si>
  <si>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</si>
  <si>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</si>
  <si>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</si>
  <si>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</si>
  <si>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</si>
  <si>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</si>
  <si>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</si>
  <si>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</si>
  <si>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</si>
  <si>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</si>
  <si>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</si>
  <si>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</si>
  <si>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</si>
  <si>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</si>
  <si>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</si>
  <si>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</si>
  <si>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</si>
  <si>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</si>
  <si>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</si>
  <si>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</si>
  <si>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</si>
  <si>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</si>
  <si>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</si>
  <si>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</si>
  <si>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</si>
  <si>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</si>
  <si>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</si>
  <si>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</si>
  <si>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</si>
  <si>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</si>
  <si>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</si>
  <si>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</si>
  <si>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</si>
  <si>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</si>
  <si>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</si>
  <si>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</si>
  <si>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</si>
  <si>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</si>
  <si>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</si>
  <si>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</si>
  <si>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</si>
  <si>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</si>
  <si>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</si>
  <si>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</si>
  <si>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</si>
  <si>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</si>
  <si>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</si>
  <si>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</si>
  <si>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</si>
  <si>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</si>
  <si>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</si>
  <si>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</si>
  <si>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</si>
  <si>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</si>
  <si>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</si>
  <si>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</si>
  <si>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</si>
  <si>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</si>
  <si>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</si>
  <si>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</si>
  <si>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</si>
  <si>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</si>
  <si>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</si>
  <si>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</si>
  <si>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</si>
  <si>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</si>
  <si>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</si>
  <si>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</si>
  <si>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</si>
  <si>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</si>
  <si>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</si>
  <si>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</si>
  <si>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</si>
  <si>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</si>
  <si>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</si>
  <si>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</si>
  <si>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</si>
  <si>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</si>
  <si>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</si>
  <si>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</si>
  <si>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</si>
  <si>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</si>
  <si>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</si>
  <si>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</si>
  <si>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</si>
  <si>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</si>
  <si>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</si>
  <si>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</si>
  <si>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</si>
  <si>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</si>
  <si>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</si>
  <si>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</si>
  <si>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</si>
  <si>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</si>
  <si>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</si>
  <si>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</si>
  <si>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</si>
  <si>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</si>
  <si>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</si>
  <si>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</si>
  <si>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</si>
  <si>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</si>
  <si>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</si>
  <si>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</si>
  <si>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</si>
  <si>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</si>
  <si>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</si>
  <si>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</si>
  <si>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</si>
  <si>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</si>
  <si>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</si>
  <si>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</si>
  <si>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</si>
  <si>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</si>
  <si>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</si>
  <si>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</si>
  <si>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</si>
  <si>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</si>
  <si>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</si>
  <si>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</si>
  <si>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</si>
  <si>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</si>
  <si>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</si>
  <si>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</si>
  <si>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</si>
  <si>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</si>
  <si>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</si>
  <si>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</si>
  <si>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</si>
  <si>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</si>
  <si>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</si>
  <si>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</si>
  <si>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</si>
  <si>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</si>
  <si>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</si>
  <si>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</si>
  <si>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</si>
  <si>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</si>
  <si>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</si>
  <si>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</si>
  <si>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</si>
  <si>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</si>
  <si>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</si>
  <si>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</si>
  <si>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</si>
  <si>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</si>
  <si>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</si>
  <si>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</si>
  <si>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</si>
  <si>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</si>
  <si>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</si>
  <si>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</si>
  <si>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</si>
  <si>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</si>
  <si>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</si>
  <si>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</si>
  <si>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</si>
  <si>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</si>
  <si>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</si>
  <si>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</si>
  <si>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</si>
  <si>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</si>
  <si>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</si>
  <si>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</si>
  <si>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</si>
  <si>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</si>
  <si>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</si>
  <si>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</si>
  <si>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</si>
  <si>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</si>
  <si>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</si>
  <si>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</si>
  <si>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</si>
  <si>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</si>
  <si>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</si>
  <si>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</si>
  <si>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</si>
  <si>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</si>
  <si>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</si>
  <si>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</si>
  <si>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</si>
  <si>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</si>
  <si>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</si>
  <si>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</si>
  <si>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</si>
  <si>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</si>
  <si>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</si>
  <si>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</si>
  <si>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</si>
  <si>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</si>
  <si>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</si>
  <si>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</si>
  <si>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</si>
  <si>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</si>
  <si>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</si>
  <si>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</si>
  <si>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</si>
  <si>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</si>
  <si>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</si>
  <si>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</si>
  <si>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</si>
  <si>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</si>
  <si>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</si>
  <si>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</si>
  <si>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</si>
  <si>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</si>
  <si>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</si>
  <si>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</si>
  <si>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</si>
  <si>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</si>
  <si>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</si>
  <si>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</si>
  <si>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</si>
  <si>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</si>
  <si>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</si>
  <si>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</si>
  <si>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</si>
  <si>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</si>
  <si>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</si>
  <si>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</si>
  <si>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</si>
  <si>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</si>
  <si>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</si>
  <si>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</si>
  <si>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</si>
  <si>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</si>
  <si>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</si>
  <si>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</si>
  <si>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</si>
  <si>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</si>
  <si>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</si>
  <si>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</si>
  <si>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</si>
  <si>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</si>
  <si>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</si>
  <si>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</si>
  <si>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</si>
  <si>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</si>
  <si>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</si>
  <si>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</si>
  <si>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</si>
  <si>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</si>
  <si>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</si>
  <si>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</si>
  <si>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</si>
  <si>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</si>
  <si>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</si>
  <si>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</si>
  <si>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</si>
  <si>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</si>
  <si>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</si>
  <si>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</si>
  <si>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</si>
  <si>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</si>
  <si>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</si>
  <si>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</si>
  <si>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</si>
  <si>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</si>
  <si>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</si>
  <si>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</si>
  <si>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</si>
  <si>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</si>
  <si>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</si>
  <si>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</si>
  <si>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</si>
  <si>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</si>
  <si>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</si>
  <si>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</si>
  <si>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</si>
  <si>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</si>
  <si>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</si>
  <si>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</si>
  <si>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</si>
  <si>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</si>
  <si>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</si>
  <si>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</si>
  <si>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</si>
  <si>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</si>
  <si>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</si>
  <si>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</si>
  <si>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</si>
  <si>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</si>
  <si>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</si>
  <si>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</si>
  <si>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</si>
  <si>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</si>
  <si>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</si>
  <si>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</si>
  <si>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</si>
  <si>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</si>
  <si>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</si>
  <si>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</si>
  <si>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</si>
  <si>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</si>
  <si>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</si>
  <si>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</si>
  <si>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</si>
  <si>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</si>
  <si>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</si>
  <si>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</si>
  <si>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</si>
  <si>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</si>
  <si>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</si>
  <si>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</si>
  <si>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</si>
  <si>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</si>
  <si>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</si>
  <si>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</si>
  <si>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</si>
  <si>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</si>
  <si>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</si>
  <si>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</si>
  <si>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</si>
  <si>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</si>
  <si>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</si>
  <si>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</si>
  <si>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</si>
  <si>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</si>
  <si>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</si>
  <si>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</si>
  <si>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</si>
  <si>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</si>
  <si>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</si>
  <si>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</si>
  <si>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</si>
  <si>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</si>
  <si>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</si>
  <si>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</si>
  <si>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</si>
  <si>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</si>
  <si>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</si>
  <si>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</si>
  <si>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</si>
  <si>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</si>
  <si>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</si>
  <si>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</si>
  <si>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</si>
  <si>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</si>
  <si>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</si>
  <si>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</si>
  <si>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</si>
  <si>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</si>
  <si>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</si>
  <si>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</si>
  <si>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</si>
  <si>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</si>
  <si>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</si>
  <si>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</si>
  <si>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</si>
  <si>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</si>
  <si>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</si>
  <si>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</si>
  <si>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</si>
  <si>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</si>
  <si>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</si>
  <si>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</si>
  <si>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</si>
  <si>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</si>
  <si>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</si>
  <si>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</si>
  <si>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</si>
  <si>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</si>
  <si>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</si>
  <si>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</si>
  <si>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</si>
  <si>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</si>
  <si>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</si>
  <si>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</si>
  <si>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</si>
  <si>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</si>
  <si>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</si>
  <si>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</si>
  <si>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</si>
  <si>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</si>
  <si>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</si>
  <si>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</si>
  <si>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</si>
  <si>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</si>
  <si>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</si>
  <si>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</si>
  <si>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</si>
  <si>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</si>
  <si>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</si>
  <si>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</si>
  <si>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</si>
  <si>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</si>
  <si>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</si>
  <si>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</si>
  <si>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</si>
  <si>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</si>
  <si>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</si>
  <si>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</si>
  <si>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</si>
  <si>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</si>
  <si>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</si>
  <si>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</si>
  <si>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</si>
  <si>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</si>
  <si>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</si>
  <si>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</si>
  <si>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</si>
  <si>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</si>
  <si>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</si>
  <si>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</si>
  <si>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</si>
  <si>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</si>
  <si>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</si>
  <si>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</si>
  <si>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</si>
  <si>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</si>
  <si>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</si>
  <si>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</si>
  <si>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</si>
  <si>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</si>
  <si>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</si>
  <si>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</si>
  <si>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</si>
  <si>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</si>
  <si>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</si>
  <si>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</si>
  <si>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</si>
  <si>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</si>
  <si>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</si>
  <si>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</si>
  <si>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</si>
  <si>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</si>
  <si>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</si>
  <si>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</si>
  <si>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</si>
  <si>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</si>
  <si>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</si>
  <si>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</si>
  <si>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</si>
  <si>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</si>
  <si>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</si>
  <si>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</si>
  <si>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</si>
  <si>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</si>
  <si>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</si>
  <si>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</si>
  <si>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</si>
  <si>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</si>
  <si>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</si>
  <si>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</si>
  <si>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</si>
  <si>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</si>
  <si>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</si>
  <si>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</si>
  <si>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</si>
  <si>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</si>
  <si>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</si>
  <si>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</si>
  <si>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</si>
  <si>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</si>
  <si>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</si>
  <si>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</si>
  <si>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</si>
  <si>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</si>
  <si>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</si>
  <si>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</si>
  <si>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</si>
  <si>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</si>
  <si>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</si>
  <si>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</si>
  <si>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</si>
  <si>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</si>
  <si>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</si>
  <si>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</si>
  <si>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</si>
  <si>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</si>
  <si>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</si>
  <si>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</si>
  <si>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</si>
  <si>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</si>
  <si>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</si>
  <si>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</si>
  <si>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</si>
  <si>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</si>
  <si>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</si>
  <si>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</si>
  <si>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</si>
  <si>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</si>
  <si>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</si>
  <si>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</si>
  <si>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</si>
  <si>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</si>
  <si>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</si>
  <si>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</si>
  <si>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</si>
  <si>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</si>
  <si>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</si>
  <si>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</si>
  <si>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</si>
  <si>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</si>
  <si>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</si>
  <si>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</si>
  <si>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</si>
  <si>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</si>
  <si>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</si>
  <si>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</si>
  <si>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</si>
  <si>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</si>
  <si>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</si>
  <si>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</si>
  <si>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</si>
  <si>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</si>
  <si>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</si>
  <si>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</si>
  <si>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</si>
  <si>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</si>
  <si>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</si>
  <si>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</si>
  <si>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</si>
  <si>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</si>
  <si>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</si>
  <si>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</si>
  <si>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</si>
  <si>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</si>
  <si>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</si>
  <si>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</si>
  <si>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</si>
  <si>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</si>
  <si>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</si>
  <si>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</si>
  <si>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</si>
  <si>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</si>
  <si>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</si>
  <si>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</si>
  <si>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</si>
  <si>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</si>
  <si>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</si>
  <si>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</si>
  <si>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</si>
  <si>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</si>
  <si>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</si>
  <si>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</si>
  <si>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</si>
  <si>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</si>
  <si>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</si>
  <si>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</si>
  <si>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</si>
  <si>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</si>
  <si>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</si>
  <si>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</si>
  <si>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</si>
  <si>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</si>
  <si>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</si>
  <si>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</si>
  <si>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</si>
  <si>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</si>
  <si>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</si>
  <si>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</si>
  <si>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</si>
  <si>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</si>
  <si>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</si>
  <si>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</si>
  <si>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</si>
  <si>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</si>
  <si>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</si>
  <si>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</si>
  <si>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</si>
  <si>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</si>
  <si>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</si>
  <si>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</si>
  <si>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</si>
  <si>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</si>
  <si>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</si>
  <si>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</si>
  <si>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</si>
  <si>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</si>
  <si>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</si>
  <si>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</si>
  <si>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</si>
  <si>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</si>
  <si>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</si>
  <si>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</si>
  <si>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</si>
  <si>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</si>
  <si>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</si>
  <si>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</si>
  <si>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</si>
  <si>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</si>
  <si>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</si>
  <si>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</si>
  <si>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</si>
  <si>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</si>
  <si>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</si>
  <si>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</si>
  <si>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</si>
  <si>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</si>
  <si>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</si>
  <si>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</si>
  <si>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</si>
  <si>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</si>
  <si>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</si>
  <si>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</si>
  <si>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</si>
  <si>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</si>
  <si>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</si>
  <si>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</si>
  <si>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</si>
  <si>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</si>
  <si>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</si>
  <si>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</si>
  <si>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</si>
  <si>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</si>
  <si>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</si>
  <si>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</si>
  <si>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</si>
  <si>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</si>
  <si>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</si>
  <si>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</si>
  <si>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</si>
  <si>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</si>
  <si>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</si>
  <si>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</si>
  <si>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</si>
  <si>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</si>
  <si>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</si>
  <si>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</si>
  <si>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</si>
  <si>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</si>
  <si>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</si>
  <si>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</si>
  <si>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</si>
  <si>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</si>
  <si>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</si>
  <si>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</si>
  <si>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</si>
  <si>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</si>
  <si>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</si>
  <si>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</si>
  <si>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</si>
  <si>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</si>
  <si>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</si>
  <si>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</si>
  <si>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</si>
  <si>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</si>
  <si>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</si>
  <si>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</si>
  <si>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</si>
  <si>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</si>
  <si>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</si>
  <si>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</si>
  <si>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</si>
  <si>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</si>
  <si>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</si>
  <si>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</si>
  <si>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</si>
  <si>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</si>
  <si>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</si>
  <si>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</si>
  <si>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</si>
  <si>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</si>
  <si>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</si>
  <si>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</si>
  <si>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</si>
  <si>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</si>
  <si>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</si>
  <si>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</si>
  <si>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</si>
  <si>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</si>
  <si>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</si>
  <si>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</si>
  <si>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</si>
  <si>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</si>
  <si>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</si>
  <si>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</si>
  <si>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</si>
  <si>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</si>
  <si>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</si>
  <si>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</si>
  <si>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</si>
  <si>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</si>
  <si>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</si>
  <si>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</si>
  <si>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</si>
  <si>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</si>
  <si>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</si>
  <si>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</si>
  <si>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</si>
  <si>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</si>
  <si>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</si>
  <si>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</si>
  <si>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</si>
  <si>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</si>
  <si>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</si>
  <si>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</si>
  <si>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</si>
  <si>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</si>
  <si>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</si>
  <si>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</si>
  <si>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</si>
  <si>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</si>
  <si>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</si>
  <si>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</si>
  <si>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</si>
  <si>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</si>
  <si>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</si>
  <si>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</si>
  <si>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</si>
  <si>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</si>
  <si>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</si>
  <si>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</si>
  <si>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</si>
  <si>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</si>
  <si>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</si>
  <si>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</si>
  <si>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</si>
  <si>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</si>
  <si>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</si>
  <si>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</si>
  <si>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</si>
  <si>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</si>
  <si>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</si>
  <si>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</si>
  <si>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</si>
  <si>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</si>
  <si>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</si>
  <si>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</si>
  <si>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</si>
  <si>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</si>
  <si>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</si>
  <si>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</si>
  <si>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</si>
  <si>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</si>
  <si>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</si>
  <si>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</si>
  <si>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</si>
  <si>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</si>
  <si>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</si>
  <si>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</si>
  <si>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</si>
  <si>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</si>
  <si>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</si>
  <si>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</si>
  <si>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</si>
  <si>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</si>
  <si>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</si>
  <si>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</si>
  <si>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</si>
  <si>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</si>
  <si>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</si>
  <si>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</si>
  <si>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</si>
  <si>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</si>
  <si>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</si>
  <si>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</si>
  <si>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</si>
  <si>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</si>
  <si>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</si>
  <si>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</si>
  <si>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</si>
  <si>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</si>
  <si>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</si>
  <si>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</si>
  <si>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</si>
  <si>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</si>
  <si>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</si>
  <si>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</si>
  <si>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</si>
  <si>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</si>
  <si>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</si>
  <si>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</si>
  <si>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</si>
  <si>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</si>
  <si>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</si>
  <si>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</si>
  <si>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</si>
  <si>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</si>
  <si>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</si>
  <si>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</si>
  <si>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</si>
  <si>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</si>
  <si>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</si>
  <si>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</si>
  <si>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</si>
  <si>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</si>
  <si>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</si>
  <si>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</si>
  <si>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</si>
  <si>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</si>
  <si>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</si>
  <si>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</si>
  <si>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</si>
  <si>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</si>
  <si>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</si>
  <si>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</si>
  <si>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</si>
  <si>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</si>
  <si>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</si>
  <si>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</si>
  <si>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</si>
  <si>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</si>
  <si>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</si>
  <si>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</si>
  <si>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</si>
  <si>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</si>
  <si>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</si>
  <si>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</si>
  <si>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</si>
  <si>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</si>
  <si>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</si>
  <si>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</si>
  <si>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</si>
  <si>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</si>
  <si>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</si>
  <si>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</si>
  <si>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</si>
  <si>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</si>
  <si>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</si>
  <si>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</si>
  <si>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</si>
  <si>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</si>
  <si>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</si>
  <si>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</si>
  <si>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</si>
  <si>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</si>
  <si>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</si>
  <si>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</si>
  <si>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</si>
  <si>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</si>
  <si>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</si>
  <si>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</si>
  <si>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</si>
  <si>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</si>
  <si>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</si>
  <si>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</si>
  <si>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</si>
  <si>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</si>
  <si>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</si>
  <si>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</si>
  <si>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</si>
  <si>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</si>
  <si>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</si>
  <si>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</si>
  <si>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</si>
  <si>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</si>
  <si>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</si>
  <si>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</si>
  <si>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</si>
  <si>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</si>
  <si>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</si>
  <si>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</si>
  <si>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</si>
  <si>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</si>
  <si>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</si>
  <si>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</si>
  <si>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</si>
  <si>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</si>
  <si>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</si>
  <si>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</si>
  <si>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</si>
  <si>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</si>
  <si>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</si>
  <si>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</si>
  <si>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</si>
  <si>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</si>
  <si>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</si>
  <si>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</si>
  <si>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</si>
  <si>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</si>
  <si>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</si>
  <si>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</si>
  <si>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</si>
  <si>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</si>
  <si>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</si>
  <si>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</si>
  <si>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</si>
  <si>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</si>
  <si>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</si>
  <si>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</si>
  <si>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</si>
  <si>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</si>
  <si>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</si>
  <si>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</si>
  <si>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</si>
  <si>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</si>
  <si>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</si>
  <si>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</si>
  <si>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</si>
  <si>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</si>
  <si>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</si>
  <si>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</si>
  <si>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</si>
  <si>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</si>
  <si>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</si>
  <si>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</si>
  <si>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</si>
  <si>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</si>
  <si>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</si>
  <si>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</si>
  <si>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</si>
  <si>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</si>
  <si>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</si>
  <si>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</si>
  <si>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</si>
  <si>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</si>
  <si>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</si>
  <si>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</si>
  <si>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</si>
  <si>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</si>
  <si>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</si>
  <si>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</si>
  <si>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</si>
  <si>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</si>
  <si>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</si>
  <si>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</si>
  <si>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</si>
  <si>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</si>
  <si>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</si>
  <si>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</si>
  <si>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</si>
  <si>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</si>
  <si>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</si>
  <si>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</si>
  <si>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</si>
  <si>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</si>
  <si>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</si>
  <si>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</si>
  <si>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</si>
  <si>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</si>
  <si>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</si>
  <si>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</si>
  <si>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</si>
  <si>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</si>
  <si>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</si>
  <si>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</si>
  <si>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</si>
  <si>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</si>
  <si>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</si>
  <si>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</si>
  <si>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</si>
  <si>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</si>
  <si>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</si>
  <si>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</si>
  <si>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</si>
  <si>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</si>
  <si>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</si>
  <si>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</si>
  <si>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</si>
  <si>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</si>
  <si>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</si>
  <si>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</si>
  <si>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</si>
  <si>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</si>
  <si>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</si>
  <si>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</si>
  <si>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</si>
  <si>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</si>
  <si>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</si>
  <si>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</si>
  <si>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</si>
  <si>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</si>
  <si>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</si>
  <si>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</si>
  <si>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</si>
  <si>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</si>
  <si>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</si>
  <si>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</si>
  <si>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</si>
  <si>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</si>
  <si>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</si>
  <si>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</si>
  <si>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</si>
  <si>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</si>
  <si>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</si>
  <si>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</si>
  <si>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</si>
  <si>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</si>
  <si>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</si>
  <si>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</si>
  <si>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</si>
  <si>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</si>
  <si>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</si>
  <si>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</si>
  <si>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</si>
  <si>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</si>
  <si>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</si>
  <si>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</si>
  <si>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</si>
  <si>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</si>
  <si>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</si>
  <si>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</si>
  <si>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</si>
  <si>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</si>
  <si>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</si>
  <si>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</si>
  <si>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</si>
  <si>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</si>
  <si>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</si>
  <si>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</si>
  <si>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</si>
  <si>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</si>
  <si>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</si>
  <si>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</si>
  <si>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</si>
  <si>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</si>
  <si>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</si>
  <si>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</si>
  <si>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</si>
  <si>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</si>
  <si>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</si>
  <si>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</si>
  <si>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</si>
  <si>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</si>
  <si>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</si>
  <si>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</si>
  <si>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</si>
  <si>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</si>
  <si>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</si>
  <si>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</si>
  <si>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</si>
  <si>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</si>
  <si>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</si>
  <si>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</si>
  <si>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</si>
  <si>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</si>
  <si>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</si>
  <si>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</si>
  <si>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</si>
  <si>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</si>
  <si>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</si>
  <si>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</si>
  <si>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</si>
  <si>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</si>
  <si>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</si>
  <si>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</si>
  <si>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</si>
  <si>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</si>
  <si>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</si>
  <si>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</si>
  <si>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</si>
  <si>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</si>
  <si>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</si>
  <si>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</si>
  <si>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</si>
  <si>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</si>
  <si>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</si>
  <si>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</si>
  <si>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</si>
  <si>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</si>
  <si>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</si>
  <si>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</si>
  <si>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</si>
  <si>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</si>
  <si>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</si>
  <si>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</si>
  <si>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</si>
  <si>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</si>
  <si>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</si>
  <si>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</si>
  <si>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</si>
  <si>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</si>
  <si>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</si>
  <si>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</si>
  <si>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</si>
  <si>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</si>
  <si>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</si>
  <si>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</si>
  <si>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</si>
  <si>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</si>
  <si>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</si>
  <si>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</si>
  <si>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</si>
  <si>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</si>
  <si>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</si>
  <si>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</si>
  <si>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</si>
  <si>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</si>
  <si>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</si>
  <si>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</si>
  <si>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</si>
  <si>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</si>
  <si>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</si>
  <si>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</si>
  <si>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</si>
  <si>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</si>
  <si>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</si>
  <si>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</si>
  <si>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</si>
  <si>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</si>
  <si>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</si>
  <si>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</si>
  <si>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</si>
  <si>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</si>
  <si>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</si>
  <si>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</si>
  <si>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</si>
  <si>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</si>
  <si>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</si>
  <si>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</si>
  <si>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</si>
  <si>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</si>
  <si>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</si>
  <si>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</si>
  <si>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</si>
  <si>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</si>
  <si>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</si>
  <si>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</si>
  <si>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</si>
  <si>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</si>
  <si>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</si>
  <si>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</si>
  <si>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</si>
  <si>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</si>
  <si>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</si>
  <si>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</si>
  <si>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</si>
  <si>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</si>
  <si>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</si>
  <si>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</si>
  <si>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</si>
  <si>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</si>
  <si>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</si>
  <si>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</si>
  <si>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</si>
  <si>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</si>
  <si>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</si>
  <si>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</si>
  <si>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</si>
  <si>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</si>
  <si>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</si>
  <si>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</si>
  <si>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</si>
  <si>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</si>
  <si>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</si>
  <si>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</si>
  <si>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</si>
  <si>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</si>
  <si>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</si>
  <si>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</si>
  <si>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</si>
  <si>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</si>
  <si>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</si>
  <si>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</si>
  <si>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</si>
  <si>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</si>
  <si>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</si>
  <si>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</si>
  <si>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</si>
  <si>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</si>
  <si>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</si>
  <si>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</si>
  <si>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</si>
  <si>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</si>
  <si>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</si>
  <si>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</si>
  <si>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</si>
  <si>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</si>
  <si>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</si>
  <si>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</si>
  <si>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</si>
  <si>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</si>
  <si>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</si>
  <si>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</si>
  <si>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</si>
  <si>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</si>
  <si>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</si>
  <si>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</si>
  <si>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</si>
  <si>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</si>
  <si>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</si>
  <si>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</si>
  <si>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</si>
  <si>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</si>
  <si>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</si>
  <si>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</si>
  <si>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</si>
  <si>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</si>
  <si>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</si>
  <si>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</si>
  <si>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</si>
  <si>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</si>
  <si>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</si>
  <si>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</si>
  <si>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</si>
  <si>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</si>
  <si>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</si>
  <si>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</si>
  <si>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</si>
  <si>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</si>
  <si>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</si>
  <si>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</si>
  <si>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</si>
  <si>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</si>
  <si>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</si>
  <si>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</si>
  <si>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</si>
  <si>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</si>
  <si>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</si>
  <si>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</si>
  <si>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</si>
  <si>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</si>
  <si>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</si>
  <si>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</si>
  <si>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</si>
  <si>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</si>
  <si>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</si>
  <si>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</si>
  <si>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</si>
  <si>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</si>
  <si>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</si>
  <si>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</si>
  <si>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</si>
  <si>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</si>
  <si>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</si>
  <si>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</si>
  <si>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</si>
  <si>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</si>
  <si>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</si>
  <si>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</si>
  <si>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</si>
  <si>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</si>
  <si>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</si>
  <si>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</si>
  <si>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</si>
  <si>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</si>
  <si>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</si>
  <si>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</si>
  <si>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</si>
  <si>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</si>
  <si>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</si>
  <si>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</si>
  <si>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</si>
  <si>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</si>
  <si>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</si>
  <si>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</si>
  <si>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</si>
  <si>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</si>
  <si>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</si>
  <si>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</si>
  <si>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</si>
  <si>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</si>
  <si>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</si>
  <si>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</si>
  <si>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</si>
  <si>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</si>
  <si>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</si>
  <si>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</si>
  <si>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</si>
  <si>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</si>
  <si>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</si>
  <si>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</si>
  <si>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</si>
  <si>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</si>
  <si>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</si>
  <si>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</si>
  <si>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</si>
  <si>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</si>
  <si>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</si>
  <si>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</si>
  <si>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</si>
  <si>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</si>
  <si>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</si>
  <si>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</si>
  <si>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</si>
  <si>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</si>
  <si>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</si>
  <si>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</si>
  <si>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</si>
  <si>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</si>
  <si>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</si>
  <si>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</si>
  <si>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</si>
  <si>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</si>
  <si>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</si>
  <si>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</si>
  <si>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</si>
  <si>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</si>
  <si>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</si>
  <si>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</si>
  <si>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</si>
  <si>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</si>
  <si>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</si>
  <si>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</si>
  <si>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</si>
  <si>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</si>
  <si>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</si>
  <si>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</si>
  <si>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</si>
  <si>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</si>
  <si>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</si>
  <si>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</si>
  <si>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</si>
  <si>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</si>
  <si>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</si>
  <si>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</si>
  <si>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</si>
  <si>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</si>
  <si>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</si>
  <si>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</si>
  <si>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</si>
  <si>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</si>
  <si>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</si>
  <si>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</si>
  <si>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</si>
  <si>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</si>
  <si>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</si>
  <si>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</si>
  <si>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</si>
  <si>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</si>
  <si>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</si>
  <si>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</si>
  <si>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</si>
  <si>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</si>
  <si>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</si>
  <si>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</si>
  <si>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</si>
  <si>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</si>
  <si>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</si>
  <si>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</si>
  <si>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</si>
  <si>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</si>
  <si>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</si>
  <si>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</si>
  <si>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</si>
  <si>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</si>
  <si>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</si>
  <si>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</si>
  <si>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</si>
  <si>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</si>
  <si>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</si>
  <si>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</si>
  <si>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</si>
  <si>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</si>
  <si>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</si>
  <si>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</si>
  <si>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</si>
  <si>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</si>
  <si>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</si>
  <si>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</si>
  <si>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</si>
  <si>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</si>
  <si>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</si>
  <si>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</si>
  <si>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</si>
  <si>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</si>
  <si>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</si>
  <si>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</si>
  <si>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</si>
  <si>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</si>
  <si>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</si>
  <si>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</si>
  <si>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</si>
  <si>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</si>
  <si>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</si>
  <si>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</si>
  <si>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</si>
  <si>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</si>
  <si>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</si>
  <si>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</si>
  <si>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</si>
  <si>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</si>
  <si>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</si>
  <si>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</si>
  <si>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</si>
  <si>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</si>
  <si>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</si>
  <si>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</si>
  <si>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</si>
  <si>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</si>
  <si>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</si>
  <si>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</si>
  <si>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</si>
  <si>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</si>
  <si>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</si>
  <si>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</si>
  <si>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</si>
  <si>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</si>
  <si>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</si>
  <si>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</si>
  <si>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</si>
  <si>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</si>
  <si>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</si>
  <si>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</si>
  <si>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</si>
  <si>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</si>
  <si>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</si>
  <si>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</si>
  <si>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</si>
  <si>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</si>
  <si>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</si>
  <si>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</si>
  <si>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</si>
  <si>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</si>
  <si>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</si>
  <si>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</si>
  <si>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</si>
  <si>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</si>
  <si>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</si>
  <si>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</si>
  <si>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</si>
  <si>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</si>
  <si>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</si>
  <si>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</si>
  <si>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</si>
  <si>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</si>
  <si>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</si>
  <si>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</si>
  <si>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</si>
  <si>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</si>
  <si>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</si>
  <si>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</si>
  <si>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</si>
  <si>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</si>
  <si>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</si>
  <si>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</si>
  <si>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</si>
  <si>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</si>
  <si>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</si>
  <si>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</si>
  <si>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</si>
  <si>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</si>
  <si>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</si>
  <si>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</si>
  <si>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</si>
  <si>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</si>
  <si>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</si>
  <si>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</si>
  <si>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</si>
  <si>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</si>
  <si>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</si>
  <si>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</si>
  <si>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</si>
  <si>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</si>
  <si>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</si>
  <si>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</si>
  <si>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</si>
  <si>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</si>
  <si>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</si>
  <si>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</si>
  <si>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</si>
  <si>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</si>
  <si>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</si>
  <si>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</si>
  <si>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</si>
  <si>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</si>
  <si>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</si>
  <si>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</si>
  <si>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</si>
  <si>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</si>
  <si>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</si>
  <si>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</si>
  <si>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</si>
  <si>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</si>
  <si>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</si>
  <si>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</si>
  <si>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</si>
  <si>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</si>
  <si>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</si>
  <si>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</si>
  <si>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</si>
  <si>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</si>
  <si>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</si>
  <si>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</si>
  <si>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</si>
  <si>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</si>
  <si>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</si>
  <si>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</si>
  <si>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</si>
  <si>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</si>
  <si>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</si>
  <si>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</si>
  <si>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</si>
  <si>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</si>
  <si>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</si>
  <si>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</si>
  <si>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</si>
  <si>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</si>
  <si>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</si>
  <si>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</si>
  <si>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</si>
  <si>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</si>
  <si>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</si>
  <si>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</si>
  <si>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</si>
  <si>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</si>
  <si>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</si>
  <si>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</si>
  <si>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</si>
  <si>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</si>
  <si>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</si>
  <si>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</si>
  <si>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</si>
  <si>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</si>
  <si>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</si>
  <si>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</si>
  <si>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</si>
  <si>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</si>
  <si>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</si>
  <si>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</si>
  <si>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</si>
  <si>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</si>
  <si>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</si>
  <si>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</si>
  <si>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</si>
  <si>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</si>
  <si>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</si>
  <si>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</si>
  <si>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</si>
  <si>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</si>
  <si>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</si>
  <si>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</si>
  <si>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</si>
  <si>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</si>
  <si>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</si>
  <si>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</si>
  <si>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</si>
  <si>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</si>
  <si>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</si>
  <si>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</si>
  <si>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</si>
  <si>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</si>
  <si>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</si>
  <si>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</si>
  <si>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</si>
  <si>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</si>
  <si>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</si>
  <si>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</si>
  <si>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</si>
  <si>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</si>
  <si>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</si>
  <si>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</si>
  <si>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</si>
  <si>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</si>
  <si>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</si>
  <si>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</si>
  <si>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</si>
  <si>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</si>
  <si>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</si>
  <si>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</si>
  <si>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</si>
  <si>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</si>
  <si>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</si>
  <si>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</si>
  <si>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</si>
  <si>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</si>
  <si>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</si>
  <si>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</si>
  <si>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</si>
  <si>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</si>
  <si>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</si>
  <si>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</si>
  <si>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</si>
  <si>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</si>
  <si>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</si>
  <si>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</si>
  <si>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</si>
  <si>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</si>
  <si>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</si>
  <si>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</si>
  <si>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</si>
  <si>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</si>
  <si>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</si>
  <si>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</si>
  <si>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</si>
  <si>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</si>
  <si>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</si>
  <si>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</si>
  <si>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</si>
  <si>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</si>
  <si>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</si>
  <si>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</si>
  <si>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</si>
  <si>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</si>
  <si>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</si>
  <si>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</si>
  <si>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</si>
  <si>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</si>
  <si>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</si>
  <si>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</si>
  <si>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</si>
  <si>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</si>
  <si>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</si>
  <si>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</si>
  <si>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</si>
  <si>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</si>
  <si>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</si>
  <si>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</si>
  <si>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</si>
  <si>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</si>
  <si>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</si>
  <si>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</si>
  <si>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</si>
  <si>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</si>
  <si>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</si>
  <si>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</si>
  <si>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</si>
  <si>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</si>
  <si>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</si>
  <si>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</si>
  <si>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</si>
  <si>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</si>
  <si>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</si>
  <si>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</si>
  <si>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</si>
  <si>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</si>
  <si>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</si>
  <si>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</si>
  <si>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</si>
  <si>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</si>
  <si>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</si>
  <si>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</si>
  <si>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</si>
  <si>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</si>
  <si>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</si>
  <si>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</si>
  <si>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</si>
  <si>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</si>
  <si>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</si>
  <si>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</si>
  <si>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</si>
  <si>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</si>
  <si>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</si>
  <si>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</si>
  <si>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</si>
  <si>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</si>
  <si>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</si>
  <si>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</si>
  <si>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</si>
  <si>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</si>
  <si>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</si>
  <si>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</si>
  <si>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</si>
  <si>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</si>
  <si>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</si>
  <si>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</si>
  <si>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</si>
  <si>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</si>
  <si>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</si>
  <si>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</si>
  <si>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</si>
  <si>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</si>
  <si>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</si>
  <si>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</si>
  <si>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</si>
  <si>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</si>
  <si>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</si>
  <si>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</si>
  <si>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</si>
  <si>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</si>
  <si>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</si>
  <si>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</si>
  <si>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</si>
  <si>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</si>
  <si>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</si>
  <si>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</si>
  <si>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</si>
  <si>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</si>
  <si>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</si>
  <si>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</si>
  <si>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</si>
  <si>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</si>
  <si>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</si>
  <si>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</si>
  <si>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</si>
  <si>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</si>
  <si>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</si>
  <si>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</si>
  <si>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</si>
  <si>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</si>
  <si>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</si>
  <si>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</si>
  <si>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</si>
  <si>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</si>
  <si>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</si>
  <si>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</si>
  <si>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</si>
  <si>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</si>
  <si>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</si>
  <si>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</si>
  <si>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</si>
  <si>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</si>
  <si>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</si>
  <si>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</si>
  <si>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</si>
  <si>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</si>
  <si>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</si>
  <si>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</si>
  <si>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</si>
  <si>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</si>
  <si>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</si>
  <si>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</si>
  <si>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</si>
  <si>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</si>
  <si>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</si>
  <si>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</si>
  <si>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</si>
  <si>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</si>
  <si>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</si>
  <si>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</si>
  <si>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</si>
  <si>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</si>
  <si>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</si>
  <si>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</si>
  <si>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</si>
  <si>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</si>
  <si>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</si>
  <si>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</si>
  <si>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</si>
  <si>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</si>
  <si>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</si>
  <si>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</si>
  <si>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</si>
  <si>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</si>
  <si>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</si>
  <si>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</si>
  <si>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</si>
  <si>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</si>
  <si>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</si>
  <si>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</si>
  <si>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</si>
  <si>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</si>
  <si>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</si>
  <si>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</si>
  <si>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</si>
  <si>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</si>
  <si>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</si>
  <si>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</si>
  <si>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</si>
  <si>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</si>
  <si>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</si>
  <si>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</si>
  <si>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</si>
  <si>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</si>
  <si>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</si>
  <si>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</si>
  <si>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</si>
  <si>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</si>
  <si>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</si>
  <si>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</si>
  <si>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</si>
  <si>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</si>
  <si>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</si>
  <si>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</si>
  <si>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</si>
  <si>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</si>
  <si>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</si>
  <si>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</si>
  <si>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</si>
  <si>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</si>
  <si>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</si>
  <si>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</si>
  <si>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</si>
  <si>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</si>
  <si>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</si>
  <si>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</si>
  <si>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</si>
  <si>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</si>
  <si>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</si>
  <si>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</si>
  <si>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</si>
  <si>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</si>
  <si>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</si>
  <si>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</si>
  <si>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</si>
  <si>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</si>
  <si>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</si>
  <si>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</si>
  <si>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</si>
  <si>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</si>
  <si>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</si>
  <si>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</si>
  <si>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</si>
  <si>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</si>
  <si>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</si>
  <si>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</si>
  <si>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</si>
  <si>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</si>
  <si>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</si>
  <si>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</si>
  <si>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</si>
  <si>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</si>
  <si>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</si>
  <si>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</si>
  <si>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</si>
  <si>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</si>
  <si>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</si>
  <si>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</si>
  <si>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</si>
  <si>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</si>
  <si>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</si>
  <si>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</si>
  <si>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</si>
  <si>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</si>
  <si>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</si>
  <si>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</si>
  <si>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</si>
  <si>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</si>
  <si>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</si>
  <si>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</si>
  <si>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</si>
  <si>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</si>
  <si>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</si>
  <si>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</si>
  <si>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</si>
  <si>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</si>
  <si>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</si>
  <si>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</si>
  <si>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</si>
  <si>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</si>
  <si>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</si>
  <si>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</si>
  <si>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</si>
  <si>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</si>
  <si>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</si>
  <si>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</si>
  <si>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</si>
  <si>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</si>
  <si>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</si>
  <si>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</si>
  <si>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</si>
  <si>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</si>
  <si>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</si>
  <si>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</si>
  <si>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</si>
  <si>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</si>
  <si>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</si>
  <si>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</si>
  <si>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</si>
  <si>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</si>
  <si>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</si>
  <si>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</si>
  <si>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</si>
  <si>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</si>
  <si>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</si>
  <si>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</si>
  <si>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</si>
  <si>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</si>
  <si>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</si>
  <si>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</si>
  <si>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</si>
  <si>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</si>
  <si>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</si>
  <si>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</si>
  <si>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</si>
  <si>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</si>
  <si>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</si>
  <si>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</si>
  <si>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</si>
  <si>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</si>
  <si>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</si>
  <si>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</si>
  <si>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</si>
  <si>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</si>
  <si>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</si>
  <si>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</si>
  <si>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</si>
  <si>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</si>
  <si>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</si>
  <si>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</si>
  <si>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</si>
  <si>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</si>
  <si>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</si>
  <si>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</si>
  <si>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</si>
  <si>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</si>
  <si>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</si>
  <si>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</si>
  <si>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</si>
  <si>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</si>
  <si>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</si>
  <si>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</si>
  <si>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</si>
  <si>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</si>
  <si>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</si>
  <si>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</si>
  <si>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</si>
  <si>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</si>
  <si>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</si>
  <si>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</si>
  <si>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</si>
  <si>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</si>
  <si>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</si>
  <si>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</si>
  <si>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</si>
  <si>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</si>
  <si>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</si>
  <si>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</si>
  <si>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</si>
  <si>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</si>
  <si>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</si>
  <si>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</si>
  <si>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</si>
  <si>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</si>
  <si>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</si>
  <si>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</si>
  <si>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</si>
  <si>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</si>
  <si>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</si>
  <si>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</si>
  <si>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</si>
  <si>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</si>
  <si>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</si>
  <si>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</si>
  <si>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</si>
  <si>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</si>
  <si>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</si>
  <si>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</si>
  <si>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</si>
  <si>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</si>
  <si>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</si>
  <si>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</si>
  <si>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</si>
  <si>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</si>
  <si>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</si>
  <si>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</si>
  <si>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</si>
  <si>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</si>
  <si>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</si>
  <si>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</si>
  <si>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</si>
  <si>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</si>
  <si>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</si>
  <si>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</si>
  <si>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</si>
  <si>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</si>
  <si>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</si>
  <si>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</si>
  <si>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</si>
  <si>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</si>
  <si>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</si>
  <si>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</si>
  <si>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</si>
  <si>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</si>
  <si>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</si>
  <si>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</si>
  <si>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</si>
  <si>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</si>
  <si>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</si>
  <si>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</si>
  <si>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</si>
  <si>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</si>
  <si>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</si>
  <si>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</si>
  <si>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</si>
  <si>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</si>
  <si>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</si>
  <si>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</si>
  <si>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</si>
  <si>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</si>
  <si>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</si>
  <si>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</si>
  <si>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</si>
  <si>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</si>
  <si>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</si>
  <si>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</si>
  <si>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</si>
  <si>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</si>
  <si>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</si>
  <si>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</si>
  <si>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</si>
  <si>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</si>
  <si>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</si>
  <si>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</si>
  <si>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</si>
  <si>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</si>
  <si>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</si>
  <si>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</si>
  <si>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</si>
  <si>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</si>
  <si>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</si>
  <si>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</si>
  <si>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</si>
  <si>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</si>
  <si>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</si>
  <si>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</si>
  <si>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</si>
  <si>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</si>
  <si>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</si>
  <si>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</si>
  <si>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</si>
  <si>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</si>
  <si>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</si>
  <si>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</si>
  <si>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</si>
  <si>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</si>
  <si>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</si>
  <si>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</si>
  <si>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</si>
  <si>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</si>
  <si>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</si>
  <si>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</si>
  <si>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</si>
  <si>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</si>
  <si>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</si>
  <si>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</si>
  <si>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</si>
  <si>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</si>
  <si>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</si>
  <si>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</si>
  <si>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</si>
  <si>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</si>
  <si>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</si>
  <si>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</si>
  <si>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</si>
  <si>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</si>
  <si>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</si>
  <si>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</si>
  <si>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</si>
  <si>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</si>
  <si>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</si>
  <si>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</si>
  <si>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</si>
  <si>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</si>
  <si>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</si>
  <si>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</si>
  <si>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</si>
  <si>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</si>
  <si>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</si>
  <si>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</si>
  <si>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</si>
  <si>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</si>
  <si>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</si>
  <si>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</si>
  <si>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</si>
  <si>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</si>
  <si>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</si>
  <si>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</si>
  <si>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</si>
  <si>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</si>
  <si>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</si>
  <si>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</si>
  <si>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</si>
  <si>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</si>
  <si>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</si>
  <si>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</si>
  <si>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</si>
  <si>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</si>
  <si>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</si>
  <si>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</si>
  <si>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</si>
  <si>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</si>
  <si>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</si>
  <si>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</si>
  <si>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</si>
  <si>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</si>
  <si>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</si>
  <si>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</si>
  <si>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</si>
  <si>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</si>
  <si>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</si>
  <si>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</si>
  <si>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</si>
  <si>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</si>
  <si>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</si>
  <si>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</si>
  <si>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</si>
  <si>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</si>
  <si>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</si>
  <si>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</si>
  <si>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</si>
  <si>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</si>
  <si>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</si>
  <si>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</si>
  <si>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</si>
  <si>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</si>
  <si>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</si>
  <si>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</si>
  <si>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</si>
  <si>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</si>
  <si>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</si>
  <si>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</si>
  <si>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</si>
  <si>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</si>
  <si>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</si>
  <si>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</si>
  <si>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</si>
  <si>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</si>
  <si>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</si>
  <si>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</si>
  <si>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</si>
  <si>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</si>
  <si>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</si>
  <si>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</si>
  <si>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</si>
  <si>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</si>
  <si>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</si>
  <si>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</si>
  <si>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</si>
  <si>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</si>
  <si>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</si>
  <si>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</si>
  <si>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</si>
  <si>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</si>
  <si>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</si>
  <si>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</si>
  <si>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</si>
  <si>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</si>
  <si>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</si>
  <si>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</si>
  <si>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</si>
  <si>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</si>
  <si>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</si>
  <si>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</si>
  <si>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</si>
  <si>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</si>
  <si>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</si>
  <si>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</si>
  <si>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</si>
  <si>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</si>
  <si>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</si>
  <si>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</si>
  <si>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</si>
  <si>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</si>
  <si>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</si>
  <si>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</si>
  <si>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</si>
  <si>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</si>
  <si>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</si>
  <si>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</si>
  <si>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</si>
  <si>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</si>
  <si>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</si>
  <si>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</si>
  <si>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</si>
  <si>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</si>
  <si>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</si>
  <si>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</si>
  <si>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</si>
  <si>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</si>
  <si>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</si>
  <si>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</si>
  <si>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</si>
  <si>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</si>
  <si>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</si>
  <si>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</si>
  <si>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</si>
  <si>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</si>
  <si>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</si>
  <si>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</si>
  <si>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</si>
  <si>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</si>
  <si>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</si>
  <si>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</si>
  <si>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</si>
  <si>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</si>
  <si>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</si>
  <si>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</si>
  <si>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</si>
  <si>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</si>
  <si>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</si>
  <si>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</si>
  <si>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</si>
  <si>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</si>
  <si>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</si>
  <si>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</si>
  <si>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</si>
  <si>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</si>
  <si>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</si>
  <si>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</si>
  <si>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</si>
  <si>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</si>
  <si>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</si>
  <si>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</si>
  <si>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</si>
  <si>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</si>
  <si>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</si>
  <si>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</si>
  <si>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</si>
  <si>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</si>
  <si>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</si>
  <si>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</si>
  <si>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</si>
  <si>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</si>
  <si>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</si>
  <si>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</si>
  <si>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</si>
  <si>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</si>
  <si>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</si>
  <si>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</si>
  <si>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</si>
  <si>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</si>
  <si>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</si>
  <si>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</si>
  <si>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</si>
  <si>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</si>
  <si>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</si>
  <si>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</si>
  <si>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</si>
  <si>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</si>
  <si>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</si>
  <si>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</si>
  <si>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</si>
  <si>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</si>
  <si>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</si>
  <si>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</si>
  <si>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</si>
  <si>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</si>
  <si>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</si>
  <si>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</si>
  <si>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</si>
  <si>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</si>
  <si>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</si>
  <si>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</si>
  <si>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</si>
  <si>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</si>
  <si>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</si>
  <si>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</si>
  <si>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</si>
  <si>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</si>
  <si>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</si>
  <si>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</si>
  <si>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</si>
  <si>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</si>
  <si>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</si>
  <si>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</si>
  <si>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</si>
  <si>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</si>
  <si>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</si>
  <si>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</si>
  <si>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</si>
  <si>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</si>
  <si>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</si>
  <si>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</si>
  <si>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</si>
  <si>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</si>
  <si>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</si>
  <si>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</si>
  <si>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</si>
  <si>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</si>
  <si>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</si>
  <si>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</si>
  <si>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</si>
  <si>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</si>
  <si>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</si>
  <si>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</si>
  <si>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</si>
  <si>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</si>
  <si>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</si>
  <si>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</si>
  <si>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</si>
  <si>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</si>
  <si>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</si>
  <si>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</si>
  <si>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</si>
  <si>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</si>
  <si>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</si>
  <si>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</si>
  <si>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</si>
  <si>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</si>
  <si>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</si>
  <si>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</si>
  <si>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</si>
  <si>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</si>
  <si>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</si>
  <si>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</si>
  <si>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</si>
  <si>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</si>
  <si>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</si>
  <si>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</si>
  <si>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</si>
  <si>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</si>
  <si>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</si>
  <si>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</si>
  <si>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</si>
  <si>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</si>
  <si>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</si>
  <si>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</si>
  <si>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</si>
  <si>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</si>
  <si>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</si>
  <si>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</si>
  <si>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</si>
  <si>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</si>
  <si>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</si>
  <si>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</si>
  <si>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</si>
  <si>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</si>
  <si>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</si>
  <si>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</si>
  <si>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</si>
  <si>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</si>
  <si>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</si>
  <si>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</si>
  <si>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</si>
  <si>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</si>
  <si>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</si>
  <si>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</si>
  <si>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</si>
  <si>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</si>
  <si>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</si>
  <si>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</si>
  <si>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</si>
  <si>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</si>
  <si>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</si>
  <si>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</si>
  <si>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</si>
  <si>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</si>
  <si>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</si>
  <si>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</si>
  <si>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</si>
  <si>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</si>
  <si>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</si>
  <si>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</si>
  <si>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</si>
  <si>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</si>
  <si>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</si>
  <si>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</si>
  <si>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</si>
  <si>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</si>
  <si>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</si>
  <si>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</si>
  <si>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</si>
  <si>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</si>
  <si>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</si>
  <si>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</si>
  <si>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</si>
  <si>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</si>
  <si>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</si>
  <si>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</si>
  <si>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</si>
  <si>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</si>
  <si>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</si>
  <si>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</si>
  <si>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</si>
  <si>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</si>
  <si>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</si>
  <si>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</si>
  <si>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</si>
  <si>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</si>
  <si>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</si>
  <si>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</si>
  <si>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</si>
  <si>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</si>
  <si>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</si>
  <si>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</si>
  <si>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</si>
  <si>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</si>
  <si>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</si>
  <si>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</si>
  <si>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</si>
  <si>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</si>
  <si>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</si>
  <si>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</si>
  <si>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</si>
  <si>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</si>
  <si>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</si>
  <si>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</si>
  <si>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</si>
  <si>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</si>
  <si>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</si>
  <si>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</si>
  <si>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</si>
  <si>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</si>
  <si>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</si>
  <si>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</si>
  <si>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</si>
  <si>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</si>
  <si>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</si>
  <si>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</si>
  <si>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</si>
  <si>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</si>
  <si>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</si>
  <si>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</si>
  <si>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</si>
  <si>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</si>
  <si>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</si>
  <si>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</si>
  <si>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</si>
  <si>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</si>
  <si>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</si>
  <si>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</si>
  <si>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</si>
  <si>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</si>
  <si>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</si>
  <si>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</si>
  <si>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</si>
  <si>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</si>
  <si>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</si>
  <si>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</si>
  <si>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</si>
  <si>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</si>
  <si>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</si>
  <si>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</si>
  <si>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</si>
  <si>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</si>
  <si>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</si>
  <si>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</si>
  <si>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</si>
  <si>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</si>
  <si>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</si>
  <si>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</si>
  <si>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</si>
  <si>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</si>
  <si>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</si>
  <si>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</si>
  <si>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</si>
  <si>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</si>
  <si>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</si>
  <si>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</si>
  <si>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</si>
  <si>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</si>
  <si>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</si>
  <si>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</si>
  <si>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</si>
  <si>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</si>
  <si>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</si>
  <si>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</si>
  <si>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</si>
  <si>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</si>
  <si>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</si>
  <si>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</si>
  <si>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</si>
  <si>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</si>
  <si>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</si>
  <si>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</si>
  <si>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</si>
  <si>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</si>
  <si>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</si>
  <si>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</si>
  <si>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</si>
  <si>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</si>
  <si>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</si>
  <si>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</si>
  <si>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</si>
  <si>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</si>
  <si>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</si>
  <si>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</si>
  <si>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</si>
  <si>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</si>
  <si>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</si>
  <si>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</si>
  <si>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</si>
  <si>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</si>
  <si>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</si>
  <si>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</si>
  <si>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</si>
  <si>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</si>
  <si>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</si>
  <si>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</si>
  <si>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</si>
  <si>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</si>
  <si>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</si>
  <si>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</si>
  <si>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</si>
  <si>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</si>
  <si>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</si>
  <si>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</si>
  <si>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</si>
  <si>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</si>
  <si>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</si>
  <si>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</si>
  <si>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</si>
  <si>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</si>
  <si>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</si>
  <si>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</si>
  <si>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</si>
  <si>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</si>
  <si>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</si>
  <si>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</si>
  <si>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</si>
  <si>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</si>
  <si>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</si>
  <si>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</si>
  <si>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</si>
  <si>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</si>
  <si>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</si>
  <si>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</si>
  <si>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</si>
  <si>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</si>
  <si>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</si>
  <si>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</si>
  <si>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</si>
  <si>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</si>
  <si>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</si>
  <si>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</si>
  <si>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</si>
  <si>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</si>
  <si>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</si>
  <si>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</si>
  <si>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</si>
  <si>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</si>
  <si>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</si>
  <si>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</si>
  <si>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</si>
  <si>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</si>
  <si>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</si>
  <si>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</si>
  <si>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</si>
  <si>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</si>
  <si>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</si>
  <si>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</si>
  <si>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</si>
  <si>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</si>
  <si>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</si>
  <si>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</si>
  <si>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</si>
  <si>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</si>
  <si>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</si>
  <si>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</si>
  <si>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</si>
  <si>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</si>
  <si>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</si>
  <si>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</si>
  <si>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</si>
  <si>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</si>
  <si>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</si>
  <si>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</si>
  <si>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</si>
  <si>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</si>
  <si>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</si>
  <si>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</si>
  <si>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</si>
  <si>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</si>
  <si>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</si>
  <si>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</si>
  <si>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</si>
  <si>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</si>
  <si>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</si>
  <si>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</si>
  <si>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</si>
  <si>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</si>
  <si>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</si>
  <si>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</si>
  <si>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</si>
  <si>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</si>
  <si>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</si>
  <si>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</si>
  <si>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</si>
  <si>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</si>
  <si>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</si>
  <si>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</si>
  <si>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</si>
  <si>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</si>
  <si>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</si>
  <si>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</si>
  <si>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</si>
  <si>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</si>
  <si>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</si>
  <si>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</si>
  <si>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</si>
  <si>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</si>
  <si>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</si>
  <si>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</si>
  <si>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</si>
  <si>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</si>
  <si>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</si>
  <si>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</si>
  <si>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</si>
  <si>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</si>
  <si>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</si>
  <si>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</si>
  <si>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</si>
  <si>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</si>
  <si>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</si>
  <si>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</si>
  <si>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</si>
  <si>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</si>
  <si>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</si>
  <si>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</si>
  <si>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</si>
  <si>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</si>
  <si>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</si>
  <si>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</si>
  <si>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</si>
  <si>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</si>
  <si>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</si>
  <si>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</si>
  <si>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</si>
  <si>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</si>
  <si>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</si>
  <si>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</si>
  <si>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</si>
  <si>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</si>
  <si>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</si>
  <si>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</si>
  <si>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</si>
  <si>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</si>
  <si>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</si>
  <si>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</si>
  <si>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</si>
  <si>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</si>
  <si>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</si>
  <si>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</si>
  <si>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</si>
  <si>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</si>
  <si>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</si>
  <si>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</si>
  <si>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</si>
  <si>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</si>
  <si>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</si>
  <si>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</si>
  <si>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</si>
  <si>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</si>
  <si>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</si>
  <si>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</si>
  <si>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</si>
  <si>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</si>
  <si>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</si>
  <si>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</si>
  <si>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</si>
  <si>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</si>
  <si>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</si>
  <si>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</si>
  <si>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</si>
  <si>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</si>
  <si>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</si>
  <si>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</si>
  <si>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</si>
  <si>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</si>
  <si>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</si>
  <si>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</si>
  <si>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</si>
  <si>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</si>
  <si>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</si>
  <si>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</si>
  <si>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</si>
  <si>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</si>
  <si>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</si>
  <si>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</si>
  <si>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</si>
  <si>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</si>
  <si>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</si>
  <si>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</si>
  <si>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</si>
  <si>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</si>
  <si>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</si>
  <si>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</si>
  <si>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</si>
  <si>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</si>
  <si>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</si>
  <si>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</si>
  <si>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</si>
  <si>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</si>
  <si>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</si>
  <si>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</si>
  <si>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</si>
  <si>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</si>
  <si>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</si>
  <si>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</si>
  <si>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</si>
  <si>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</si>
  <si>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</si>
  <si>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</si>
  <si>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</si>
  <si>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</si>
  <si>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</si>
  <si>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</si>
  <si>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</si>
  <si>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</si>
  <si>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</si>
  <si>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</si>
  <si>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</si>
  <si>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</si>
  <si>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</si>
  <si>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</si>
  <si>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</si>
  <si>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</si>
  <si>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</si>
  <si>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</si>
  <si>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</si>
  <si>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</si>
  <si>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</si>
  <si>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</si>
  <si>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</si>
  <si>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</si>
  <si>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</si>
  <si>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</si>
  <si>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</si>
  <si>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</si>
  <si>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</si>
  <si>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</si>
  <si>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</si>
  <si>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</si>
  <si>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</si>
  <si>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</si>
  <si>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</si>
  <si>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</si>
  <si>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</si>
  <si>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</si>
  <si>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</si>
  <si>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</si>
  <si>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</si>
  <si>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</si>
  <si>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</si>
  <si>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</si>
  <si>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</si>
  <si>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</si>
  <si>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</si>
  <si>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</si>
  <si>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</si>
  <si>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</si>
  <si>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</si>
  <si>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</si>
  <si>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</si>
  <si>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</si>
  <si>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</si>
  <si>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</si>
  <si>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</si>
  <si>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</si>
  <si>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</si>
  <si>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</si>
  <si>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</si>
  <si>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</si>
  <si>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</si>
  <si>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</si>
  <si>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</si>
  <si>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</si>
  <si>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</si>
  <si>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</si>
  <si>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</si>
  <si>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</si>
  <si>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</si>
  <si>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</si>
  <si>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</si>
  <si>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</si>
  <si>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</si>
  <si>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</si>
  <si>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</si>
  <si>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</si>
  <si>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</si>
  <si>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</si>
  <si>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</si>
  <si>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</si>
  <si>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</si>
  <si>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</si>
  <si>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</si>
  <si>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</si>
  <si>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</si>
  <si>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</si>
  <si>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</si>
  <si>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</si>
  <si>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</si>
  <si>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</si>
  <si>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</si>
  <si>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</si>
  <si>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</si>
  <si>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</si>
  <si>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</si>
  <si>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</si>
  <si>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</si>
  <si>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</si>
  <si>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</si>
  <si>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</si>
  <si>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</si>
  <si>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</si>
  <si>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</si>
  <si>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</si>
  <si>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</si>
  <si>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</si>
  <si>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</si>
  <si>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</si>
  <si>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</si>
  <si>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</si>
  <si>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</si>
  <si>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</si>
  <si>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</si>
  <si>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</si>
  <si>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</si>
  <si>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</si>
  <si>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</si>
  <si>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</si>
  <si>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</si>
  <si>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</si>
  <si>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</si>
  <si>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</si>
  <si>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</si>
  <si>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</si>
  <si>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</si>
  <si>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</si>
  <si>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</si>
  <si>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</si>
  <si>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</si>
  <si>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</si>
  <si>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</si>
  <si>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</si>
  <si>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</si>
  <si>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</si>
  <si>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</si>
  <si>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</si>
  <si>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</si>
  <si>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</si>
  <si>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</si>
  <si>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</si>
  <si>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</si>
  <si>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</si>
  <si>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</si>
  <si>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</si>
  <si>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</si>
  <si>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</si>
  <si>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</si>
  <si>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</si>
  <si>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</si>
  <si>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</si>
  <si>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</si>
  <si>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</si>
  <si>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</si>
  <si>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</si>
  <si>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</si>
  <si>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</si>
  <si>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</si>
  <si>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</si>
  <si>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</si>
  <si>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</si>
  <si>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</si>
  <si>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</si>
  <si>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</si>
  <si>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</si>
  <si>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</si>
  <si>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</si>
  <si>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</si>
  <si>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</si>
  <si>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</si>
  <si>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</si>
  <si>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</si>
  <si>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</si>
  <si>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</si>
  <si>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</si>
  <si>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</si>
  <si>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</si>
  <si>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</si>
  <si>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</si>
  <si>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</si>
  <si>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</si>
  <si>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</si>
  <si>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</si>
  <si>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</si>
  <si>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</si>
  <si>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</si>
  <si>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</si>
  <si>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</si>
  <si>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</si>
  <si>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</si>
  <si>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</si>
  <si>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</si>
  <si>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</si>
  <si>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</si>
  <si>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</si>
  <si>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</si>
  <si>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</si>
  <si>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</si>
  <si>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</si>
  <si>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</si>
  <si>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</si>
  <si>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</si>
  <si>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</si>
  <si>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</si>
  <si>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</si>
  <si>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</si>
  <si>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</si>
  <si>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</si>
  <si>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</si>
  <si>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</si>
  <si>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</si>
  <si>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</si>
  <si>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</si>
  <si>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</si>
  <si>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</si>
  <si>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</si>
  <si>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</si>
  <si>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</si>
  <si>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</si>
  <si>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</si>
  <si>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</si>
  <si>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</si>
  <si>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</si>
  <si>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</si>
  <si>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</si>
  <si>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</si>
  <si>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</si>
  <si>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</si>
  <si>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</si>
  <si>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</si>
  <si>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</si>
  <si>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</si>
  <si>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</si>
  <si>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</si>
  <si>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</si>
  <si>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</si>
  <si>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</si>
  <si>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</si>
  <si>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</si>
  <si>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</si>
  <si>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</si>
  <si>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</si>
  <si>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</si>
  <si>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</si>
  <si>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</si>
  <si>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</si>
  <si>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</si>
  <si>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</si>
  <si>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</si>
  <si>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</si>
  <si>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</si>
  <si>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</si>
  <si>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</si>
  <si>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</si>
  <si>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</si>
  <si>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</si>
  <si>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</si>
  <si>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</si>
  <si>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</si>
  <si>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</si>
  <si>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</si>
  <si>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</si>
  <si>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</si>
  <si>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</si>
  <si>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</si>
  <si>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</si>
  <si>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</si>
  <si>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</si>
  <si>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</si>
  <si>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</si>
  <si>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</si>
  <si>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</si>
  <si>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</si>
  <si>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</si>
  <si>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</si>
  <si>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</si>
  <si>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</si>
  <si>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</si>
  <si>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</si>
  <si>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</si>
  <si>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</si>
  <si>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</si>
  <si>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</si>
  <si>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</si>
  <si>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</si>
  <si>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</si>
  <si>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</si>
  <si>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</si>
  <si>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</si>
  <si>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</si>
  <si>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</si>
  <si>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</si>
  <si>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</si>
  <si>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</si>
  <si>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</si>
  <si>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</si>
  <si>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</si>
  <si>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</si>
  <si>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</si>
  <si>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</si>
  <si>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</si>
  <si>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</si>
  <si>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</si>
  <si>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</si>
  <si>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</si>
  <si>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</si>
  <si>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</si>
  <si>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</si>
  <si>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</si>
  <si>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</si>
  <si>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</si>
  <si>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</si>
  <si>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</si>
  <si>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</si>
  <si>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</si>
  <si>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</si>
  <si>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date_created_conversion</t>
  </si>
  <si>
    <t>date_ended_conversion</t>
  </si>
  <si>
    <t>percentage_funded</t>
  </si>
  <si>
    <t>average_donation</t>
  </si>
  <si>
    <t>category_and_subcategory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</si>
  <si>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</si>
  <si>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</si>
  <si>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</si>
  <si>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</si>
  <si>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</si>
  <si>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</si>
  <si>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</si>
  <si>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</si>
  <si>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</si>
  <si>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</si>
  <si>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</si>
  <si>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</si>
  <si>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</si>
  <si>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</si>
  <si>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</si>
  <si>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</si>
  <si>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</si>
  <si>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</si>
  <si>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</si>
  <si>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</si>
  <si>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</si>
  <si>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</si>
  <si>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</si>
  <si>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</si>
  <si>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</si>
  <si>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</si>
  <si>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</si>
  <si>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</si>
  <si>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</si>
  <si>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</si>
  <si>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</si>
  <si>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</si>
  <si>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</si>
  <si>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</si>
  <si>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</si>
  <si>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</si>
  <si>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</si>
  <si>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</si>
  <si>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</si>
  <si>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</si>
  <si>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</si>
  <si>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</si>
  <si>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</si>
  <si>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</si>
  <si>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</si>
  <si>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</si>
  <si>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</si>
  <si>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</si>
  <si>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</si>
  <si>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</si>
  <si>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</si>
  <si>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</si>
  <si>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</si>
  <si>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</si>
  <si>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</si>
  <si>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</si>
  <si>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</si>
  <si>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>Number of Kickstarter Campaigns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</si>
  <si>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</si>
  <si>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</si>
  <si>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</si>
  <si>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</si>
  <si>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</si>
  <si>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</si>
  <si>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</si>
  <si>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</si>
  <si>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</si>
  <si>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</si>
  <si>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</si>
  <si>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</si>
  <si>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</si>
  <si>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</si>
  <si>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</si>
  <si>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</si>
  <si>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</si>
  <si>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</si>
  <si>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</si>
  <si>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</si>
  <si>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</si>
  <si>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</si>
  <si>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</si>
  <si>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</si>
  <si>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</si>
  <si>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</si>
  <si>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</si>
  <si>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</si>
  <si>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</si>
  <si>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</si>
  <si>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</si>
  <si>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</si>
  <si>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</si>
  <si>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Country</t>
  </si>
  <si>
    <t>Campaign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</si>
</sst>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 applyAlignment="1">
      <alignment wrapText="1"/>
    </xf>
    <xf numFmtId="14" fontId="0" fillId="0" borderId="0" xfId="0" applyNumberFormat="1" applyAlignment="1">
      <alignment horizontal="left"/>
    </xf>
    <xf numFmtId="1" fontId="0" fillId="0" borderId="0" xfId="0" applyNumberFormat="1"/>
    <xf numFmtId="0" fontId="0" fillId="2" borderId="0" xfId="0" applyFill="1" applyBorder="1"/>
    <xf numFmtId="0" fontId="0" fillId="2" borderId="5" xfId="0" applyFill="1" applyBorder="1"/>
    <xf numFmtId="9" fontId="0" fillId="0" borderId="0" xfId="1" applyFont="1"/>
    <xf numFmtId="0" fontId="0" fillId="2" borderId="0" xfId="0" applyFill="1"/>
    <xf numFmtId="0" fontId="0" fillId="2" borderId="1" xfId="0" applyFill="1" applyBorder="1" applyAlignment="1">
      <alignment wrapText="1"/>
    </xf>
    <xf numFmtId="0" fontId="0" fillId="2" borderId="2" xfId="0" applyFill="1" applyBorder="1" applyAlignment="1">
      <alignment wrapText="1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4" xfId="0" applyFill="1" applyBorder="1" applyAlignment="1">
      <alignment horizontal="left"/>
    </xf>
    <xf numFmtId="0" fontId="0" fillId="2" borderId="0" xfId="0" applyNumberFormat="1" applyFill="1" applyBorder="1"/>
    <xf numFmtId="0" fontId="0" fillId="2" borderId="5" xfId="0" applyNumberFormat="1" applyFill="1" applyBorder="1"/>
    <xf numFmtId="0" fontId="0" fillId="2" borderId="6" xfId="0" applyFill="1" applyBorder="1" applyAlignment="1">
      <alignment horizontal="left"/>
    </xf>
    <xf numFmtId="0" fontId="0" fillId="2" borderId="7" xfId="0" applyNumberFormat="1" applyFill="1" applyBorder="1"/>
    <xf numFmtId="0" fontId="0" fillId="2" borderId="8" xfId="0" applyNumberFormat="1" applyFill="1" applyBorder="1"/>
    <xf numFmtId="0" fontId="0" fillId="0" borderId="9" xfId="0" applyBorder="1"/>
  </cellXfs>
  <cellStyles count="2">
    <cellStyle name="Normal" xfId="0" builtinId="0"/>
    <cellStyle name="Percent" xfId="1" builtinId="5"/>
  </cellStyles>
  <dxfs count="1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for Each Fundraising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5-3448-8724-B9B9FB298B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D15-3448-8724-B9B9FB298B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D15-3448-8724-B9B9FB298B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D15-3448-8724-B9B9FB298B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7548944"/>
        <c:axId val="1323877776"/>
      </c:barChart>
      <c:catAx>
        <c:axId val="79754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77776"/>
        <c:crosses val="autoZero"/>
        <c:auto val="1"/>
        <c:lblAlgn val="ctr"/>
        <c:lblOffset val="100"/>
        <c:noMultiLvlLbl val="0"/>
      </c:catAx>
      <c:valAx>
        <c:axId val="132387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54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Each Fundraising Category</a:t>
            </a:r>
            <a:r>
              <a:rPr lang="en-US" baseline="0"/>
              <a:t> in the United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Statistics'!$R$4:$R$5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Statistics'!$R$6:$R$15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4-1C48-A531-05649493816B}"/>
            </c:ext>
          </c:extLst>
        </c:ser>
        <c:ser>
          <c:idx val="1"/>
          <c:order val="1"/>
          <c:tx>
            <c:strRef>
              <c:f>'Category Statistics'!$S$4:$S$5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Statistics'!$S$6:$S$15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44-1C48-A531-05649493816B}"/>
            </c:ext>
          </c:extLst>
        </c:ser>
        <c:ser>
          <c:idx val="2"/>
          <c:order val="2"/>
          <c:tx>
            <c:strRef>
              <c:f>'Category Statistics'!$T$4:$T$5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Statistics'!$T$6:$T$15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44-1C48-A531-05649493816B}"/>
            </c:ext>
          </c:extLst>
        </c:ser>
        <c:ser>
          <c:idx val="3"/>
          <c:order val="3"/>
          <c:tx>
            <c:strRef>
              <c:f>'Category Statistics'!$U$4:$U$5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Statistics'!$U$6:$U$15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44-1C48-A531-05649493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4741040"/>
        <c:axId val="1474742688"/>
      </c:barChart>
      <c:catAx>
        <c:axId val="147474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742688"/>
        <c:crosses val="autoZero"/>
        <c:auto val="1"/>
        <c:lblAlgn val="ctr"/>
        <c:lblOffset val="100"/>
        <c:noMultiLvlLbl val="0"/>
      </c:catAx>
      <c:valAx>
        <c:axId val="147474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74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for Each Subcategory of the Theater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99158759001277E-2"/>
          <c:y val="9.9962691695956951E-2"/>
          <c:w val="0.78982515647082574"/>
          <c:h val="0.8496881811219981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E-3544-B575-431176BCDF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EBE-3544-B575-431176BCDF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EBE-3544-B575-431176BCDF2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EBE-3544-B575-431176BCD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4192576"/>
        <c:axId val="1897794368"/>
      </c:barChart>
      <c:catAx>
        <c:axId val="1324192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794368"/>
        <c:crosses val="autoZero"/>
        <c:auto val="1"/>
        <c:lblAlgn val="ctr"/>
        <c:lblOffset val="100"/>
        <c:noMultiLvlLbl val="0"/>
      </c:catAx>
      <c:valAx>
        <c:axId val="189779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19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Each Subcategory of the Theater Campaigns in the United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Statistics'!$T$4:$T$5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Statistics'!$T$6:$T$9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0-9F47-9C30-55744188F1B7}"/>
            </c:ext>
          </c:extLst>
        </c:ser>
        <c:ser>
          <c:idx val="1"/>
          <c:order val="1"/>
          <c:tx>
            <c:strRef>
              <c:f>'Subcategory Statistics'!$U$4:$U$5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Statistics'!$U$6:$U$9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80-9F47-9C30-55744188F1B7}"/>
            </c:ext>
          </c:extLst>
        </c:ser>
        <c:ser>
          <c:idx val="2"/>
          <c:order val="2"/>
          <c:tx>
            <c:strRef>
              <c:f>'Subcategory Statistics'!$V$4:$V$5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Statistics'!$V$6:$V$9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80-9F47-9C30-55744188F1B7}"/>
            </c:ext>
          </c:extLst>
        </c:ser>
        <c:ser>
          <c:idx val="3"/>
          <c:order val="3"/>
          <c:tx>
            <c:strRef>
              <c:f>'Subcategory Statistics'!$W$4:$W$5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Statistics'!$W$6:$W$9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80-9F47-9C30-55744188F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9455408"/>
        <c:axId val="1867331760"/>
      </c:barChart>
      <c:catAx>
        <c:axId val="180945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31760"/>
        <c:crosses val="autoZero"/>
        <c:auto val="1"/>
        <c:lblAlgn val="ctr"/>
        <c:lblOffset val="100"/>
        <c:noMultiLvlLbl val="0"/>
      </c:catAx>
      <c:valAx>
        <c:axId val="186733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5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Ouctomes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988932327515004E-2"/>
          <c:y val="7.5763428370767549E-2"/>
          <c:w val="0.77233742635317437"/>
          <c:h val="0.793224564768168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D-E14A-B3E2-6C1D1627693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D-E14A-B3E2-6C1D1627693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D-E14A-B3E2-6C1D16276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3066880"/>
        <c:axId val="2083421200"/>
      </c:lineChart>
      <c:catAx>
        <c:axId val="208306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21200"/>
        <c:crosses val="autoZero"/>
        <c:auto val="1"/>
        <c:lblAlgn val="ctr"/>
        <c:lblOffset val="100"/>
        <c:noMultiLvlLbl val="0"/>
      </c:catAx>
      <c:valAx>
        <c:axId val="208342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06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 for Theater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219688508594511E-2"/>
          <c:y val="0.13843573035180656"/>
          <c:w val="0.90764903367162064"/>
          <c:h val="0.6277259118677723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Goals_Plays'!$F$1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Goals_Plays'!$A$2:$A$13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Goals_Plays'!$F$2:$F$13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5-F44A-BEC0-75409BCD75EE}"/>
            </c:ext>
          </c:extLst>
        </c:ser>
        <c:ser>
          <c:idx val="1"/>
          <c:order val="1"/>
          <c:tx>
            <c:strRef>
              <c:f>'Outcomes Based on Goals_Plays'!$G$1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Goals_Plays'!$A$2:$A$13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Goals_Plays'!$G$2:$G$13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5-F44A-BEC0-75409BCD75EE}"/>
            </c:ext>
          </c:extLst>
        </c:ser>
        <c:ser>
          <c:idx val="2"/>
          <c:order val="2"/>
          <c:tx>
            <c:strRef>
              <c:f>'Outcomes Based on Goals_Plays'!$H$1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Goals_Plays'!$A$2:$A$13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Goals_Plays'!$H$2:$H$13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5-F44A-BEC0-75409BCD7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620240"/>
        <c:axId val="338374543"/>
      </c:lineChart>
      <c:catAx>
        <c:axId val="192262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74543"/>
        <c:crosses val="autoZero"/>
        <c:auto val="1"/>
        <c:lblAlgn val="ctr"/>
        <c:lblOffset val="100"/>
        <c:noMultiLvlLbl val="0"/>
      </c:catAx>
      <c:valAx>
        <c:axId val="33837454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62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of Kickstarter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F-8D49-8EF4-6E8CE8A0651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F-8D49-8EF4-6E8CE8A0651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F-8D49-8EF4-6E8CE8A06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806304"/>
        <c:axId val="1086802736"/>
      </c:lineChart>
      <c:catAx>
        <c:axId val="123880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Note:</a:t>
                </a:r>
                <a:r>
                  <a:rPr lang="en-US" sz="900" baseline="0"/>
                  <a:t> the data consists of 4114 Kickstarter campaigns for 21 countries, launched between 2009 and 2017. </a:t>
                </a:r>
                <a:endParaRPr lang="en-US" sz="900"/>
              </a:p>
            </c:rich>
          </c:tx>
          <c:layout>
            <c:manualLayout>
              <c:xMode val="edge"/>
              <c:yMode val="edge"/>
              <c:x val="6.9796079061545876E-2"/>
              <c:y val="0.89650485699596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802736"/>
        <c:crosses val="autoZero"/>
        <c:auto val="1"/>
        <c:lblAlgn val="ctr"/>
        <c:lblOffset val="100"/>
        <c:noMultiLvlLbl val="0"/>
      </c:catAx>
      <c:valAx>
        <c:axId val="10868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80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Dates of Theater Campaigns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Date'!$K$4:$K$5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Date'!$K$6:$K$18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D5-584B-80AE-8D593EAB18A0}"/>
            </c:ext>
          </c:extLst>
        </c:ser>
        <c:ser>
          <c:idx val="1"/>
          <c:order val="1"/>
          <c:tx>
            <c:strRef>
              <c:f>'Outcomes Based on Launch Date'!$L$4:$L$5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Date'!$L$6:$L$18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C7-7949-93ED-57333D887F5E}"/>
            </c:ext>
          </c:extLst>
        </c:ser>
        <c:ser>
          <c:idx val="2"/>
          <c:order val="2"/>
          <c:tx>
            <c:strRef>
              <c:f>'Outcomes Based on Launch Date'!$M$4:$M$5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Date'!$M$6:$M$18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7-7949-93ED-57333D887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320304"/>
        <c:axId val="1690740048"/>
      </c:lineChart>
      <c:catAx>
        <c:axId val="16913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740048"/>
        <c:crosses val="autoZero"/>
        <c:auto val="1"/>
        <c:lblAlgn val="ctr"/>
        <c:lblOffset val="100"/>
        <c:noMultiLvlLbl val="0"/>
      </c:catAx>
      <c:valAx>
        <c:axId val="16907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3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Dates of Technology Campaigns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Date'!$T$4:$T$5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Date'!$T$6:$T$18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F5-AF49-A53E-379D184F85C3}"/>
            </c:ext>
          </c:extLst>
        </c:ser>
        <c:ser>
          <c:idx val="1"/>
          <c:order val="1"/>
          <c:tx>
            <c:strRef>
              <c:f>'Outcomes Based on Launch Date'!$U$4:$U$5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Date'!$U$6:$U$18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5F8-D846-B495-C7E629DE21B2}"/>
            </c:ext>
          </c:extLst>
        </c:ser>
        <c:ser>
          <c:idx val="2"/>
          <c:order val="2"/>
          <c:tx>
            <c:strRef>
              <c:f>'Outcomes Based on Launch Date'!$V$4:$V$5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Date'!$V$6:$V$18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5F8-D846-B495-C7E629DE2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031408"/>
        <c:axId val="1691245584"/>
      </c:lineChart>
      <c:catAx>
        <c:axId val="164303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245584"/>
        <c:crosses val="autoZero"/>
        <c:auto val="1"/>
        <c:lblAlgn val="ctr"/>
        <c:lblOffset val="100"/>
        <c:noMultiLvlLbl val="0"/>
      </c:catAx>
      <c:valAx>
        <c:axId val="16912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03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1</xdr:row>
      <xdr:rowOff>0</xdr:rowOff>
    </xdr:from>
    <xdr:to>
      <xdr:col>14</xdr:col>
      <xdr:colOff>622300</xdr:colOff>
      <xdr:row>18</xdr:row>
      <xdr:rowOff>520699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D0884-F37D-C343-AE47-B8D1BDE37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12700</xdr:colOff>
      <xdr:row>0</xdr:row>
      <xdr:rowOff>152399</xdr:rowOff>
    </xdr:from>
    <xdr:to>
      <xdr:col>30</xdr:col>
      <xdr:colOff>800100</xdr:colOff>
      <xdr:row>19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A58A180-486D-A44A-AB98-DA0F45768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0.88795</cdr:x>
      <cdr:y>0.86025</cdr:y>
    </cdr:from>
    <cdr:to>
      <cdr:x>0.89556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418F98A-67F9-164B-97CD-C873896DDF4D}"/>
            </a:ext>
          </a:extLst>
        </cdr:cNvPr>
        <cdr:cNvSpPr txBox="1"/>
      </cdr:nvSpPr>
      <cdr:spPr>
        <a:xfrm xmlns:a="http://schemas.openxmlformats.org/drawingml/2006/main">
          <a:off x="5334000" y="3873500"/>
          <a:ext cx="45719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10</xdr:row>
      <xdr:rowOff>114300</xdr:rowOff>
    </xdr:from>
    <xdr:to>
      <xdr:col>9</xdr:col>
      <xdr:colOff>774700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E6456-1A71-AF4D-8E35-4328D890E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12</xdr:row>
      <xdr:rowOff>25400</xdr:rowOff>
    </xdr:from>
    <xdr:to>
      <xdr:col>27</xdr:col>
      <xdr:colOff>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15ED5-8866-9C48-86FE-478FBB151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0</xdr:row>
      <xdr:rowOff>158750</xdr:rowOff>
    </xdr:from>
    <xdr:to>
      <xdr:col>14</xdr:col>
      <xdr:colOff>558800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AD4F1-D9C2-3248-870E-85F7DB7F1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55033</xdr:colOff>
      <xdr:row>13</xdr:row>
      <xdr:rowOff>88899</xdr:rowOff>
    </xdr:from>
    <xdr:to>
      <xdr:col>7</xdr:col>
      <xdr:colOff>821266</xdr:colOff>
      <xdr:row>31</xdr:row>
      <xdr:rowOff>169334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D8997-B0B7-4E49-B096-4F9B83FFF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76200</xdr:rowOff>
    </xdr:from>
    <xdr:to>
      <xdr:col>8</xdr:col>
      <xdr:colOff>88900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4A40A-7C1E-8B44-9414-792C7B172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19</xdr:row>
      <xdr:rowOff>76200</xdr:rowOff>
    </xdr:from>
    <xdr:to>
      <xdr:col>17</xdr:col>
      <xdr:colOff>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332863-DAA3-ED44-981F-BFEFBC24A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812799</xdr:colOff>
      <xdr:row>19</xdr:row>
      <xdr:rowOff>8465</xdr:rowOff>
    </xdr:from>
    <xdr:to>
      <xdr:col>25</xdr:col>
      <xdr:colOff>457199</xdr:colOff>
      <xdr:row>39</xdr:row>
      <xdr:rowOff>16933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C091F4-82EB-7040-95C2-DDF8623D1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hanibekova787@gmail.com" refreshedDate="44570.879909490737" missingItemsLimit="0" createdVersion="7" refreshedVersion="7" minRefreshableVersion="3" recordCount="4114" xr:uid="{BE4FA81A-43A7-FE43-B05E-477F45E1ECE2}">
  <cacheSource type="worksheet">
    <worksheetSource ref="A1:T4115" sheet="Formatt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hanibekova787@gmail.com" refreshedDate="44570.893137847219" createdVersion="7" refreshedVersion="7" minRefreshableVersion="3" recordCount="4114" xr:uid="{B6199F6D-92F1-1846-BB25-AC7B0FD5EA36}">
  <cacheSource type="worksheet">
    <worksheetSource ref="A1:U4115" sheet="Formatted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d v="2015-07-23T03:00:0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d v="2017-03-02T14:24:43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d v="2016-02-15T16:51:23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d v="2014-08-07T12:21:47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d v="2015-12-19T20:01:19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d v="2016-07-29T05:35:0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d v="2014-06-14T01:44:1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d v="2016-07-05T01:07:47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d v="2016-04-15T21:00:0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d v="2016-04-17T02:29:04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d v="2014-06-25T01:37:59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d v="2016-08-22T03:00:0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d v="2014-07-16T03:00:0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d v="2016-06-23T20:27:0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d v="2014-07-13T13:59:0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d v="2015-09-27T20:14:0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d v="2014-06-16T05:30:0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d v="2014-11-04T18:33:42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d v="2014-09-17T13:00:56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d v="2015-07-20T19:35:34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d v="2015-09-13T18:11:52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d v="2014-09-26T15:03:09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d v="2015-01-01T07:59:0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d v="2015-04-30T15:20:0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d v="2015-09-15T19:39:0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d v="2016-01-09T00:36:0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d v="2014-08-17T12:22:24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d v="2014-11-16T04:57:13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d v="2015-12-16T23:08:04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d v="2014-07-22T16:09:28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d v="2014-08-21T07:01:55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d v="2016-01-25T19:00:34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d v="2016-05-13T03:59:0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d v="2015-11-08T16:51:4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d v="2014-08-05T07:43:2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d v="2015-04-28T00:00:0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d v="2015-04-04T06:22:05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d v="2015-02-27T16:37:59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d v="2013-05-11T01:22:24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d v="2014-05-25T22:59:0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d v="2014-06-19T04:00:0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41"/>
    <d v="2014-10-05T13:39:14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2"/>
    <d v="2014-12-28T15:20:26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3"/>
    <d v="2014-07-13T00:00:0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44"/>
    <d v="2014-10-07T02:22:17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5"/>
    <d v="2016-04-27T14:58:27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6"/>
    <d v="2015-12-15T23:09:34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7"/>
    <d v="2014-12-19T20:40:07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8"/>
    <d v="2015-03-01T12:00:0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49"/>
    <d v="2015-10-24T04:14:05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0"/>
    <d v="2015-01-30T17:00:0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1"/>
    <d v="2015-08-10T22:17:17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2"/>
    <d v="2014-07-17T16:50:46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3"/>
    <d v="2014-04-04T22:00:0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4"/>
    <d v="2015-12-25T17:07:0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5"/>
    <d v="2016-05-27T23:15:16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6"/>
    <d v="2015-06-08T16:00:0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7"/>
    <d v="2015-04-25T19:59:22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8"/>
    <d v="2014-11-19T18:52:52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9"/>
    <d v="2015-09-14T21:00:0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60"/>
    <d v="2014-03-23T00:00:00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61"/>
    <d v="2013-06-06T19:32:37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62"/>
    <d v="2013-03-03T19:11:18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63"/>
    <d v="2013-12-28T04:59:00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4"/>
    <d v="2013-07-08T00:26:2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5"/>
    <d v="2014-08-11T05:59:00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6"/>
    <d v="2016-07-18T20:23:40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7"/>
    <d v="2012-07-15T14:00:04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8"/>
    <d v="2014-02-23T13:39:5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9"/>
    <d v="2011-10-02T06:59:00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70"/>
    <d v="2011-09-04T21:30:45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71"/>
    <d v="2012-05-28T06:30:57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72"/>
    <d v="2012-11-15T00:00:00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73"/>
    <d v="2011-05-03T03:59:00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74"/>
    <d v="2016-01-21T11:41:35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5"/>
    <d v="2013-04-23T05:01:12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6"/>
    <d v="2011-12-27T17:35:58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7"/>
    <d v="2012-05-21T02:59:00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8"/>
    <d v="2016-09-01T17:32:0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9"/>
    <d v="2014-04-25T18:38:13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80"/>
    <d v="2013-12-10T02:00:56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81"/>
    <d v="2012-07-14T03:02:00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2"/>
    <d v="2011-10-09T19:41:0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83"/>
    <d v="2015-02-22T11:30:00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4"/>
    <d v="2011-05-15T18:11:26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85"/>
    <d v="2011-09-23T03:00:37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6"/>
    <d v="2015-12-27T14:20:45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7"/>
    <d v="2010-06-03T01:41:00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8"/>
    <d v="2014-06-22T15:48:5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9"/>
    <d v="2013-06-02T18:03:12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90"/>
    <d v="2011-07-12T07:08:19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91"/>
    <d v="2011-05-17T09:39:24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92"/>
    <d v="2017-02-01T08:00:00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93"/>
    <d v="2012-07-03T21:00:00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94"/>
    <d v="2014-04-07T17:13:42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95"/>
    <d v="2012-02-26T00:07:2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96"/>
    <d v="2010-08-01T03:00:00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7"/>
    <d v="2011-07-12T03:14:42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8"/>
    <d v="2012-12-07T23:30:00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9"/>
    <d v="2014-01-22T21:39:59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100"/>
    <d v="2012-11-04T19:04:46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101"/>
    <d v="2013-01-24T18:38:3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102"/>
    <d v="2010-12-23T03:08:53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03"/>
    <d v="2014-03-07T19:20:30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104"/>
    <d v="2011-04-03T01:00:00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05"/>
    <d v="2016-05-14T00:00:00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6"/>
    <d v="2012-04-02T18:38:2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107"/>
    <d v="2011-04-24T23:34:47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08"/>
    <d v="2013-05-31T14:42:50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109"/>
    <d v="2011-02-26T00:37:10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110"/>
    <d v="2013-11-14T05:59:00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11"/>
    <d v="2015-05-31T07:59:47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112"/>
    <d v="2014-04-13T02:00:00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13"/>
    <d v="2011-08-06T15:00:00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14"/>
    <d v="2012-01-13T06:34:48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15"/>
    <d v="2012-02-04T17:44:04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16"/>
    <d v="2011-04-08T10:55:55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17"/>
    <d v="2010-06-09T19:00:00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18"/>
    <d v="2011-07-29T01:17:16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19"/>
    <d v="2011-08-13T23:00:00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20"/>
    <d v="2016-10-03T01:11:47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21"/>
    <d v="2015-04-18T10:16:0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22"/>
    <d v="2016-10-10T10:21:47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23"/>
    <d v="2014-10-28T22:00:0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24"/>
    <d v="2015-05-15T22:17:22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25"/>
    <d v="2017-02-03T23:51:2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26"/>
    <d v="2015-06-11T02:00:0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27"/>
    <d v="2015-04-03T13:59:01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28"/>
    <d v="2016-10-20T05:28:13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29"/>
    <d v="2014-10-30T22:29:43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30"/>
    <d v="2014-06-16T20:16:00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31"/>
    <d v="2016-07-06T00:00:00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32"/>
    <d v="2014-11-07T20:30:07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33"/>
    <d v="2016-05-31T17:31:00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34"/>
    <d v="2015-09-04T17:00:00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35"/>
    <d v="2014-07-01T19:00:0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36"/>
    <d v="2015-05-16T10:16:00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37"/>
    <d v="2015-10-12T13:46:33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38"/>
    <d v="2015-08-01T04:59:0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139"/>
    <d v="2015-07-12T22:06:1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40"/>
    <d v="2015-03-20T03:45:32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41"/>
    <d v="2015-05-31T03:40:23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42"/>
    <d v="2014-11-16T22:26:18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43"/>
    <d v="2016-09-03T05:55:00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44"/>
    <d v="2015-04-13T17:17:5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45"/>
    <d v="2015-08-11T13:00:5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46"/>
    <d v="2017-01-18T00:23:18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47"/>
    <d v="2015-01-08T18:18:00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48"/>
    <d v="2016-02-27T06:45:36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49"/>
    <d v="2014-12-25T08:00:0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50"/>
    <d v="2015-05-26T03:53:0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51"/>
    <d v="2015-06-18T13:13:11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52"/>
    <d v="2014-09-23T01:51:4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53"/>
    <d v="2014-12-02T15:04:04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54"/>
    <d v="2015-06-03T13:08:15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55"/>
    <d v="2015-07-23T13:25:35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56"/>
    <d v="2014-08-03T02:59:56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57"/>
    <d v="2016-02-26T21:52:5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58"/>
    <d v="2014-10-22T01:50:28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59"/>
    <d v="2016-07-03T10:25:45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60"/>
    <d v="2015-08-15T21:54:51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61"/>
    <d v="2014-07-02T16:29:55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62"/>
    <d v="2014-08-16T23:42:0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63"/>
    <d v="2015-10-01T00:00:00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64"/>
    <d v="2014-09-19T18:18:21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65"/>
    <d v="2016-01-12T15:48:44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66"/>
    <d v="2017-01-16T01:49:22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67"/>
    <d v="2015-08-04T22:15:35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68"/>
    <d v="2015-03-19T19:02:5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69"/>
    <d v="2014-10-18T12:07:39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70"/>
    <d v="2015-08-30T05:28:0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71"/>
    <d v="2016-08-12T04:20:14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72"/>
    <d v="2015-03-19T08:28:43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73"/>
    <d v="2015-02-28T13:45:08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74"/>
    <d v="2015-05-08T18:12:56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75"/>
    <d v="2014-08-29T18:40:11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76"/>
    <d v="2015-08-05T19:46:39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77"/>
    <d v="2015-03-24T00:08:46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78"/>
    <d v="2015-11-26T23:55:45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79"/>
    <d v="2016-03-04T01:55:55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80"/>
    <d v="2015-04-13T19:00:0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81"/>
    <d v="2015-06-22T17:48:15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82"/>
    <d v="2017-01-07T00:17:12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83"/>
    <d v="2014-11-26T20:26:5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84"/>
    <d v="2014-09-01T03:59:0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85"/>
    <d v="2016-08-18T21:52:19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86"/>
    <d v="2017-03-03T20:00:00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87"/>
    <d v="2015-07-21T06:59:0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88"/>
    <d v="2014-09-05T04:23:35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89"/>
    <d v="2016-09-03T16:34:37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90"/>
    <d v="2016-06-16T15:37:26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91"/>
    <d v="2015-10-02T10:35:38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92"/>
    <d v="2014-10-17T19:00:32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93"/>
    <d v="2014-11-28T23:26:06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94"/>
    <d v="2016-03-06T23:55:31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95"/>
    <d v="2015-07-10T16:05:32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96"/>
    <d v="2015-10-10T21:00:0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97"/>
    <d v="2017-02-17T21:00:0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98"/>
    <d v="2014-10-05T09:12:02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99"/>
    <d v="2016-09-01T02:58:22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200"/>
    <d v="2014-09-15T02:00:0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201"/>
    <d v="2015-02-08T19:38:49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202"/>
    <d v="2015-10-08T20:59:00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203"/>
    <d v="2015-01-29T20:21:04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204"/>
    <d v="2016-08-04T14:00:0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205"/>
    <d v="2015-10-06T15:10:22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206"/>
    <d v="2016-08-06T00:06:23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207"/>
    <d v="2015-01-04T04:43:58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208"/>
    <d v="2014-12-16T08:52:47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209"/>
    <d v="2015-07-10T22:08:55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210"/>
    <d v="2015-10-01T05:00:0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211"/>
    <d v="2015-09-19T03:50:17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212"/>
    <d v="2016-04-16T20:08:4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213"/>
    <d v="2015-08-16T14:06:41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214"/>
    <d v="2015-03-06T15:22:29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215"/>
    <d v="2016-02-17T23:59:0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216"/>
    <d v="2015-04-22T22:00:37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217"/>
    <d v="2014-12-28T15:22:29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218"/>
    <d v="2015-05-15T15:04:49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219"/>
    <d v="2016-04-01T06:59:0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220"/>
    <d v="2015-08-20T20:06:0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221"/>
    <d v="2015-03-28T19:06:04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222"/>
    <d v="2015-03-27T02:39:0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223"/>
    <d v="2016-05-22T01:05:00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224"/>
    <d v="2015-07-10T05:38:46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225"/>
    <d v="2016-04-08T22:04:14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226"/>
    <d v="2015-05-31T09:29:0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227"/>
    <d v="2015-07-09T21:27:21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228"/>
    <d v="2015-06-01T16:28:25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229"/>
    <d v="2016-02-13T22:24:57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230"/>
    <d v="2015-06-04T18:39:11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231"/>
    <d v="2016-01-02T23:00:51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232"/>
    <d v="2015-02-27T19:49:06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233"/>
    <d v="2016-09-29T21:52:52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234"/>
    <d v="2015-06-21T00:50:59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235"/>
    <d v="2015-07-09T21:48:17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236"/>
    <d v="2016-01-05T00:00:00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237"/>
    <d v="2016-03-08T13:51:09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238"/>
    <d v="2016-12-30T09:00:00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239"/>
    <d v="2015-11-08T12:00:0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40"/>
    <d v="2013-05-05T17:00:1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241"/>
    <d v="2014-12-21T16:45:0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242"/>
    <d v="2011-12-20T11:49:50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43"/>
    <d v="2014-02-22T01:08:2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244"/>
    <d v="2010-03-16T07:06:00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245"/>
    <d v="2012-08-16T01:16:25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246"/>
    <d v="2010-12-18T09:43:25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47"/>
    <d v="2010-10-16T03:39:00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248"/>
    <d v="2012-01-07T18:35:09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249"/>
    <d v="2010-08-22T17:40:00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250"/>
    <d v="2013-06-06T13:34:5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251"/>
    <d v="2012-05-16T19:00:00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52"/>
    <d v="2010-06-01T03:59:00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253"/>
    <d v="2012-02-15T15:37:15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254"/>
    <d v="2015-10-17T02:00:00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255"/>
    <d v="2011-03-16T11:38:02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256"/>
    <d v="2013-03-16T18:27:47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257"/>
    <d v="2016-05-19T15:02:42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58"/>
    <d v="2011-06-18T01:14:26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59"/>
    <d v="2015-04-08T17:42:49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60"/>
    <d v="2010-07-17T09:59:00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61"/>
    <d v="2012-06-07T14:55:00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62"/>
    <d v="2011-02-26T05:57:08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63"/>
    <d v="2012-09-27T22:54:5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64"/>
    <d v="2012-05-11T14:53:15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65"/>
    <d v="2010-05-10T20:16:00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66"/>
    <d v="2010-04-23T03:51:00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67"/>
    <d v="2014-06-25T10:51:39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68"/>
    <d v="2011-11-07T04:39:38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69"/>
    <d v="2017-02-22T04:43:42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70"/>
    <d v="2011-05-25T04:00:00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71"/>
    <d v="2014-01-02T08:00:00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72"/>
    <d v="2010-04-28T18:49:00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73"/>
    <d v="2011-07-03T11:57:46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74"/>
    <d v="2012-04-05T06:59:00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75"/>
    <d v="2012-11-10T01:46:06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76"/>
    <d v="2012-04-28T00:57:5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77"/>
    <d v="2015-05-23T21:23:39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78"/>
    <d v="2012-10-12T00:58:59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79"/>
    <d v="2017-02-27T02:01:00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80"/>
    <d v="2014-05-30T14:10:35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81"/>
    <d v="2009-08-10T19:26:00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82"/>
    <d v="2010-02-22T22:00:00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83"/>
    <d v="2011-06-01T04:59:00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84"/>
    <d v="2012-01-21T17:43:00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85"/>
    <d v="2013-09-19T18:08:48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86"/>
    <d v="2013-03-25T18:35:2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87"/>
    <d v="2012-11-02T04:00:00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88"/>
    <d v="2012-06-26T04:03:13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89"/>
    <d v="2013-11-02T10:57:1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90"/>
    <d v="2011-02-02T07:59:00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91"/>
    <d v="2013-05-01T00:01:00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92"/>
    <d v="2011-10-29T03:59:00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93"/>
    <d v="2014-04-20T16:01:5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94"/>
    <d v="2010-07-19T16:00: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95"/>
    <d v="2013-11-01T00:00:00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96"/>
    <d v="2012-09-07T11:24:43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97"/>
    <d v="2015-05-01T03:59:00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98"/>
    <d v="2014-05-09T21:00:00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99"/>
    <d v="2010-11-17T06:24:20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300"/>
    <d v="2011-04-24T23:02:18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301"/>
    <d v="2013-03-19T16:42:15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302"/>
    <d v="2012-02-24T20:33:58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303"/>
    <d v="2012-06-02T01:42:26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304"/>
    <d v="2012-09-01T02:00:00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305"/>
    <d v="2012-03-10T15:07:29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306"/>
    <d v="2013-03-20T19:05:33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07"/>
    <d v="2013-02-07T22:40:0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308"/>
    <d v="2011-03-10T16:40:10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309"/>
    <d v="2012-09-03T18:02:1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10"/>
    <d v="2011-10-20T02:00:00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11"/>
    <d v="2012-01-01T07:59:00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312"/>
    <d v="2013-04-14T21:03:52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313"/>
    <d v="2010-08-11T15:59:00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314"/>
    <d v="2013-03-01T19:59:48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315"/>
    <d v="2012-08-22T18:32:1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16"/>
    <d v="2014-12-11T04:59:00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317"/>
    <d v="2013-12-11T16:14:43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318"/>
    <d v="2013-03-26T23:55:5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319"/>
    <d v="2010-02-02T07:59:00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320"/>
    <d v="2015-12-22T23:00:00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21"/>
    <d v="2016-11-08T11:43:06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322"/>
    <d v="2016-05-13T13:40:48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323"/>
    <d v="2016-12-21T07:59:00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324"/>
    <d v="2015-08-01T15:01:48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25"/>
    <d v="2016-12-20T04:30:33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326"/>
    <d v="2017-03-14T22:57:00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327"/>
    <d v="2015-03-22T08:00:00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28"/>
    <d v="2015-11-01T04:00:00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329"/>
    <d v="2015-11-07T04:00:00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330"/>
    <d v="2013-05-17T03:59:00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331"/>
    <d v="2016-06-17T13:57:1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332"/>
    <d v="2015-10-28T08:00:00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333"/>
    <d v="2016-04-07T14:16:3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334"/>
    <d v="2015-05-15T19:00:00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5"/>
    <d v="2015-05-08T22:00:00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336"/>
    <d v="2015-11-13T15:18:38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337"/>
    <d v="2015-03-14T02:05:08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338"/>
    <d v="2016-09-03T01:00:00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339"/>
    <d v="2015-04-29T18:14:28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340"/>
    <d v="2017-03-08T21:00:00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341"/>
    <d v="2014-10-01T03:59:00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342"/>
    <d v="2016-04-29T18:44:25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343"/>
    <d v="2014-11-14T03:00:00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344"/>
    <d v="2015-06-01T02:20:00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345"/>
    <d v="2015-05-20T22:39:50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346"/>
    <d v="2015-10-14T12:00:2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347"/>
    <d v="2015-11-14T12:53:29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48"/>
    <d v="2015-08-21T14:05:16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349"/>
    <d v="2017-02-24T11:58:28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350"/>
    <d v="2016-09-11T03:59:00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51"/>
    <d v="2016-04-07T22:09:1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52"/>
    <d v="2014-10-08T04:01:08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353"/>
    <d v="2015-11-19T20:00:19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54"/>
    <d v="2016-04-08T18:52:0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55"/>
    <d v="2014-12-01T08:03:1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56"/>
    <d v="2016-03-16T18:16:33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57"/>
    <d v="2015-04-24T05:19:57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58"/>
    <d v="2016-06-15T15:00:00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359"/>
    <d v="2014-11-14T05:12:00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60"/>
    <d v="2015-07-23T03:11:00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61"/>
    <d v="2014-11-23T01:01:46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62"/>
    <d v="2014-08-08T00:00:00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63"/>
    <d v="2010-05-02T19:22:00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64"/>
    <d v="2014-06-21T03:59:00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65"/>
    <d v="2014-02-28T14:33:19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66"/>
    <d v="2012-05-20T19:01:58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67"/>
    <d v="2013-05-01T04:59:00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68"/>
    <d v="2015-03-15T13:32:02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69"/>
    <d v="2012-01-15T13:14:29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70"/>
    <d v="2017-01-06T19:05:00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71"/>
    <d v="2013-02-01T18:25:39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72"/>
    <d v="2016-04-05T16:00:00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73"/>
    <d v="2012-07-18T21:53:18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74"/>
    <d v="2011-09-16T21:20:3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375"/>
    <d v="2014-03-01T17:18:00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76"/>
    <d v="2016-08-25T10:51:56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77"/>
    <d v="2015-11-14T07:01:00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78"/>
    <d v="2016-01-25T23:52:00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79"/>
    <d v="2012-05-03T16:31:12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80"/>
    <d v="2016-01-23T17:16:32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81"/>
    <d v="2012-07-30T05:00:00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82"/>
    <d v="2012-09-06T17:01:40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83"/>
    <d v="2014-05-19T02:49:19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84"/>
    <d v="2015-01-06T18:45:47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85"/>
    <d v="2014-11-21T15:01:4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86"/>
    <d v="2015-08-10T22:49:5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87"/>
    <d v="2015-08-15T06:00:00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88"/>
    <d v="2016-07-28T01:49:40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89"/>
    <d v="2014-03-07T22:59:00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90"/>
    <d v="2015-05-08T00:52:52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91"/>
    <d v="2011-12-18T00:59:00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92"/>
    <d v="2011-09-08T03:00:00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93"/>
    <d v="2013-10-10T17:00:52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94"/>
    <d v="2016-04-17T18:38:02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95"/>
    <d v="2012-04-27T21:32:00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96"/>
    <d v="2012-07-07T13:33:26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97"/>
    <d v="2010-09-01T03:44:00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98"/>
    <d v="2015-04-29T19:02:06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99"/>
    <d v="2016-12-14T12:00:00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400"/>
    <d v="2014-05-17T03:30:00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401"/>
    <d v="2011-08-07T20:12:50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02"/>
    <d v="2015-11-05T13:56:57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03"/>
    <d v="2011-08-10T07:08:00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404"/>
    <d v="2014-02-05T23:04:00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405"/>
    <d v="2014-03-06T02:02:19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406"/>
    <d v="2011-05-09T05:59:00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07"/>
    <d v="2011-11-19T21:54:10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408"/>
    <d v="2013-11-05T18:39:50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409"/>
    <d v="2016-07-22T20:42:2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410"/>
    <d v="2015-06-18T23:33:17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411"/>
    <d v="2013-12-22T05:00:00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12"/>
    <d v="2012-07-25T17:49:38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13"/>
    <d v="2012-07-19T21:03:3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414"/>
    <d v="2013-10-12T01:31:05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415"/>
    <d v="2014-10-17T12:00:00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416"/>
    <d v="2014-02-08T09:30:3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417"/>
    <d v="2013-04-08T04:33:00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418"/>
    <d v="2015-07-23T06:46:37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419"/>
    <d v="2013-06-29T20:13:07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420"/>
    <d v="2014-03-14T04:40:31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421"/>
    <d v="2015-08-21T11:47:36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422"/>
    <d v="2014-09-11T06:14:57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423"/>
    <d v="2013-06-05T22:13:5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424"/>
    <d v="2012-03-26T08:01:39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425"/>
    <d v="2015-11-27T21:40:04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426"/>
    <d v="2016-03-01T17:05:14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427"/>
    <d v="2015-10-22T18:59:00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428"/>
    <d v="2014-06-16T22:00:0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429"/>
    <d v="2009-11-27T04:59:00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430"/>
    <d v="2013-09-11T02:34:27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431"/>
    <d v="2016-07-05T20:54:43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432"/>
    <d v="2015-10-21T17:26:21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433"/>
    <d v="2015-10-11T15:07:02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434"/>
    <d v="2013-12-01T21:01:42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435"/>
    <d v="2013-09-13T17:56:2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436"/>
    <d v="2013-07-31T08:41:53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437"/>
    <d v="2016-10-08T07:38:46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438"/>
    <d v="2015-11-18T07:15:58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439"/>
    <d v="2014-10-17T18:16:58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440"/>
    <d v="2016-03-24T22:39:13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441"/>
    <d v="2013-11-02T19:03:16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442"/>
    <d v="2015-02-19T21:19:43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443"/>
    <d v="2014-02-10T00:21:41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444"/>
    <d v="2012-02-15T21:46:01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445"/>
    <d v="2015-05-21T08:02:5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446"/>
    <d v="2015-03-04T02:00:2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447"/>
    <d v="2013-03-23T12:19:23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448"/>
    <d v="2014-05-14T18:11:3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449"/>
    <d v="2013-10-17T13:38:0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450"/>
    <d v="2014-02-14T22:43:2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451"/>
    <d v="2014-01-25T17:09:51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452"/>
    <d v="2015-05-13T16:53:3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453"/>
    <d v="2015-02-19T19:47:59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454"/>
    <d v="2014-11-26T13:14:0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455"/>
    <d v="2012-04-17T00:31:0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456"/>
    <d v="2013-10-22T03:59:0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457"/>
    <d v="2014-08-16T18:25:12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458"/>
    <d v="2013-05-14T16:47:4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459"/>
    <d v="2011-11-13T16:22:07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460"/>
    <d v="2014-06-01T04:00:0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461"/>
    <d v="2013-06-02T20:19:27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462"/>
    <d v="2011-08-10T03:02:21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463"/>
    <d v="2011-09-24T17:02:33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464"/>
    <d v="2016-05-18T20:22:1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465"/>
    <d v="2014-06-27T02:52:54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466"/>
    <d v="2012-09-07T22:37:44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467"/>
    <d v="2012-09-28T16:18:54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468"/>
    <d v="2012-07-11T03:51:05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469"/>
    <d v="2014-09-05T23:45:24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470"/>
    <d v="2014-01-16T04:00:0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471"/>
    <d v="2014-04-19T16:19:39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472"/>
    <d v="2014-08-23T22:08:38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473"/>
    <d v="2014-09-17T16:45:19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474"/>
    <d v="2017-02-17T07:53:49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475"/>
    <d v="2015-05-06T02:04:03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476"/>
    <d v="2014-06-03T03:59:0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477"/>
    <d v="2012-05-18T20:02:14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478"/>
    <d v="2015-04-01T20:51:49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479"/>
    <d v="2014-11-21T10:47:1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80"/>
    <d v="2013-08-09T12:00:1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81"/>
    <d v="2012-10-10T16:08:09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482"/>
    <d v="2016-04-14T14:34:0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83"/>
    <d v="2013-01-29T04:44:32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84"/>
    <d v="2015-11-05T23:32:52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85"/>
    <d v="2013-05-17T12:08:19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86"/>
    <d v="2014-06-01T22:37:19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487"/>
    <d v="2016-12-25T15:16:34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488"/>
    <d v="2017-01-09T01:18:20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89"/>
    <d v="2012-01-05T11:33:0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490"/>
    <d v="2012-08-22T23:14:45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491"/>
    <d v="2016-01-27T23:34:59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492"/>
    <d v="2016-10-13T00:50:30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493"/>
    <d v="2015-05-20T17:25:38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94"/>
    <d v="2014-07-03T03:00:0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495"/>
    <d v="2015-07-16T19:51:45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96"/>
    <d v="2014-02-10T22:21:14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97"/>
    <d v="2014-12-25T05:00:0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98"/>
    <d v="2011-12-23T18:17:29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99"/>
    <d v="2009-10-12T20:59:0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00"/>
    <d v="2010-05-08T22:16:0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1"/>
    <d v="2011-07-09T05:37:31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02"/>
    <d v="2012-03-18T12:17:0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03"/>
    <d v="2015-01-17T12:38:23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04"/>
    <d v="2012-04-10T22:36:27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5"/>
    <d v="2015-12-25T02:21:26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6"/>
    <d v="2013-08-10T13:15:2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07"/>
    <d v="2012-10-19T23:00:57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08"/>
    <d v="2012-05-25T14:14:0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9"/>
    <d v="2015-06-28T15:09:3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10"/>
    <d v="2016-03-01T04:13:59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11"/>
    <d v="2013-04-06T06:16:22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2"/>
    <d v="2016-11-20T18:48:47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3"/>
    <d v="2016-08-15T07:00:0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14"/>
    <d v="2014-08-09T14:44:07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15"/>
    <d v="2015-12-29T11:46:41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16"/>
    <d v="2015-05-27T18:41:20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17"/>
    <d v="2017-02-02T14:46:01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18"/>
    <d v="2015-09-06T14:46:00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19"/>
    <d v="2012-12-05T09:23:41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520"/>
    <d v="2015-12-10T16:51:0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521"/>
    <d v="2016-11-01T04:59:00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522"/>
    <d v="2016-03-20T23:58:45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523"/>
    <d v="2015-09-21T03:11:1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524"/>
    <d v="2016-06-01T17:12:49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525"/>
    <d v="2014-09-13T09:37:2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526"/>
    <d v="2015-08-07T17:00:00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527"/>
    <d v="2017-02-17T16:05:00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528"/>
    <d v="2015-06-21T21:20:00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529"/>
    <d v="2017-01-11T05:00:00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530"/>
    <d v="2015-06-24T02:00:00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531"/>
    <d v="2016-12-17T06:59:00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532"/>
    <d v="2016-05-13T00:10:08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533"/>
    <d v="2016-05-16T10:26:05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534"/>
    <d v="2015-11-01T23:00:00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535"/>
    <d v="2017-01-06T13:05:05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536"/>
    <d v="2015-08-03T18:00:00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537"/>
    <d v="2015-11-04T19:26:3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538"/>
    <d v="2016-05-13T19:04:23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539"/>
    <d v="2016-07-05T01:11:47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40"/>
    <d v="2015-02-04T19:36:46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541"/>
    <d v="2015-10-29T01:07:14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42"/>
    <d v="2016-05-03T16:41:56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43"/>
    <d v="2014-11-01T02:12:42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544"/>
    <d v="2016-07-04T15:46:0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545"/>
    <d v="2015-11-15T15:13:09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46"/>
    <d v="2015-10-17T16:01:55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47"/>
    <d v="2016-02-10T16:42:44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48"/>
    <d v="2015-10-29T21:40:48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49"/>
    <d v="2015-07-08T15:17:02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550"/>
    <d v="2017-01-31T05:00:0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551"/>
    <d v="2015-08-01T17:53:0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52"/>
    <d v="2016-01-09T14:48:16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53"/>
    <d v="2014-11-14T18:16:31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554"/>
    <d v="2014-10-19T16:26:12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55"/>
    <d v="2016-06-12T08:29:03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56"/>
    <d v="2016-01-06T20:38:3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557"/>
    <d v="2016-12-02T23:36:43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58"/>
    <d v="2015-03-24T20:11:45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59"/>
    <d v="2015-12-13T06:47:4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60"/>
    <d v="2014-12-17T18:30:45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61"/>
    <d v="2015-10-26T15:48:33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62"/>
    <d v="2016-12-18T09:20:15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63"/>
    <d v="2015-02-17T01:40:4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64"/>
    <d v="2016-03-12T22:37:55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65"/>
    <d v="2015-07-10T18:50:49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66"/>
    <d v="2016-07-14T16:25:33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67"/>
    <d v="2015-01-01T20:13:14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568"/>
    <d v="2016-01-16T11:00:0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569"/>
    <d v="2016-01-01T20:20:12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70"/>
    <d v="2016-02-18T19:09:29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71"/>
    <d v="2015-07-27T03:59:0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72"/>
    <d v="2015-11-04T18:11:28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73"/>
    <d v="2015-01-18T01:12:0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74"/>
    <d v="2016-10-19T10:38:2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75"/>
    <d v="2015-06-13T16:37:23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76"/>
    <d v="2015-03-28T10:19:12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77"/>
    <d v="2016-05-20T14:08:22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78"/>
    <d v="2015-09-07T13:53:13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79"/>
    <d v="2014-12-25T20:27:03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80"/>
    <d v="2016-09-22T21:47:4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81"/>
    <d v="2015-08-02T00:18:24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82"/>
    <d v="2015-03-15T18:00:00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83"/>
    <d v="2015-03-19T21:31:2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84"/>
    <d v="2015-03-16T16:11:56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85"/>
    <d v="2015-12-01T00:00:00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86"/>
    <d v="2015-02-15T20:30:0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87"/>
    <d v="2015-04-16T18:10:33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88"/>
    <d v="2016-11-17T19:28:06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89"/>
    <d v="2015-07-08T14:44:59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590"/>
    <d v="2016-02-08T13:01:0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91"/>
    <d v="2015-07-22T13:02:1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92"/>
    <d v="2014-12-03T05:34:2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593"/>
    <d v="2015-04-06T15:15:45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94"/>
    <d v="2016-04-16T18:43:26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95"/>
    <d v="2015-05-04T01:40:38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96"/>
    <d v="2016-11-02T21:31:32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97"/>
    <d v="2016-07-31T16:00:0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598"/>
    <d v="2014-12-05T00:03:01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99"/>
    <d v="2015-03-08T15:16:0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600"/>
    <d v="2015-05-09T19:09:22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1"/>
    <d v="2014-12-26T20:35:39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602"/>
    <d v="2015-06-18T19:03:35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03"/>
    <d v="2014-08-14T15:20:23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604"/>
    <d v="2014-08-28T00:50:56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605"/>
    <d v="2015-08-23T08:35:08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606"/>
    <d v="2015-05-24T15:00:0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607"/>
    <d v="2015-11-22T20:48:56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8"/>
    <d v="2015-06-15T22:06:2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9"/>
    <d v="2015-11-29T01:49:04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610"/>
    <d v="2015-04-22T19:56:26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611"/>
    <d v="2016-01-19T13:27:17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612"/>
    <d v="2016-09-02T00:45:46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613"/>
    <d v="2015-10-01T04:59:0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614"/>
    <d v="2016-06-24T01:29:00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615"/>
    <d v="2015-09-25T02:55:59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616"/>
    <d v="2017-02-25T09:01:47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617"/>
    <d v="2015-05-08T08:14:03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618"/>
    <d v="2015-12-09T19:26:43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619"/>
    <d v="2014-11-25T16:36:3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20"/>
    <d v="2014-08-25T17:12:18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21"/>
    <d v="2016-07-07T23:42:1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622"/>
    <d v="2016-07-01T18:35:38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623"/>
    <d v="2015-05-28T00:13:17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624"/>
    <d v="2015-05-14T23:44:01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625"/>
    <d v="2017-03-26T20:29:37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626"/>
    <d v="2015-08-15T13:22:0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627"/>
    <d v="2016-03-14T23:00:0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628"/>
    <d v="2014-07-13T16:37:37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629"/>
    <d v="2016-05-14T15:18:28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630"/>
    <d v="2015-09-06T05:10:0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31"/>
    <d v="2016-05-28T18:32:09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632"/>
    <d v="2015-11-25T16:49:25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633"/>
    <d v="2016-06-17T23:00:0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634"/>
    <d v="2015-02-26T22:17:09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635"/>
    <d v="2015-04-12T02:12:42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636"/>
    <d v="2015-06-06T10:47:0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637"/>
    <d v="2017-02-25T23:04:00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638"/>
    <d v="2017-03-25T13:14:22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639"/>
    <d v="2014-10-13T13:59:55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640"/>
    <d v="2016-11-24T23:00:00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641"/>
    <d v="2015-08-13T13:40:4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642"/>
    <d v="2015-08-19T15:37:54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43"/>
    <d v="2015-05-31T15:24:35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644"/>
    <d v="2014-10-29T01:00:00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645"/>
    <d v="2016-08-12T00:37:54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646"/>
    <d v="2014-08-11T20:27:47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647"/>
    <d v="2016-03-17T17:25:49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648"/>
    <d v="2014-10-14T16:38:2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649"/>
    <d v="2014-09-16T21:53:33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650"/>
    <d v="2014-12-19T01:53:04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651"/>
    <d v="2014-12-13T00:25:1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652"/>
    <d v="2016-12-01T17:34:10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653"/>
    <d v="2015-08-20T14:50:40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654"/>
    <d v="2015-07-08T22:58:33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655"/>
    <d v="2015-03-12T21:58:32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656"/>
    <d v="2016-04-17T18:18:39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657"/>
    <d v="2015-12-23T20:17:52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658"/>
    <d v="2015-07-26T18:00:00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659"/>
    <d v="2015-08-23T14:14:55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660"/>
    <d v="2014-11-09T18:47:59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61"/>
    <d v="2016-10-23T15:29:19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662"/>
    <d v="2015-01-16T10:30:47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663"/>
    <d v="2015-07-18T20:14:16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64"/>
    <d v="2015-04-13T15:59:35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665"/>
    <d v="2017-01-13T17:04:21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666"/>
    <d v="2014-08-17T19:58:1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667"/>
    <d v="2016-10-29T08:57:43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68"/>
    <d v="2015-05-11T19:57:02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9"/>
    <d v="2016-07-06T15:00:5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670"/>
    <d v="2016-06-19T08:10:0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671"/>
    <d v="2015-01-14T04:00:0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72"/>
    <d v="2015-01-01T04:59:0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673"/>
    <d v="2014-09-01T20:10:17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674"/>
    <d v="2014-08-12T02:47:07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675"/>
    <d v="2015-01-01T06:59:0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76"/>
    <d v="2015-02-07T18:26:21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677"/>
    <d v="2016-06-28T09:41:35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78"/>
    <d v="2016-05-21T09:02:1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679"/>
    <d v="2016-09-03T16:41:49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680"/>
    <d v="2014-09-17T12:02:11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681"/>
    <d v="2016-10-26T19:20:04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682"/>
    <d v="2017-03-14T17:22:02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83"/>
    <d v="2016-10-31T21:36:04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684"/>
    <d v="2014-07-25T03:00:0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685"/>
    <d v="2015-01-12T20:47:52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686"/>
    <d v="2015-08-03T16:09:30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87"/>
    <d v="2017-02-05T18:00:53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688"/>
    <d v="2015-10-15T02:30:53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689"/>
    <d v="2016-12-08T04:59:0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690"/>
    <d v="2016-09-09T06:00:0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91"/>
    <d v="2015-07-01T00:40:46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692"/>
    <d v="2016-12-22T09:01:03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693"/>
    <d v="2015-04-30T19:23:47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694"/>
    <d v="2017-02-01T15:55:59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95"/>
    <d v="2014-10-31T12:30:2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696"/>
    <d v="2014-07-25T22:15:02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697"/>
    <d v="2016-02-03T12:33:09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98"/>
    <d v="2014-09-18T02:00:0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699"/>
    <d v="2013-11-22T16:00:0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700"/>
    <d v="2017-01-10T16:31:21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01"/>
    <d v="2014-07-23T15:54:4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702"/>
    <d v="2016-11-24T18:26:27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703"/>
    <d v="2017-01-31T23:32:0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704"/>
    <d v="2017-02-20T04:37:4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705"/>
    <d v="2017-01-21T11:47:5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706"/>
    <d v="2016-12-14T18:39:00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707"/>
    <d v="2017-01-01T15:55:27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708"/>
    <d v="2014-09-13T13:56:4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709"/>
    <d v="2014-12-05T00:59:19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710"/>
    <d v="2014-08-20T00:44:00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11"/>
    <d v="2016-12-14T12:01:0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712"/>
    <d v="2016-02-14T16:20:32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713"/>
    <d v="2016-06-05T12:42:12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14"/>
    <d v="2017-02-28T18:54:42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715"/>
    <d v="2015-11-05T03:10:4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716"/>
    <d v="2014-12-01T00:00:0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717"/>
    <d v="2014-09-05T20:30:02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718"/>
    <d v="2017-02-18T05:59:0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719"/>
    <d v="2016-02-23T00:57:56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720"/>
    <d v="2012-01-29T15:34:5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721"/>
    <d v="2014-08-01T13:43:27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722"/>
    <d v="2012-04-08T18:19:38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723"/>
    <d v="2015-07-30T03:59:00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724"/>
    <d v="2011-06-30T15:19:23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725"/>
    <d v="2015-12-13T15:01:52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26"/>
    <d v="2013-04-12T01:01:27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727"/>
    <d v="2013-01-14T21:20:00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728"/>
    <d v="2011-08-21T20:05:57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729"/>
    <d v="2012-09-19T04:27:4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730"/>
    <d v="2011-12-07T17:53:1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731"/>
    <d v="2012-01-22T06:00:00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732"/>
    <d v="2013-09-29T10:11:0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733"/>
    <d v="2013-12-20T10:04:52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734"/>
    <d v="2015-05-09T05:00:00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735"/>
    <d v="2014-12-04T00:39:00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736"/>
    <d v="2013-11-21T04:59:00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737"/>
    <d v="2014-02-14T20:00:00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738"/>
    <d v="2014-12-01T04:59:00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739"/>
    <d v="2014-08-11T12:03:4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740"/>
    <d v="2015-06-21T03:31:22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741"/>
    <d v="2013-06-11T15:33:26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742"/>
    <d v="2014-03-21T21:01:52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743"/>
    <d v="2012-04-16T21:00:00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744"/>
    <d v="2012-12-13T22:58:23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745"/>
    <d v="2013-05-03T13:44:05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746"/>
    <d v="2012-09-23T03:59:00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747"/>
    <d v="2015-01-15T10:54:00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748"/>
    <d v="2014-08-10T20:19:26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749"/>
    <d v="2017-01-28T22:35:30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750"/>
    <d v="2013-02-24T21:04:32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751"/>
    <d v="2011-08-04T15:07:55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752"/>
    <d v="2016-10-16T11:00:00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753"/>
    <d v="2015-02-14T14:09:5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754"/>
    <d v="2013-01-05T17:58:4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755"/>
    <d v="2013-05-20T00:41:00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756"/>
    <d v="2011-04-18T17:24:1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757"/>
    <d v="2012-12-06T01:18:34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758"/>
    <d v="2010-10-08T20:04:28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759"/>
    <d v="2014-07-09T07:55:3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760"/>
    <d v="2016-11-26T19:20:13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761"/>
    <d v="2014-02-02T18:02:06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762"/>
    <d v="2016-12-04T06:00:00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763"/>
    <d v="2013-08-15T10:43:28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764"/>
    <d v="2015-09-10T04:09:21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65"/>
    <d v="2014-10-19T13:01:24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766"/>
    <d v="2015-02-16T18:48:03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767"/>
    <d v="2015-05-21T03:26:5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768"/>
    <d v="2013-12-16T04:58:10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769"/>
    <d v="2013-12-26T23:54:54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770"/>
    <d v="2013-02-24T23:59:29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771"/>
    <d v="2016-01-30T19:46:42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772"/>
    <d v="2009-11-01T03:59:0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773"/>
    <d v="2015-05-10T23:01:0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774"/>
    <d v="2014-02-23T18:43:38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775"/>
    <d v="2011-12-16T01:26:35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76"/>
    <d v="2015-10-11T05:00:0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777"/>
    <d v="2013-07-31T23:32:57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778"/>
    <d v="2014-04-30T16:51:2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779"/>
    <d v="2010-10-15T04:00:0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80"/>
    <d v="2011-05-03T16:10:25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81"/>
    <d v="2013-06-08T00:01:14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82"/>
    <d v="2012-08-25T18:11:42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83"/>
    <d v="2012-04-27T22:00:00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4"/>
    <d v="2014-03-17T02:35:19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85"/>
    <d v="2013-02-28T14:15:15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86"/>
    <d v="2012-05-11T15:47:00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87"/>
    <d v="2013-11-01T15:03:46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88"/>
    <d v="2012-07-07T03:59:00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89"/>
    <d v="2013-01-21T07:59:00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90"/>
    <d v="2013-02-01T01:08:59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91"/>
    <d v="2013-11-13T05:59:00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92"/>
    <d v="2013-11-07T21:58:03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93"/>
    <d v="2013-07-03T04:59:00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94"/>
    <d v="2011-09-05T17:06:00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95"/>
    <d v="2012-04-07T04:59:00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96"/>
    <d v="2013-09-15T21:10:00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97"/>
    <d v="2012-04-29T04:00:00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98"/>
    <d v="2014-09-30T14:09:47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99"/>
    <d v="2012-04-27T16:00:46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800"/>
    <d v="2014-09-11T10:24:14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801"/>
    <d v="2011-07-01T19:05:20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802"/>
    <d v="2012-09-17T04:05:00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803"/>
    <d v="2011-05-29T01:00:00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04"/>
    <d v="2011-07-23T03:59:00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805"/>
    <d v="2011-07-16T23:00:00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806"/>
    <d v="2011-09-07T16:35:39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807"/>
    <d v="2017-03-01T02:00:00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08"/>
    <d v="2014-12-22T04:59:00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809"/>
    <d v="2014-01-19T20:00:30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810"/>
    <d v="2012-09-01T01:21:02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11"/>
    <d v="2013-07-10T16:52:00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812"/>
    <d v="2013-03-01T13:58:00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813"/>
    <d v="2012-07-20T23:02:45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814"/>
    <d v="2011-05-31T18:04:00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815"/>
    <d v="2014-11-01T22:01:43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816"/>
    <d v="2013-04-09T06:30:00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817"/>
    <d v="2012-03-11T04:59:00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818"/>
    <d v="2012-08-07T17:01:00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819"/>
    <d v="2013-12-21T04:44:00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20"/>
    <d v="2014-06-09T05:00:00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21"/>
    <d v="2015-05-04T04:01:00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822"/>
    <d v="2012-10-05T22:44:10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823"/>
    <d v="2015-03-22T22:20:52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24"/>
    <d v="2010-04-18T06:59:00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25"/>
    <d v="2012-10-29T07:21:24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826"/>
    <d v="2012-03-25T23:55:30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827"/>
    <d v="2012-02-14T19:49:00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828"/>
    <d v="2012-06-25T16:24:00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29"/>
    <d v="2016-07-13T19:14:00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830"/>
    <d v="2013-03-22T11:37:05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831"/>
    <d v="2012-04-27T15:31:34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832"/>
    <d v="2012-01-21T08:13:00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833"/>
    <d v="2014-04-19T21:04:35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834"/>
    <d v="2013-07-01T03:59:00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835"/>
    <d v="2012-05-19T03:00:00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836"/>
    <d v="2013-10-07T01:21:58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837"/>
    <d v="2014-05-01T23:57:42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838"/>
    <d v="2012-01-17T21:33:05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839"/>
    <d v="2012-09-22T18:19:16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840"/>
    <d v="2016-09-24T05:26:27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841"/>
    <d v="2014-11-10T21:07:43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842"/>
    <d v="2013-10-14T03:59:00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843"/>
    <d v="2016-12-08T08:00:00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844"/>
    <d v="2014-11-01T04:59:00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845"/>
    <d v="2016-09-05T03:59:00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846"/>
    <d v="2014-03-10T14:00:00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47"/>
    <d v="2015-07-10T19:09:36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48"/>
    <d v="2015-04-14T19:00:33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849"/>
    <d v="2015-03-16T02:34:24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850"/>
    <d v="2016-04-25T04:59:00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851"/>
    <d v="2016-07-31T19:45:00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852"/>
    <d v="2016-10-24T21:00:00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53"/>
    <d v="2015-02-16T19:58:29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854"/>
    <d v="2016-12-28T05:05:46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855"/>
    <d v="2016-07-24T03:00:17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856"/>
    <d v="2016-10-25T19:00:00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57"/>
    <d v="2015-11-25T14:57:1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858"/>
    <d v="2015-04-15T22:59:00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859"/>
    <d v="2015-06-04T00:00:00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60"/>
    <d v="2013-11-22T12:35: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861"/>
    <d v="2016-09-16T23:10:04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862"/>
    <d v="2013-11-11T14:19:08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863"/>
    <d v="2012-02-12T02:49:26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864"/>
    <d v="2013-10-16T09:59:0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865"/>
    <d v="2013-01-16T18:33:17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66"/>
    <d v="2015-02-28T15:10:0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867"/>
    <d v="2009-12-01T04:59:0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868"/>
    <d v="2014-01-07T00:39:58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69"/>
    <d v="2013-04-08T19:17:37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870"/>
    <d v="2013-09-01T00:32:0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871"/>
    <d v="2013-11-29T14:28:15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872"/>
    <d v="2011-03-10T19:48:47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873"/>
    <d v="2012-11-11T05:00:4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874"/>
    <d v="2013-05-04T14:00:34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875"/>
    <d v="2015-09-21T17:22:11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876"/>
    <d v="2013-02-04T11:55:27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877"/>
    <d v="2013-12-19T18:56:0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878"/>
    <d v="2010-12-23T05:35:24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879"/>
    <d v="2012-05-29T19:55:05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880"/>
    <d v="2012-10-30T07:42:18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881"/>
    <d v="2012-01-14T06:01:26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882"/>
    <d v="2011-09-06T20:39:1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883"/>
    <d v="2016-03-02T22:27:15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884"/>
    <d v="2012-05-12T02:31:0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885"/>
    <d v="2016-12-30T22:35:11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886"/>
    <d v="2016-09-15T20:53:33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887"/>
    <d v="2012-05-27T23:00:55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888"/>
    <d v="2011-09-01T06:00:0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889"/>
    <d v="2014-10-05T18:49:03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890"/>
    <d v="2013-11-21T17:46:19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891"/>
    <d v="2014-08-21T00:45:3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892"/>
    <d v="2010-08-01T04:00:0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893"/>
    <d v="2015-04-01T20:32:43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894"/>
    <d v="2016-06-05T23:33:3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895"/>
    <d v="2010-10-25T03:03:49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896"/>
    <d v="2015-08-28T04:00:0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897"/>
    <d v="2012-11-28T17:31:48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898"/>
    <d v="2012-01-15T18:11:5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899"/>
    <d v="2011-05-28T02:22:42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900"/>
    <d v="2016-03-30T19:23:22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901"/>
    <d v="2010-06-08T19:11:00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902"/>
    <d v="2014-08-30T15:30:0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903"/>
    <d v="2012-09-23T02:25:0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904"/>
    <d v="2016-01-03T01:55:37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905"/>
    <d v="2011-01-24T05:45:26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906"/>
    <d v="2014-03-13T03:33:10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907"/>
    <d v="2011-09-11T04:37:03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908"/>
    <d v="2010-07-27T04:59:00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909"/>
    <d v="2012-07-23T04:00:0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910"/>
    <d v="2017-03-03T13:05:19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911"/>
    <d v="2014-01-24T00:07:25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912"/>
    <d v="2012-12-11T03:37:27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913"/>
    <d v="2012-05-05T03:20:19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914"/>
    <d v="2012-08-25T18:19:07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915"/>
    <d v="2012-03-01T04:59:0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916"/>
    <d v="2010-10-22T05:00:00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917"/>
    <d v="2014-07-14T02:30:0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918"/>
    <d v="2014-12-01T22:59:21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919"/>
    <d v="2012-12-19T15:24:05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920"/>
    <d v="2013-11-14T17:07:02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921"/>
    <d v="2011-12-12T05:06:16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922"/>
    <d v="2014-10-01T12:43: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923"/>
    <d v="2014-11-22T00:02:0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924"/>
    <d v="2013-02-13T22:37:49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925"/>
    <d v="2013-11-27T22:08:31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926"/>
    <d v="2010-07-08T22:40:00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927"/>
    <d v="2012-05-14T19:44:55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928"/>
    <d v="2012-11-18T00:00:0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929"/>
    <d v="2012-04-09T04:42:49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930"/>
    <d v="2010-06-25T21:32:0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931"/>
    <d v="2014-03-16T22:00:0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932"/>
    <d v="2013-03-22T22:15:45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933"/>
    <d v="2014-05-12T04:03:29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934"/>
    <d v="2014-05-04T06:00:0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935"/>
    <d v="2016-01-29T08:00:29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936"/>
    <d v="2012-01-18T20:00:00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937"/>
    <d v="2013-11-03T20:09:17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938"/>
    <d v="2012-09-02T11:30:48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939"/>
    <d v="2013-06-30T19:58:0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940"/>
    <d v="2015-08-11T00:12:06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941"/>
    <d v="2017-02-10T02:19:05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942"/>
    <d v="2016-02-18T20:14:2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943"/>
    <d v="2016-11-29T17:01:45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944"/>
    <d v="2016-04-18T14:00:0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945"/>
    <d v="2017-02-18T23:59:0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946"/>
    <d v="2016-09-09T18:00:4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947"/>
    <d v="2016-06-30T18:45:06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948"/>
    <d v="2016-03-12T19:52:44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949"/>
    <d v="2016-02-21T01:02:56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950"/>
    <d v="2016-01-17T18:01:01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951"/>
    <d v="2016-06-04T15:41:12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952"/>
    <d v="2016-11-18T15:43:32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953"/>
    <d v="2015-01-25T03:56:39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954"/>
    <d v="2015-08-20T20:00:39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955"/>
    <d v="2016-09-13T07:05:0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956"/>
    <d v="2015-04-26T20:55:59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957"/>
    <d v="2016-11-17T14:15:33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958"/>
    <d v="2015-04-10T04:59:0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959"/>
    <d v="2015-01-19T04:11:05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960"/>
    <d v="2017-03-14T14:02:35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961"/>
    <d v="2017-02-20T19:00:0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962"/>
    <d v="2016-02-11T17:05:53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963"/>
    <d v="2016-10-17T15:15:19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964"/>
    <d v="2015-09-01T15:05:19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965"/>
    <d v="2016-10-26T03:59:0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966"/>
    <d v="2016-10-06T15:15:32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967"/>
    <d v="2016-04-22T05:06:14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968"/>
    <d v="2014-08-15T20:20:34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969"/>
    <d v="2017-02-09T07:16:47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970"/>
    <d v="2017-01-23T04:59:0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971"/>
    <d v="2015-06-01T17:01:0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972"/>
    <d v="2014-09-04T06:59:0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973"/>
    <d v="2015-11-09T01:21:33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974"/>
    <d v="2016-03-25T16:59:16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975"/>
    <d v="2016-06-28T16:43:05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976"/>
    <d v="2015-08-14T01:24:57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977"/>
    <d v="2016-02-21T22:36:37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978"/>
    <d v="2016-02-25T07:25:01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979"/>
    <d v="2016-06-20T18:59:0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980"/>
    <d v="2014-11-30T22:42:02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981"/>
    <d v="2014-08-09T22:43:42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982"/>
    <d v="2016-10-02T18:04:46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983"/>
    <d v="2016-08-23T20:54:0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984"/>
    <d v="2015-03-28T01:46:4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985"/>
    <d v="2015-12-31T23:00:0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986"/>
    <d v="2016-01-10T00:00:0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987"/>
    <d v="2014-06-23T07:04:1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988"/>
    <d v="2016-10-01T08:33:45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989"/>
    <d v="2016-09-28T22:24:55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990"/>
    <d v="2014-09-03T18:49:24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991"/>
    <d v="2016-07-12T18:51:0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992"/>
    <d v="2016-05-07T21:11:59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993"/>
    <d v="2016-11-12T05:00:0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994"/>
    <d v="2014-11-30T22:59:0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995"/>
    <d v="2014-11-29T16:00:0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996"/>
    <d v="2014-07-27T15:27:0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997"/>
    <d v="2014-11-28T03:28:17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998"/>
    <d v="2015-11-19T05:03:21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999"/>
    <d v="2014-11-13T08:02:0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1000"/>
    <d v="2017-03-15T00:26:0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1001"/>
    <d v="2017-01-30T17:16:53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002"/>
    <d v="2015-12-17T05:59:0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1003"/>
    <d v="2017-03-16T16:01:01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004"/>
    <d v="2016-02-18T17:00:27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005"/>
    <d v="2015-10-30T14:59:43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1006"/>
    <d v="2014-12-12T07:11:0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007"/>
    <d v="2016-12-14T15:00:23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1008"/>
    <d v="2016-12-28T19:25:15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1009"/>
    <d v="2016-06-19T14:30:46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1010"/>
    <d v="2016-09-05T02:59:0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1011"/>
    <d v="2014-12-18T21:33:15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012"/>
    <d v="2017-01-24T10:34:12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013"/>
    <d v="2015-12-29T20:00:0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014"/>
    <d v="2015-01-01T00:03:35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015"/>
    <d v="2015-11-25T22:04:55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1016"/>
    <d v="2016-04-07T01:34:16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017"/>
    <d v="2015-11-21T17:12:15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1018"/>
    <d v="2016-07-14T11:48:53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019"/>
    <d v="2015-02-04T23:22:29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020"/>
    <d v="2015-06-02T00:47:00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021"/>
    <d v="2015-10-17T04:00:00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1022"/>
    <d v="2015-05-17T15:31:17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023"/>
    <d v="2015-06-20T22:04:2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024"/>
    <d v="2016-01-31T13:56:03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1025"/>
    <d v="2015-03-16T19:00:37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1026"/>
    <d v="2016-03-31T08:46:56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1027"/>
    <d v="2014-10-23T00:49:07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028"/>
    <d v="2017-03-06T20:00:00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029"/>
    <d v="2015-04-04T21:59:00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030"/>
    <d v="2016-09-12T11:35:49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031"/>
    <d v="2015-12-16T18:20:10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032"/>
    <d v="2016-06-23T16:00:2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1033"/>
    <d v="2016-12-12T17:34:40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1034"/>
    <d v="2016-08-05T03:59:00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035"/>
    <d v="2015-02-11T15:23:40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1036"/>
    <d v="2013-01-07T08:00:00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1037"/>
    <d v="2015-05-18T05:00:00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038"/>
    <d v="2016-03-19T04:33:43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1039"/>
    <d v="2016-12-13T07:59:00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1040"/>
    <d v="2016-08-27T17:00:09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41"/>
    <d v="2014-07-31T01:26:32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1042"/>
    <d v="2014-09-12T10:00:0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043"/>
    <d v="2015-05-20T06:04:15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1044"/>
    <d v="2015-03-05T20:27:0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1045"/>
    <d v="2014-08-23T20:59:1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46"/>
    <d v="2015-12-26T20:26:00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1047"/>
    <d v="2014-11-05T20:38:35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1048"/>
    <d v="2016-09-25T01:16:29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49"/>
    <d v="2016-02-12T10:20:45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50"/>
    <d v="2015-09-14T19:07:57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51"/>
    <d v="2014-08-27T00:20:25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52"/>
    <d v="2016-06-06T20:09:00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1053"/>
    <d v="2017-03-06T04:08:52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54"/>
    <d v="2014-08-10T22:00:00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55"/>
    <d v="2016-03-07T23:49:05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56"/>
    <d v="2015-04-24T16:16:17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57"/>
    <d v="2016-12-04T21:54:43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58"/>
    <d v="2015-03-26T00:00:00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59"/>
    <d v="2015-03-13T17:57:36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1060"/>
    <d v="2015-04-15T21:54:53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61"/>
    <d v="2016-05-02T01:00:00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062"/>
    <d v="2016-07-12T19:22:21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63"/>
    <d v="2016-08-31T00:44:22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064"/>
    <d v="2013-07-07T05:28:23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1065"/>
    <d v="2014-02-19T09:08:42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1066"/>
    <d v="2013-08-04T23:06:22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1067"/>
    <d v="2013-12-21T20:32:11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1068"/>
    <d v="2016-04-10T07:54:24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069"/>
    <d v="2013-11-26T06:30:59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070"/>
    <d v="2012-10-01T00:17:02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71"/>
    <d v="2015-11-17T19:04:53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1072"/>
    <d v="2014-02-05T19:58: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1073"/>
    <d v="2011-10-16T23:09:01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1074"/>
    <d v="2014-01-04T04:09:05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075"/>
    <d v="2012-05-06T21:41:56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076"/>
    <d v="2014-09-11T09:04:1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077"/>
    <d v="2016-01-14T04:00:11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078"/>
    <d v="2011-07-22T04:42:01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1079"/>
    <d v="2016-05-14T13:35:36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080"/>
    <d v="2014-05-11T03:18:53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1081"/>
    <d v="2015-01-28T22:14:52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082"/>
    <d v="2012-08-10T21:44:48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1083"/>
    <d v="2014-08-02T15:49:43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84"/>
    <d v="2014-08-08T21:53:24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1085"/>
    <d v="2016-03-14T15:06:15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1086"/>
    <d v="2014-08-24T20:48:11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87"/>
    <d v="2014-06-15T17:08:07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088"/>
    <d v="2014-04-24T19:11:0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1089"/>
    <d v="2015-06-26T04:32:55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1090"/>
    <d v="2015-05-29T04:27:33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1091"/>
    <d v="2016-04-10T18:41:12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1092"/>
    <d v="2013-01-06T00:37:18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093"/>
    <d v="2016-02-11T23:22: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094"/>
    <d v="2011-10-09T17:07:13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095"/>
    <d v="2013-08-30T12:53:4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1096"/>
    <d v="2014-10-04T03:30:0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1097"/>
    <d v="2014-03-02T19:01: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098"/>
    <d v="2014-04-13T18:18:15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1099"/>
    <d v="2015-05-13T20:04:28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1100"/>
    <d v="2016-02-14T02:39:31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1101"/>
    <d v="2016-07-14T18:12:0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102"/>
    <d v="2013-12-09T05:59:0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1103"/>
    <d v="2016-06-18T05:19:5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104"/>
    <d v="2014-06-11T09:50:21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1105"/>
    <d v="2014-03-24T02:15:2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106"/>
    <d v="2012-04-04T16:46:15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107"/>
    <d v="2014-07-23T20:40:24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1108"/>
    <d v="2012-04-13T14:17:15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1109"/>
    <d v="2016-11-18T19:03:1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1110"/>
    <d v="2012-12-07T22:23:42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111"/>
    <d v="2016-01-08T04:53:1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112"/>
    <d v="2015-01-19T08:30:0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1113"/>
    <d v="2014-08-14T23:27:0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1114"/>
    <d v="2013-10-09T08:18:0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1115"/>
    <d v="2016-03-30T15:41:35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1116"/>
    <d v="2012-06-09T20:20:08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117"/>
    <d v="2015-12-25T14:21:53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1118"/>
    <d v="2014-04-05T02:59:39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1119"/>
    <d v="2014-04-06T19:01:04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120"/>
    <d v="2011-10-28T20:56:40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1121"/>
    <d v="2016-03-13T21:25:16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122"/>
    <d v="2013-05-30T16:53:45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1123"/>
    <d v="2014-04-19T12:34:08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1124"/>
    <d v="2015-04-30T16:00:51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125"/>
    <d v="2015-09-25T14:58:50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1126"/>
    <d v="2016-07-14T07:51:34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1127"/>
    <d v="2014-11-14T21:30:0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128"/>
    <d v="2014-08-07T15:35:17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1129"/>
    <d v="2016-06-05T06:21:33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1130"/>
    <d v="2014-11-26T00:55:0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131"/>
    <d v="2015-12-24T21:47:48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132"/>
    <d v="2017-01-01T02:46:11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1133"/>
    <d v="2014-07-31T09:46:21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1134"/>
    <d v="2014-11-29T04:33:0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135"/>
    <d v="2016-08-06T23:44:54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1136"/>
    <d v="2015-12-19T16:07:09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137"/>
    <d v="2016-04-23T19:40:21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1138"/>
    <d v="2017-01-21T21:45:31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1139"/>
    <d v="2015-01-01T08:20:26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140"/>
    <d v="2015-08-06T11:05:21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141"/>
    <d v="2015-07-09T16:47:30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142"/>
    <d v="2015-02-17T00:08:47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1143"/>
    <d v="2015-12-17T04:38:46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144"/>
    <d v="2015-04-29T04:22:00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145"/>
    <d v="2014-10-02T17:56:32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6"/>
    <d v="2014-05-02T22:52:53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147"/>
    <d v="2014-10-19T23:19:43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148"/>
    <d v="2016-12-01T05:06:21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149"/>
    <d v="2016-06-16T17:02:46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150"/>
    <d v="2016-01-08T22:54:35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151"/>
    <d v="2015-09-07T02:27:43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152"/>
    <d v="2015-05-15T17:01:52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153"/>
    <d v="2015-06-18T17:08:25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54"/>
    <d v="2015-09-06T02:36:46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155"/>
    <d v="2014-08-14T18:20:08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156"/>
    <d v="2015-02-24T01:42:42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157"/>
    <d v="2014-12-05T16:04:4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158"/>
    <d v="2014-12-09T02:12:08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159"/>
    <d v="2015-06-30T15:45:00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160"/>
    <d v="2015-03-28T02:43:06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161"/>
    <d v="2015-05-19T15:06:29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162"/>
    <d v="2014-09-25T16:24:24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163"/>
    <d v="2014-08-09T17:22:00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164"/>
    <d v="2016-06-18T17:23:02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165"/>
    <d v="2014-07-06T05:08:5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66"/>
    <d v="2015-06-26T04:00:0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167"/>
    <d v="2014-09-12T17:38:15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168"/>
    <d v="2016-09-22T01:17:45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169"/>
    <d v="2015-02-22T08:29:23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170"/>
    <d v="2015-05-30T21:26:11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171"/>
    <d v="2014-11-13T20:18:47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172"/>
    <d v="2014-08-20T16:22:32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173"/>
    <d v="2015-08-03T04:27:37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174"/>
    <d v="2016-05-08T20:12:07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175"/>
    <d v="2015-07-15T17:28:5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176"/>
    <d v="2017-03-06T13:00:0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177"/>
    <d v="2014-10-15T15:51:36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178"/>
    <d v="2014-08-16T21:44:12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179"/>
    <d v="2015-10-28T17:17:07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180"/>
    <d v="2014-06-28T19:21:54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181"/>
    <d v="2015-03-01T08:08:41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182"/>
    <d v="2017-01-12T16:42:0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183"/>
    <d v="2016-11-02T03:59:0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184"/>
    <d v="2017-02-06T14:23:3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185"/>
    <d v="2015-06-08T04:00:0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186"/>
    <d v="2015-06-01T22:42:0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187"/>
    <d v="2015-05-17T18:00:0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188"/>
    <d v="2016-12-28T16:49:0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189"/>
    <d v="2016-06-29T23:29:55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190"/>
    <d v="2014-08-31T15:58:45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191"/>
    <d v="2016-03-20T13:29: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192"/>
    <d v="2017-02-11T12:09:38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193"/>
    <d v="2016-04-09T17:37:33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194"/>
    <d v="2015-04-08T11:42:59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195"/>
    <d v="2015-12-20T09:00:0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196"/>
    <d v="2015-12-18T19:38:59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197"/>
    <d v="2016-06-13T05:59:0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198"/>
    <d v="2015-12-31T03:00:0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1199"/>
    <d v="2015-07-08T18:30:0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200"/>
    <d v="2015-04-16T11:27:36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201"/>
    <d v="2016-07-15T14:34:06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202"/>
    <d v="2015-06-27T06:55:54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1203"/>
    <d v="2015-05-31T14:45:27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204"/>
    <d v="2015-12-04T05:00:0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1205"/>
    <d v="2015-06-13T12:09:1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1206"/>
    <d v="2017-03-11T13:29:0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1207"/>
    <d v="2016-03-31T10:00:0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208"/>
    <d v="2016-03-24T16:01:04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1209"/>
    <d v="2017-02-25T20:18:25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210"/>
    <d v="2015-05-31T21:00:0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1211"/>
    <d v="2016-06-09T20:47:4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212"/>
    <d v="2015-11-27T01:00:0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213"/>
    <d v="2017-01-31T18:08: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1214"/>
    <d v="2015-06-09T20:10:05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215"/>
    <d v="2014-05-30T22:09:16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216"/>
    <d v="2015-10-02T23:03:0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1217"/>
    <d v="2016-07-14T19:25:4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218"/>
    <d v="2015-11-01T03:00:0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219"/>
    <d v="2016-10-20T11:05:13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1220"/>
    <d v="2015-08-25T15:05:12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221"/>
    <d v="2016-12-04T00:00:0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222"/>
    <d v="2016-04-01T04:00:0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223"/>
    <d v="2016-11-10T05:15:09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224"/>
    <d v="2014-06-06T13:11:42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1225"/>
    <d v="2013-10-22T21:44:38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1226"/>
    <d v="2014-04-21T01:00:0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227"/>
    <d v="2014-08-07T07:00:00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28"/>
    <d v="2011-09-28T17:30:08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1229"/>
    <d v="2012-04-16T16:00:0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230"/>
    <d v="2011-02-24T23:20:30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231"/>
    <d v="2015-08-28T01:00:00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1232"/>
    <d v="2013-10-06T20:21:1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233"/>
    <d v="2012-02-21T22:46:14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234"/>
    <d v="2015-02-02T18:55:42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1235"/>
    <d v="2013-12-15T03:14:59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236"/>
    <d v="2012-07-28T16:00:00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237"/>
    <d v="2012-08-24T06:47:45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1238"/>
    <d v="2011-08-06T14:38:56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239"/>
    <d v="2012-01-05T23:06:07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1240"/>
    <d v="2013-07-12T21:51:0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241"/>
    <d v="2014-11-03T05:59:0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1242"/>
    <d v="2011-09-11T13:18:0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1243"/>
    <d v="2011-07-08T21:00:0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1244"/>
    <d v="2013-04-22T21:00:00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245"/>
    <d v="2014-06-14T14:23:54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246"/>
    <d v="2011-12-06T02:02:29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247"/>
    <d v="2013-05-06T07:00:55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248"/>
    <d v="2014-06-13T06:59:00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1249"/>
    <d v="2012-07-07T17:46:5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250"/>
    <d v="2014-09-06T15:25:3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1251"/>
    <d v="2011-09-25T19:32:47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252"/>
    <d v="2013-10-24T23:42:49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253"/>
    <d v="2014-09-03T18:48:27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254"/>
    <d v="2011-01-01T04:59:00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255"/>
    <d v="2013-12-01T21:17:32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256"/>
    <d v="2012-02-12T22:03:5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257"/>
    <d v="2011-04-03T01:03:10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258"/>
    <d v="2013-08-31T14:40:12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1259"/>
    <d v="2014-06-09T03:59:00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1260"/>
    <d v="2014-02-26T20:13:40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1261"/>
    <d v="2014-01-29T08:13:47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262"/>
    <d v="2014-02-16T18:18:12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263"/>
    <d v="2014-03-29T01:00:00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264"/>
    <d v="2013-10-29T15:54:43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265"/>
    <d v="2010-11-30T15:43:35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266"/>
    <d v="2014-01-11T21:02:25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267"/>
    <d v="2013-07-24T14:02:38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268"/>
    <d v="2013-09-20T20:17:27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269"/>
    <d v="2016-04-16T00:00:00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1270"/>
    <d v="2012-03-25T19:34:02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1271"/>
    <d v="2013-11-13T17:24:19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1272"/>
    <d v="2010-06-15T04:00:00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1273"/>
    <d v="2014-08-31T17:31:3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274"/>
    <d v="2012-08-30T16:33:45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275"/>
    <d v="2013-08-07T20:49:47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276"/>
    <d v="2009-09-01T04:00:00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277"/>
    <d v="2012-09-04T13:29:07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278"/>
    <d v="2014-06-25T02:00:00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279"/>
    <d v="2014-03-24T01:22:50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280"/>
    <d v="2011-03-01T18:10:54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281"/>
    <d v="2013-07-28T17:50:36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282"/>
    <d v="2013-12-09T04:59:00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283"/>
    <d v="2013-03-11T04:00:00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284"/>
    <d v="2016-12-31T16:59:00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285"/>
    <d v="2015-06-20T13:59:35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286"/>
    <d v="2015-02-17T14:00:00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287"/>
    <d v="2015-06-12T14:54:1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288"/>
    <d v="2016-08-10T04:00:00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289"/>
    <d v="2017-01-04T03:14:05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290"/>
    <d v="2015-04-23T06:59:00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291"/>
    <d v="2015-04-07T07:00:00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292"/>
    <d v="2015-10-06T22:59:00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293"/>
    <d v="2015-11-14T17:49:3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294"/>
    <d v="2015-10-19T11:00:00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295"/>
    <d v="2015-07-29T17:00:00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296"/>
    <d v="2016-03-14T00:12:53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297"/>
    <d v="2016-05-01T17:55:58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298"/>
    <d v="2016-04-28T16:20:32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299"/>
    <d v="2015-07-14T19:32:39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300"/>
    <d v="2016-06-01T18:57:00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301"/>
    <d v="2015-07-21T03:00:00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302"/>
    <d v="2016-12-01T02:23:3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303"/>
    <d v="2016-07-31T11:00:00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304"/>
    <d v="2017-03-13T03:40:05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305"/>
    <d v="2016-07-21T17:30:0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306"/>
    <d v="2014-12-04T10:58:54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307"/>
    <d v="2016-02-17T12:04:39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308"/>
    <d v="2016-10-08T14:43:32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309"/>
    <d v="2015-10-15T21:11:0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310"/>
    <d v="2016-08-19T16:00:5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311"/>
    <d v="2016-11-30T20:15:19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312"/>
    <d v="2015-04-18T16:52:02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13"/>
    <d v="2016-03-03T17:01:54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314"/>
    <d v="2016-10-21T16:04:2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315"/>
    <d v="2015-11-06T01:00:0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316"/>
    <d v="2016-02-28T23:05:09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317"/>
    <d v="2016-07-21T14:00:0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318"/>
    <d v="2015-01-11T01:02:52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319"/>
    <d v="2014-07-11T16:00:0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320"/>
    <d v="2016-12-30T23:00:0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321"/>
    <d v="2016-12-23T17:58:57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322"/>
    <d v="2015-05-21T15:45:25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323"/>
    <d v="2016-04-26T06:55:0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324"/>
    <d v="2016-10-13T15:12:32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325"/>
    <d v="2016-12-30T02:03:55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326"/>
    <d v="2015-01-15T19:00:2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327"/>
    <d v="2015-05-29T16:17:15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328"/>
    <d v="2016-10-14T15:25:34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329"/>
    <d v="2014-12-02T06:19:05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330"/>
    <d v="2016-07-02T04:00:0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331"/>
    <d v="2016-08-17T12:05:54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332"/>
    <d v="2017-01-27T01:26:48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333"/>
    <d v="2014-07-16T02:33:45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334"/>
    <d v="2016-03-11T18:34:47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335"/>
    <d v="2015-12-05T22:28:22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336"/>
    <d v="2014-12-17T20:43:4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337"/>
    <d v="2017-03-03T13:51:19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338"/>
    <d v="2015-08-02T19:17:13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339"/>
    <d v="2014-12-08T16:31:55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340"/>
    <d v="2014-08-15T14:17:33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341"/>
    <d v="2016-10-01T14:58:37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1342"/>
    <d v="2015-07-17T19:35:39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343"/>
    <d v="2016-08-19T03:59:0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344"/>
    <d v="2016-06-30T18:57:1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345"/>
    <d v="2014-07-14T19:32:3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346"/>
    <d v="2013-06-27T01:49:1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347"/>
    <d v="2015-03-07T15:18:45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348"/>
    <d v="2014-12-18T12:08:53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349"/>
    <d v="2015-12-16T06:59:00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350"/>
    <d v="2015-12-26T00:18:54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351"/>
    <d v="2016-02-12T17:45:44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352"/>
    <d v="2015-09-05T03:59:00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353"/>
    <d v="2013-03-11T00:00:00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354"/>
    <d v="2016-06-11T19:22:5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355"/>
    <d v="2012-11-30T10:00:00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356"/>
    <d v="2013-07-05T00:56:00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357"/>
    <d v="2013-03-01T05:59:00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358"/>
    <d v="2011-06-25T13:42:03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359"/>
    <d v="2011-07-06T19:33:10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360"/>
    <d v="2012-08-02T21:37:00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361"/>
    <d v="2014-06-21T17:12:52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362"/>
    <d v="2013-09-07T22:25:3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363"/>
    <d v="2016-02-15T07:59:00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364"/>
    <d v="2015-01-07T16:41:46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365"/>
    <d v="2015-03-16T16:35:52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366"/>
    <d v="2014-11-27T00:54:23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367"/>
    <d v="2015-11-14T01:04:10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368"/>
    <d v="2015-06-15T04:34:54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369"/>
    <d v="2014-04-11T14:15:46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370"/>
    <d v="2013-10-16T00:04:50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71"/>
    <d v="2015-05-07T18:12:22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372"/>
    <d v="2012-07-12T17:45:32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373"/>
    <d v="2016-12-30T22:50:33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374"/>
    <d v="2016-03-25T02:53:08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375"/>
    <d v="2017-01-15T01:35:19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376"/>
    <d v="2016-12-03T17:03:26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377"/>
    <d v="2017-02-03T04:11:00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378"/>
    <d v="2016-08-01T18:13:30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379"/>
    <d v="2015-06-05T11:47:56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380"/>
    <d v="2015-06-09T02:00:00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81"/>
    <d v="2016-12-29T05:08:45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382"/>
    <d v="2013-05-06T19:12:16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383"/>
    <d v="2016-12-23T01:47:58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384"/>
    <d v="2015-07-05T17:38:42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385"/>
    <d v="2016-04-29T12:11:00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386"/>
    <d v="2015-07-29T15:31:29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387"/>
    <d v="2015-06-03T04:30:00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388"/>
    <d v="2016-10-17T16:14:00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389"/>
    <d v="2016-08-13T11:32:37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390"/>
    <d v="2015-04-27T17:12:00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391"/>
    <d v="2015-08-22T04:59:00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392"/>
    <d v="2016-03-03T03:43:06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393"/>
    <d v="2016-08-01T16:22:03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394"/>
    <d v="2017-03-01T03:00:00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395"/>
    <d v="2017-01-14T21:48:0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96"/>
    <d v="2015-02-13T23:58:02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397"/>
    <d v="2016-10-27T21:19:00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398"/>
    <d v="2016-07-05T20:58:54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399"/>
    <d v="2014-10-07T00:06:13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400"/>
    <d v="2016-06-12T05:30:00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401"/>
    <d v="2013-05-26T23:54:34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402"/>
    <d v="2015-05-01T00:16:5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403"/>
    <d v="2013-07-26T01:30:35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404"/>
    <d v="2015-02-22T12:14:45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405"/>
    <d v="2014-11-28T17:20:01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1406"/>
    <d v="2015-12-12T10:00:0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407"/>
    <d v="2014-08-12T12:52:58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408"/>
    <d v="2015-11-13T21:55:56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409"/>
    <d v="2015-01-01T04:12:15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1410"/>
    <d v="2016-06-03T07:38:4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411"/>
    <d v="2015-02-06T01:25:0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412"/>
    <d v="2014-12-04T01:31:39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413"/>
    <d v="2016-02-20T10:29:3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414"/>
    <d v="2017-01-03T06:04:27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415"/>
    <d v="2015-08-16T16:13:11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416"/>
    <d v="2015-11-21T23:13:39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417"/>
    <d v="2015-09-15T11:11:0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1418"/>
    <d v="2016-02-25T10:57:14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419"/>
    <d v="2016-10-09T10:56:59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420"/>
    <d v="2016-06-28T16:01:26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1421"/>
    <d v="2015-02-08T21:58:29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1422"/>
    <d v="2016-09-21T05:45:04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423"/>
    <d v="2016-01-01T08:38:51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24"/>
    <d v="2016-11-15T18:13: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425"/>
    <d v="2015-04-29T03:09:19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426"/>
    <d v="2015-08-24T09:22:00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427"/>
    <d v="2016-09-18T20:26:25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1428"/>
    <d v="2016-04-02T08:06:57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429"/>
    <d v="2015-04-10T01:27:22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430"/>
    <d v="2014-12-19T19:31:28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431"/>
    <d v="2015-11-26T06:03:36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432"/>
    <d v="2015-07-20T18:43:48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433"/>
    <d v="2016-12-10T11:00:0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434"/>
    <d v="2015-06-08T15:00:0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1435"/>
    <d v="2015-10-11T18:43:4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436"/>
    <d v="2016-02-21T08:24:17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437"/>
    <d v="2014-07-13T04:59:0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1438"/>
    <d v="2016-04-27T13:55:0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439"/>
    <d v="2015-03-07T19:55:01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440"/>
    <d v="2016-05-26T17:57:43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441"/>
    <d v="2015-09-11T18:22:49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442"/>
    <d v="2016-05-25T15:29:18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443"/>
    <d v="2017-01-02T22:13:29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444"/>
    <d v="2015-09-12T20:57:42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445"/>
    <d v="2015-06-14T13:00:55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446"/>
    <d v="2016-04-21T10:44:38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447"/>
    <d v="2016-07-08T17:32:14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448"/>
    <d v="2015-05-22T05:25:00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449"/>
    <d v="2015-05-10T19:28:25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450"/>
    <d v="2016-02-20T04:06:37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451"/>
    <d v="2014-11-19T00:00:59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452"/>
    <d v="2014-07-28T16:52:43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453"/>
    <d v="2017-04-15T15:42:27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1454"/>
    <d v="2016-04-24T21:59:0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455"/>
    <d v="2014-09-05T13:39:0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456"/>
    <d v="2017-01-03T16:02:45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457"/>
    <d v="2015-11-11T22:30:44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458"/>
    <d v="2014-08-11T04:00:00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459"/>
    <d v="2015-12-02T17:25:00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460"/>
    <d v="2014-11-30T23:45:00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461"/>
    <d v="2014-10-21T00:00:00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462"/>
    <d v="2013-04-10T15:54:3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463"/>
    <d v="2013-04-07T20:52:18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464"/>
    <d v="2013-02-16T15:52:38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465"/>
    <d v="2012-03-22T03:00:00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466"/>
    <d v="2016-01-12T05:00:00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467"/>
    <d v="2012-03-25T18:14:45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468"/>
    <d v="2011-06-12T00:20:49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469"/>
    <d v="2013-02-15T14:21:49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470"/>
    <d v="2012-12-28T19:51:0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471"/>
    <d v="2015-04-09T22:58:54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472"/>
    <d v="2013-10-16T13:01:4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473"/>
    <d v="2012-03-01T23:30:39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474"/>
    <d v="2013-09-13T17:28:12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475"/>
    <d v="2014-12-20T04:59:00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476"/>
    <d v="2011-09-10T01:00:22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477"/>
    <d v="2011-12-23T03:00:00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478"/>
    <d v="2013-05-14T20:55:1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479"/>
    <d v="2014-05-10T03:59:00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480"/>
    <d v="2013-07-26T17:00:00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481"/>
    <d v="2013-11-02T22:09:05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482"/>
    <d v="2012-09-07T07:51:0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483"/>
    <d v="2016-07-22T04:37:55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484"/>
    <d v="2012-07-21T14:51:00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485"/>
    <d v="2015-06-20T19:06:13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486"/>
    <d v="2015-02-27T04:02:41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487"/>
    <d v="2016-08-02T22:01:11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488"/>
    <d v="2014-01-05T13:31:0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489"/>
    <d v="2012-11-15T15:40:52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490"/>
    <d v="2013-10-02T13:27:54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491"/>
    <d v="2015-02-15T15:38:0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492"/>
    <d v="2011-06-18T21:14:06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493"/>
    <d v="2013-06-16T20:47:55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494"/>
    <d v="2015-04-03T15:38:0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495"/>
    <d v="2011-08-27T18:57:11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496"/>
    <d v="2014-09-16T11:24:19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497"/>
    <d v="2013-07-31T19:43:0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498"/>
    <d v="2014-09-03T23:36:18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499"/>
    <d v="2016-08-05T00:10:33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500"/>
    <d v="2013-05-01T21:42:37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501"/>
    <d v="2015-07-08T14:00:23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502"/>
    <d v="2016-03-25T22:00:0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503"/>
    <d v="2016-10-23T08:20:0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504"/>
    <d v="2014-06-10T08:33:0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505"/>
    <d v="2016-03-22T20:01:0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506"/>
    <d v="2014-07-24T18:51:44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507"/>
    <d v="2010-05-15T08:10:0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508"/>
    <d v="2014-06-27T14:44:4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509"/>
    <d v="2017-02-14T22:59:0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510"/>
    <d v="2014-07-19T09:14:38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511"/>
    <d v="2015-11-18T15:00:04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512"/>
    <d v="2017-02-05T16:25:39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513"/>
    <d v="2014-07-16T15:17:46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514"/>
    <d v="2015-09-27T14:20:4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515"/>
    <d v="2016-03-16T05:04:57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16"/>
    <d v="2016-10-06T14:00:0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517"/>
    <d v="2014-12-06T06:00:0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518"/>
    <d v="2014-05-31T19:40:52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519"/>
    <d v="2014-06-20T21:59:0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520"/>
    <d v="2014-12-19T04:00:0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521"/>
    <d v="2016-06-07T04:01:3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522"/>
    <d v="2014-10-17T19:55:39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523"/>
    <d v="2014-12-23T00:00:0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524"/>
    <d v="2017-02-20T12:01:3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525"/>
    <d v="2016-08-18T16:52:18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526"/>
    <d v="2016-01-19T06:37:27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527"/>
    <d v="2017-03-14T13:24:46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528"/>
    <d v="2017-02-01T00:00:0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529"/>
    <d v="2015-03-19T14:05: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530"/>
    <d v="2015-10-23T18:24:55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531"/>
    <d v="2014-12-01T03:00:0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532"/>
    <d v="2016-02-15T15:00:0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533"/>
    <d v="2016-05-02T03:59:0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534"/>
    <d v="2015-09-04T16:11:02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535"/>
    <d v="2016-05-23T22:00:0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536"/>
    <d v="2015-08-27T19:15:1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537"/>
    <d v="2016-08-06T18:00:0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538"/>
    <d v="2015-01-22T18:46:1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539"/>
    <d v="2017-01-03T22:03:39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540"/>
    <d v="2014-11-26T01:15:0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541"/>
    <d v="2014-12-31T17:05:38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1542"/>
    <d v="2015-06-30T23:55:0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543"/>
    <d v="2014-11-22T13:13:5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544"/>
    <d v="2015-04-01T00:18:00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545"/>
    <d v="2015-03-02T21:16:0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546"/>
    <d v="2014-09-17T05:06:39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547"/>
    <d v="2017-02-23T10:14:42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548"/>
    <d v="2015-11-08T22:10:2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549"/>
    <d v="2015-11-03T04:15:59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550"/>
    <d v="2016-05-12T10:47:1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551"/>
    <d v="2015-05-27T19:47:19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552"/>
    <d v="2014-10-01T03:59:0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553"/>
    <d v="2015-09-02T06:47:27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554"/>
    <d v="2015-08-02T06:03:10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555"/>
    <d v="2015-09-17T17:00:00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556"/>
    <d v="2016-07-04T03:40: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1557"/>
    <d v="2014-09-20T15:40:33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558"/>
    <d v="2015-08-28T12:12:0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559"/>
    <d v="2015-04-29T01:16:39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560"/>
    <d v="2014-11-13T01:29:53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561"/>
    <d v="2013-11-07T02:00:03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562"/>
    <d v="2009-12-02T00:50:00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563"/>
    <d v="2014-03-14T16:49:11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564"/>
    <d v="2015-05-28T20:05:0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565"/>
    <d v="2011-06-08T17:31:01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566"/>
    <d v="2016-07-27T22:00:0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567"/>
    <d v="2014-02-17T00:00:0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568"/>
    <d v="2014-12-24T01:29:4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569"/>
    <d v="2013-05-25T16:18:34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570"/>
    <d v="2016-04-08T18:31:22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571"/>
    <d v="2015-06-19T18:28:03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72"/>
    <d v="2016-02-28T23:59:0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573"/>
    <d v="2017-04-01T03:59:0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574"/>
    <d v="2015-02-17T22:15:29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575"/>
    <d v="2014-07-09T12:34:56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576"/>
    <d v="2015-06-30T21:06:08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577"/>
    <d v="2012-07-24T20:20:48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578"/>
    <d v="2010-09-02T02:00:0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579"/>
    <d v="2013-08-28T23:54:51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580"/>
    <d v="2012-05-21T01:12:06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1581"/>
    <d v="2015-12-19T10:46:3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582"/>
    <d v="2015-10-26T21:20:0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583"/>
    <d v="2014-09-25T21:43:11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584"/>
    <d v="2014-05-30T15:35:01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585"/>
    <d v="2016-12-25T11:00:0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586"/>
    <d v="2015-04-05T01:30:22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1587"/>
    <d v="2014-12-13T22:49:25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588"/>
    <d v="2015-01-31T20:12:00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589"/>
    <d v="2015-10-09T23:38:06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1590"/>
    <d v="2015-09-23T20:34:24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591"/>
    <d v="2016-04-03T16:25:41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592"/>
    <d v="2015-03-28T00:44:45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593"/>
    <d v="2015-02-28T20:17:35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594"/>
    <d v="2016-05-15T16:21:0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595"/>
    <d v="2014-06-18T20:13:0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596"/>
    <d v="2014-12-13T11:19:29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597"/>
    <d v="2016-09-20T08:29:57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1598"/>
    <d v="2015-07-26T16:00:58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599"/>
    <d v="2016-04-08T11:56:16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600"/>
    <d v="2014-07-15T05:11:0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601"/>
    <d v="2011-05-05T02:13:53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602"/>
    <d v="2011-10-14T23:00:00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603"/>
    <d v="2012-01-28T04:04:19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604"/>
    <d v="2012-03-17T19:17:15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605"/>
    <d v="2011-08-01T07:00:00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606"/>
    <d v="2011-03-24T01:40:38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607"/>
    <d v="2012-06-14T19:24: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608"/>
    <d v="2014-01-01T05:26:00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609"/>
    <d v="2011-11-02T08:00:00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610"/>
    <d v="2012-12-15T22:11:50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611"/>
    <d v="2013-06-05T00:00:32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612"/>
    <d v="2013-01-02T20:59:44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613"/>
    <d v="2012-07-22T01:40:02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614"/>
    <d v="2014-08-03T17:00:00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615"/>
    <d v="2011-12-13T02:13:16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616"/>
    <d v="2012-11-22T22:00:00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617"/>
    <d v="2013-11-01T19:00:00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618"/>
    <d v="2013-03-08T15:42:15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619"/>
    <d v="2014-09-15T04:28:06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620"/>
    <d v="2013-02-23T08:09:00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621"/>
    <d v="2012-05-28T03:59:00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622"/>
    <d v="2014-12-17T07:59:00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623"/>
    <d v="2013-08-27T16:31:29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624"/>
    <d v="2013-01-09T08:48:55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625"/>
    <d v="2012-09-11T16:47:33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626"/>
    <d v="2013-12-01T21:21:07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27"/>
    <d v="2012-11-26T04:59:00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628"/>
    <d v="2014-06-17T17:41:22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629"/>
    <d v="2014-02-20T20:48:53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630"/>
    <d v="2012-03-02T06:59:00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631"/>
    <d v="2012-10-12T20:37:4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632"/>
    <d v="2011-09-24T08:10:54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1633"/>
    <d v="2012-01-16T05:00:00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634"/>
    <d v="2011-06-02T05:59:00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635"/>
    <d v="2016-07-11T20:51:0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636"/>
    <d v="2011-06-12T04:00:00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637"/>
    <d v="2009-12-31T23:39:00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638"/>
    <d v="2013-02-28T21:25:00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1639"/>
    <d v="2012-03-03T15:39:25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640"/>
    <d v="2010-08-03T01:59:00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1641"/>
    <d v="2014-12-19T14:19:04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1642"/>
    <d v="2011-06-14T00:35: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643"/>
    <d v="2012-09-24T19:46:52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644"/>
    <d v="2012-11-22T02:26:00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645"/>
    <d v="2013-09-18T14:49:00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646"/>
    <d v="2014-08-14T18:11:00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647"/>
    <d v="2012-06-09T09:49:3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648"/>
    <d v="2011-03-20T15:54:42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649"/>
    <d v="2014-05-23T16:25:55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650"/>
    <d v="2013-10-09T10:27:1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651"/>
    <d v="2011-04-26T06:59:00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652"/>
    <d v="2013-11-24T12:49:53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653"/>
    <d v="2011-04-24T20:01:36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654"/>
    <d v="2012-04-18T21:22:40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655"/>
    <d v="2012-04-05T18:00:20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656"/>
    <d v="2012-12-13T22:17:32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657"/>
    <d v="2012-05-24T18:46:08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658"/>
    <d v="2012-12-18T14:20:00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659"/>
    <d v="2013-12-17T12:00:00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660"/>
    <d v="2016-04-30T21:59:00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661"/>
    <d v="2016-01-17T21:00:00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662"/>
    <d v="2011-12-31T05:45:36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663"/>
    <d v="2015-02-01T00:31:4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664"/>
    <d v="2012-03-16T03:59:00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665"/>
    <d v="2011-02-22T03:00:00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66"/>
    <d v="2013-03-28T05:04:33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667"/>
    <d v="2014-03-11T06:59:00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668"/>
    <d v="2011-11-28T04:35:39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669"/>
    <d v="2016-05-31T21:14:36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1670"/>
    <d v="2010-07-05T04:00:00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671"/>
    <d v="2016-08-01T13:03:34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672"/>
    <d v="2012-06-04T15:45:30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673"/>
    <d v="2015-03-06T21:04:52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674"/>
    <d v="2016-08-18T06:59:00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675"/>
    <d v="2011-10-16T22:03:00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676"/>
    <d v="2012-04-21T03:59:00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677"/>
    <d v="2016-04-16T05:59:00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678"/>
    <d v="2014-02-06T20:31:1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679"/>
    <d v="2011-07-22T01:39:05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680"/>
    <d v="2014-07-12T18:11:0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681"/>
    <d v="2017-03-29T02:00:0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682"/>
    <d v="2017-04-14T04:07:40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683"/>
    <d v="2017-04-07T18:45:3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684"/>
    <d v="2017-03-17T18:34:01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1685"/>
    <d v="2017-03-24T05:00:23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686"/>
    <d v="2017-04-27T19:15:19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687"/>
    <d v="2017-04-10T20:15:0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688"/>
    <d v="2017-04-09T11:49:54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1689"/>
    <d v="2017-03-16T21:37:1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690"/>
    <d v="2017-04-06T09:20:42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691"/>
    <d v="2017-04-03T01:00:0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692"/>
    <d v="2017-03-26T23:59:0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693"/>
    <d v="2017-04-09T20:00:0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1694"/>
    <d v="2017-03-27T04:36:0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695"/>
    <d v="2017-04-10T01:00:0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696"/>
    <d v="2017-04-01T00:40:11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697"/>
    <d v="2017-04-09T23:47: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698"/>
    <d v="2017-03-26T03:33:00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699"/>
    <d v="2017-04-11T20:44:05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700"/>
    <d v="2017-04-01T04:00:0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701"/>
    <d v="2015-01-15T15:56:45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702"/>
    <d v="2015-03-30T19:52:3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1703"/>
    <d v="2015-08-31T06:45:37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704"/>
    <d v="2015-02-16T03:21:13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705"/>
    <d v="2015-09-09T16:00:00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706"/>
    <d v="2015-08-23T07:21:12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707"/>
    <d v="2016-03-28T16:18:15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708"/>
    <d v="2016-05-01T20:48:26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709"/>
    <d v="2014-08-31T19:39:0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710"/>
    <d v="2016-01-18T13:00:0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711"/>
    <d v="2014-09-01T15:30:34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712"/>
    <d v="2015-06-30T21:55:53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713"/>
    <d v="2014-10-05T19:13:32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714"/>
    <d v="2015-05-01T22:02:41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1715"/>
    <d v="2015-03-31T03:22:0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716"/>
    <d v="2016-12-09T14:51:39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717"/>
    <d v="2016-04-21T04:00:0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718"/>
    <d v="2016-05-14T04:59:0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719"/>
    <d v="2014-09-17T12:49:51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720"/>
    <d v="2014-11-09T19:47:51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721"/>
    <d v="2015-12-11T11:04:23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722"/>
    <d v="2016-04-03T00:10:0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723"/>
    <d v="2015-07-01T06:00:0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724"/>
    <d v="2014-10-30T22:22:42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725"/>
    <d v="2014-08-24T23:14:09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726"/>
    <d v="2014-06-27T22:04:24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727"/>
    <d v="2015-04-05T11:00:0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728"/>
    <d v="2015-10-21T15:01:14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729"/>
    <d v="2016-06-10T01:15:06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730"/>
    <d v="2015-10-25T02:06:23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731"/>
    <d v="2015-06-11T15:00:00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732"/>
    <d v="2016-01-16T05:00:00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733"/>
    <d v="2016-09-13T21:30:00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734"/>
    <d v="2015-05-08T00:52:36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735"/>
    <d v="2016-08-07T19:32:25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736"/>
    <d v="2015-11-08T21:40:33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737"/>
    <d v="2015-07-20T22:46:32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38"/>
    <d v="2014-10-02T20:59:02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1739"/>
    <d v="2016-05-04T19:58:52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740"/>
    <d v="2015-07-16T19:37:02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741"/>
    <d v="2015-06-10T15:04:3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742"/>
    <d v="2017-01-07T21:00:0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743"/>
    <d v="2016-08-27T03:59:0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744"/>
    <d v="2015-03-08T13:31:17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745"/>
    <d v="2016-12-22T02:00:0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746"/>
    <d v="2016-11-24T02:00:0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747"/>
    <d v="2015-11-13T15:00:0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748"/>
    <d v="2015-09-02T22:49:03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749"/>
    <d v="2017-03-01T19:00:0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750"/>
    <d v="2016-04-19T20:05:04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751"/>
    <d v="2015-03-19T17:45:23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52"/>
    <d v="2016-10-14T06:04:42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753"/>
    <d v="2016-03-21T16:59:28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754"/>
    <d v="2015-04-03T20:02:33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1755"/>
    <d v="2015-10-05T18:56:0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756"/>
    <d v="2016-08-29T04:01:09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757"/>
    <d v="2017-01-28T19:29:0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758"/>
    <d v="2016-07-14T22:56:32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759"/>
    <d v="2015-03-25T18:53:49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760"/>
    <d v="2016-02-25T16:08:33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761"/>
    <d v="2015-09-12T13:37:4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762"/>
    <d v="2016-03-11T23:34:05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763"/>
    <d v="2016-10-23T20:50:4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764"/>
    <d v="2014-08-03T11:39:39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765"/>
    <d v="2014-08-13T23:31:52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766"/>
    <d v="2014-08-25T20:38:08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767"/>
    <d v="2014-08-03T15:48:04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768"/>
    <d v="2014-09-27T13:27:24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769"/>
    <d v="2015-01-13T19:39:19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770"/>
    <d v="2014-10-14T18:43:14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771"/>
    <d v="2014-10-23T23:30:4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772"/>
    <d v="2014-07-06T17:13:56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773"/>
    <d v="2015-01-19T18:14:58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774"/>
    <d v="2014-11-29T14:59:0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775"/>
    <d v="2014-10-24T23:26:0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776"/>
    <d v="2014-10-29T22:57:51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777"/>
    <d v="2015-02-20T08:34:13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778"/>
    <d v="2015-03-27T19:43:15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779"/>
    <d v="2016-09-02T16:36: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780"/>
    <d v="2016-07-02T14:25:1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781"/>
    <d v="2016-09-15T14:49:05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782"/>
    <d v="2016-02-21T13:48:09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783"/>
    <d v="2015-05-21T22:47:58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784"/>
    <d v="2015-01-31T03:25:0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785"/>
    <d v="2014-10-16T00:00:0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786"/>
    <d v="2014-12-15T13:12:57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787"/>
    <d v="2015-04-04T14:43:57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788"/>
    <d v="2014-10-31T22:45:42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1789"/>
    <d v="2015-01-12T06:00:03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790"/>
    <d v="2015-02-05T16:11:18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791"/>
    <d v="2015-01-29T17:46:05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792"/>
    <d v="2015-08-10T06:59:0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1793"/>
    <d v="2014-11-27T22:24:0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794"/>
    <d v="2015-02-11T13:13:42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795"/>
    <d v="2016-10-14T16:00:0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796"/>
    <d v="2016-07-24T10:32:46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797"/>
    <d v="2016-12-15T13:39:49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798"/>
    <d v="2016-02-04T07:50:33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799"/>
    <d v="2014-11-11T21:13:28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800"/>
    <d v="2016-10-10T14:32:5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801"/>
    <d v="2015-12-15T12:10:0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802"/>
    <d v="2015-06-27T21:59:0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803"/>
    <d v="2015-02-14T01:43:02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804"/>
    <d v="2015-11-14T17:16:44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805"/>
    <d v="2015-10-02T18:00:0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806"/>
    <d v="2014-09-30T15:19:09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807"/>
    <d v="2014-09-28T01:38:33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808"/>
    <d v="2017-02-11T16:20:3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809"/>
    <d v="2015-03-01T21:47:19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1810"/>
    <d v="2014-08-21T21:50:26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811"/>
    <d v="2014-10-24T04:00:0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812"/>
    <d v="2016-07-03T07:38:56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813"/>
    <d v="2014-08-08T21:20:12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814"/>
    <d v="2015-02-28T07:32:16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815"/>
    <d v="2015-07-01T21:45:37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816"/>
    <d v="2016-07-25T19:00:0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817"/>
    <d v="2017-01-30T06:59:0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818"/>
    <d v="2015-04-03T04:37:30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819"/>
    <d v="2014-07-30T18:03:16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820"/>
    <d v="2015-04-01T01:01:3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821"/>
    <d v="2012-03-03T07:39:27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1822"/>
    <d v="2014-01-31T19:01:00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823"/>
    <d v="2012-10-24T16:26:16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824"/>
    <d v="2014-01-08T02:08:00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825"/>
    <d v="2013-07-11T20:01:43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1826"/>
    <d v="2014-02-17T22:10:17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827"/>
    <d v="2011-03-03T07:49:2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828"/>
    <d v="2014-05-09T22:00:00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829"/>
    <d v="2011-01-21T22:00:00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830"/>
    <d v="2014-02-24T16:25:07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831"/>
    <d v="2012-05-12T23:54:23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832"/>
    <d v="2011-03-04T12:57:07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833"/>
    <d v="2013-03-02T07:59:00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834"/>
    <d v="2015-01-24T23:08:15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1835"/>
    <d v="2016-03-31T15:51: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836"/>
    <d v="2013-02-17T19:25:29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837"/>
    <d v="2012-03-18T00:08:55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838"/>
    <d v="2011-10-01T03:00:00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839"/>
    <d v="2016-10-01T17:19:42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840"/>
    <d v="2013-05-07T04:59:00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841"/>
    <d v="2014-05-20T04:59:00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842"/>
    <d v="2015-03-02T05:59:00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843"/>
    <d v="2011-02-20T23:52:34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1844"/>
    <d v="2011-06-11T03:00:00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1845"/>
    <d v="2016-06-17T04:55:00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846"/>
    <d v="2012-12-15T15:36:17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847"/>
    <d v="2015-04-21T05:40:32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848"/>
    <d v="2011-07-31T06:59:00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849"/>
    <d v="2012-10-17T20:17:39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850"/>
    <d v="2014-07-10T23:01:40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851"/>
    <d v="2014-07-28T01:00:00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852"/>
    <d v="2015-04-25T00:00:00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853"/>
    <d v="2012-11-14T02:26:57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854"/>
    <d v="2013-05-24T00:30:37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855"/>
    <d v="2014-01-06T12:55:40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1856"/>
    <d v="2014-07-18T20:31:12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1857"/>
    <d v="2014-09-12T18:26:53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858"/>
    <d v="2011-12-16T05:48:4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859"/>
    <d v="2011-09-22T18:28:49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60"/>
    <d v="2014-02-06T17:01:24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861"/>
    <d v="2015-01-26T07:12:21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862"/>
    <d v="2017-03-08T07:30:0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863"/>
    <d v="2014-06-12T19:08:05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864"/>
    <d v="2014-05-04T17:11:4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865"/>
    <d v="2016-11-06T09:49:07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866"/>
    <d v="2017-03-01T04:00:0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867"/>
    <d v="2016-11-05T22:11:52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868"/>
    <d v="2015-12-15T07:59:0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869"/>
    <d v="2017-01-04T00:04:09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870"/>
    <d v="2016-01-31T04:17:0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871"/>
    <d v="2014-11-20T19:48:21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872"/>
    <d v="2015-06-30T03:06:42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1873"/>
    <d v="2015-07-08T16:45:0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874"/>
    <d v="2016-06-28T23:15:33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875"/>
    <d v="2016-08-06T21:35:0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876"/>
    <d v="2014-06-16T06:50:05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877"/>
    <d v="2015-03-01T00:42:05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878"/>
    <d v="2014-06-13T00:12:35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879"/>
    <d v="2016-03-14T14:35:29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880"/>
    <d v="2016-03-30T12:36:2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881"/>
    <d v="2015-03-10T02:39:49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882"/>
    <d v="2012-07-10T23:48:00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883"/>
    <d v="2012-04-08T21:45:08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884"/>
    <d v="2012-11-27T12:00:00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885"/>
    <d v="2012-08-10T22:00:00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886"/>
    <d v="2014-11-12T22:45:38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887"/>
    <d v="2015-12-03T21:30:00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88"/>
    <d v="2010-06-01T04:59:00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889"/>
    <d v="2013-03-11T18:02:26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890"/>
    <d v="2012-12-15T18:52:08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891"/>
    <d v="2010-07-22T06:00:00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892"/>
    <d v="2011-06-07T15:18:0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1893"/>
    <d v="2011-04-16T03:59:00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894"/>
    <d v="2012-02-12T21:43:03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895"/>
    <d v="2015-10-20T17:55:22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896"/>
    <d v="2012-04-12T17:02:45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897"/>
    <d v="2014-03-04T21:00:00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898"/>
    <d v="2016-02-01T18:00:00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99"/>
    <d v="2015-03-25T21:36:06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900"/>
    <d v="2012-10-06T09:59:00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901"/>
    <d v="2015-05-22T13:00:0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1902"/>
    <d v="2015-03-04T18:57:27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903"/>
    <d v="2017-01-27T18:29:51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1904"/>
    <d v="2016-01-02T16:27:01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905"/>
    <d v="2014-09-07T22:13:14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906"/>
    <d v="2016-06-23T16:06:23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907"/>
    <d v="2014-05-23T14:05:25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908"/>
    <d v="2016-12-29T22:01:4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909"/>
    <d v="2014-10-23T10:17:5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910"/>
    <d v="2015-10-31T22:45:0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911"/>
    <d v="2014-08-09T00:48:54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912"/>
    <d v="2015-06-04T05:26:0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913"/>
    <d v="2014-10-08T12:16:18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914"/>
    <d v="2014-11-01T03:59:0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915"/>
    <d v="2014-09-02T01:10:2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1916"/>
    <d v="2016-11-07T18:12:55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917"/>
    <d v="2017-02-10T06:28:53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918"/>
    <d v="2014-08-12T18:57:31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919"/>
    <d v="2015-05-19T21:00:4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920"/>
    <d v="2015-10-21T23:00:0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1921"/>
    <d v="2012-07-14T05:19:03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922"/>
    <d v="2013-12-12T06:08:27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923"/>
    <d v="2011-09-27T04:59:00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1924"/>
    <d v="2014-01-15T19:33:00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925"/>
    <d v="2013-10-11T00:00:00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926"/>
    <d v="2010-11-02T00:26:00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927"/>
    <d v="2012-03-08T04:59:00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928"/>
    <d v="2013-05-07T15:33: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929"/>
    <d v="2011-07-05T00:31:06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930"/>
    <d v="2013-07-07T13:24:42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931"/>
    <d v="2012-05-22T03:30:00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932"/>
    <d v="2012-01-24T19:26:13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933"/>
    <d v="2014-09-27T03:08:27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934"/>
    <d v="2011-12-25T05:00:00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935"/>
    <d v="2014-06-21T04:59:00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936"/>
    <d v="2011-12-06T05:59:00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937"/>
    <d v="2012-06-15T03:59:00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938"/>
    <d v="2013-07-02T05:00:00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939"/>
    <d v="2013-03-10T22:38:28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40"/>
    <d v="2011-06-15T03:59:00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941"/>
    <d v="2014-05-15T06:58:5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942"/>
    <d v="2011-07-04T19:52:2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943"/>
    <d v="2016-08-11T06:28:36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944"/>
    <d v="2014-05-01T14:01: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945"/>
    <d v="2015-07-12T06:02:38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946"/>
    <d v="2014-04-20T02:36:0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947"/>
    <d v="2009-11-23T05:59:0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948"/>
    <d v="2016-06-06T17:02:0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949"/>
    <d v="2014-07-10T10:09:1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950"/>
    <d v="2011-04-22T04:21:13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51"/>
    <d v="2016-11-07T11:05:37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952"/>
    <d v="2013-10-16T14:33:35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953"/>
    <d v="2012-03-02T03:00:0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954"/>
    <d v="2016-03-12T05:00:0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955"/>
    <d v="2012-05-23T19:00:0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956"/>
    <d v="2015-04-18T21:10:05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957"/>
    <d v="2012-10-27T02:21:53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958"/>
    <d v="2013-03-23T22:42:4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959"/>
    <d v="2014-10-01T00:00:0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960"/>
    <d v="2014-12-21T08:42:2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961"/>
    <d v="2012-10-06T03:59:0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962"/>
    <d v="2014-05-13T18:43:56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963"/>
    <d v="2014-09-16T10:18:54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964"/>
    <d v="2016-04-22T06:32:52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965"/>
    <d v="2012-01-12T01:00:0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966"/>
    <d v="2014-08-14T12:58:18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967"/>
    <d v="2014-05-01T15:55:29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968"/>
    <d v="2016-12-03T15:05:15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969"/>
    <d v="2016-08-05T19:01:08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970"/>
    <d v="2013-04-20T03:38:2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971"/>
    <d v="2013-11-15T04:00:0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972"/>
    <d v="2012-11-18T01:17:24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973"/>
    <d v="2016-08-06T07:00:0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974"/>
    <d v="2013-08-19T08:01:09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975"/>
    <d v="2013-03-10T18:07:3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976"/>
    <d v="2013-07-13T21:35:25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977"/>
    <d v="2015-12-19T07:59:0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978"/>
    <d v="2012-06-12T07:00:0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979"/>
    <d v="2015-11-19T04:59:0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980"/>
    <d v="2016-04-03T12:01:02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981"/>
    <d v="2014-07-09T17:24:25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982"/>
    <d v="2016-12-04T15:04:47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983"/>
    <d v="2016-09-02T07:00:0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984"/>
    <d v="2014-11-30T19:58:0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985"/>
    <d v="2016-08-02T23:00:0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1986"/>
    <d v="2016-03-14T09:24:43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987"/>
    <d v="2015-03-01T15:21:16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988"/>
    <d v="2015-08-20T18:19:02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1989"/>
    <d v="2016-12-11T16:20:08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990"/>
    <d v="2016-02-13T04:42:12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991"/>
    <d v="2015-07-03T21:26:26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992"/>
    <d v="2015-02-18T03:26: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993"/>
    <d v="2015-12-21T14:07:17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994"/>
    <d v="2016-12-07T01:09:02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995"/>
    <d v="2015-07-16T21:38:56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996"/>
    <d v="2014-07-10T19:40:11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997"/>
    <d v="2014-08-26T22:20:12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998"/>
    <d v="2014-08-01T02:50:38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999"/>
    <d v="2014-11-13T12:35:08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2000"/>
    <d v="2016-01-06T22:50:13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001"/>
    <d v="2015-06-12T20:00:0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002"/>
    <d v="2017-01-23T17:05:43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003"/>
    <d v="2010-07-02T23:00:0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004"/>
    <d v="2014-07-10T14:31:03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005"/>
    <d v="2013-10-16T03:59:0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006"/>
    <d v="2014-12-03T13:00:45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007"/>
    <d v="2010-08-24T04:00:0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008"/>
    <d v="2011-09-19T14:30:22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009"/>
    <d v="2016-11-23T08:45:43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010"/>
    <d v="2016-08-18T23:54:5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011"/>
    <d v="2016-01-11T23:00:0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012"/>
    <d v="2015-02-05T19:44:0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013"/>
    <d v="2016-07-08T23:03:34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014"/>
    <d v="2013-03-25T04:08:59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015"/>
    <d v="2011-09-09T21:02:43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016"/>
    <d v="2013-03-09T21:08:19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017"/>
    <d v="2012-03-24T04:00:0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018"/>
    <d v="2015-08-13T08:46:49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019"/>
    <d v="2016-09-22T17:00:2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020"/>
    <d v="2014-05-14T23:04:0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021"/>
    <d v="2014-09-24T01:41:37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022"/>
    <d v="2016-06-11T13:39:32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023"/>
    <d v="2015-06-11T10:05:53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024"/>
    <d v="2012-08-13T03:00:0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025"/>
    <d v="2015-06-11T04:25:46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026"/>
    <d v="2014-04-21T03:59:0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027"/>
    <d v="2015-03-30T18:31:59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028"/>
    <d v="2010-03-15T21:55:0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029"/>
    <d v="2014-08-27T00:31:2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030"/>
    <d v="2012-11-29T23:54:56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031"/>
    <d v="2015-01-09T01:00:0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032"/>
    <d v="2016-12-15T05:00:0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033"/>
    <d v="2014-04-26T01:58:38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034"/>
    <d v="2015-05-07T06:58:0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035"/>
    <d v="2015-12-19T01:00:0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036"/>
    <d v="2014-05-09T20:45:19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037"/>
    <d v="2013-12-30T06:02:33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038"/>
    <d v="2013-07-01T18:00:0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039"/>
    <d v="2016-12-01T04:59:0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040"/>
    <d v="2013-11-15T23:15:03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041"/>
    <d v="2016-11-10T13:37:07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042"/>
    <d v="2016-01-22T16:59:34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043"/>
    <d v="2016-12-11T04:59:0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044"/>
    <d v="2015-06-13T16:25:14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045"/>
    <d v="2012-07-09T02:07:27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046"/>
    <d v="2013-05-23T04:07:24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047"/>
    <d v="2015-04-17T00:00:0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048"/>
    <d v="2013-05-23T15:38:1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049"/>
    <d v="2013-12-02T22:59:0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050"/>
    <d v="2015-05-31T01:42:58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051"/>
    <d v="2013-12-26T00:32:17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052"/>
    <d v="2016-02-20T02:00:53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053"/>
    <d v="2015-11-25T15:49:1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054"/>
    <d v="2014-05-02T12:30:1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055"/>
    <d v="2014-12-03T04:00:0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056"/>
    <d v="2013-04-17T18:15:42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057"/>
    <d v="2016-02-26T11:52:12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058"/>
    <d v="2015-03-02T20:00:0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059"/>
    <d v="2016-01-31T21:59:0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060"/>
    <d v="2014-07-23T15:25:5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061"/>
    <d v="2016-12-31T18:20:54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062"/>
    <d v="2016-03-24T08:11:38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063"/>
    <d v="2016-05-15T17:35:0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064"/>
    <d v="2013-05-31T12:00:0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065"/>
    <d v="2013-12-25T08:00:29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066"/>
    <d v="2014-08-23T18:31:23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067"/>
    <d v="2015-05-24T20:29:36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068"/>
    <d v="2016-10-20T20:11:55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069"/>
    <d v="2016-01-02T23:19:5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070"/>
    <d v="2016-06-28T15:45:23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071"/>
    <d v="2016-10-02T06:41:24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072"/>
    <d v="2016-05-07T13:57:12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073"/>
    <d v="2015-05-08T16:01:58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074"/>
    <d v="2016-05-06T19:49:42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075"/>
    <d v="2013-07-25T16:21:28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076"/>
    <d v="2014-07-23T21:08:09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077"/>
    <d v="2015-06-05T21:00:0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078"/>
    <d v="2016-12-18T18:30:57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079"/>
    <d v="2015-06-25T19:00:0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080"/>
    <d v="2015-11-11T23:58:2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081"/>
    <d v="2012-05-16T04:59:00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082"/>
    <d v="2011-11-24T03:53:16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083"/>
    <d v="2012-06-04T17:19:55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084"/>
    <d v="2014-05-04T06:59:00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085"/>
    <d v="2012-07-15T20:03:07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086"/>
    <d v="2011-12-14T04:59:00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087"/>
    <d v="2011-09-08T04:54:18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088"/>
    <d v="2010-09-11T03:59:00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089"/>
    <d v="2013-08-02T01:49:5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090"/>
    <d v="2013-02-24T09:09:15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091"/>
    <d v="2011-03-01T20:00:00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092"/>
    <d v="2011-10-07T16:58:52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093"/>
    <d v="2012-12-22T21:30:32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094"/>
    <d v="2012-03-05T03:00:00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095"/>
    <d v="2011-10-02T17:36:13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096"/>
    <d v="2012-10-26T03:59:00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097"/>
    <d v="2011-12-01T15:02:15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098"/>
    <d v="2012-03-08T02:43:55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099"/>
    <d v="2015-07-02T03:40:00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100"/>
    <d v="2012-06-30T03:59:00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101"/>
    <d v="2012-02-13T03:35: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102"/>
    <d v="2011-05-05T20:50:48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103"/>
    <d v="2012-11-09T19:07:07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104"/>
    <d v="2013-05-31T00:00:00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2105"/>
    <d v="2014-11-21T04:00:00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2106"/>
    <d v="2013-01-26T05:09:3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107"/>
    <d v="2014-11-12T18:03:13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2108"/>
    <d v="2012-09-10T03:55:00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2109"/>
    <d v="2015-07-05T17:00:17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110"/>
    <d v="2014-05-28T04:59:00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2111"/>
    <d v="2011-08-15T01:00:00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112"/>
    <d v="2013-04-15T22:16:33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113"/>
    <d v="2014-09-23T20:46:16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114"/>
    <d v="2010-12-09T04:59:00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115"/>
    <d v="2011-02-20T01:56:4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116"/>
    <d v="2012-10-02T18:40:03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117"/>
    <d v="2015-10-27T04:59:00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118"/>
    <d v="2011-07-24T20:08:56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119"/>
    <d v="2012-08-16T03:07:25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120"/>
    <d v="2014-01-01T23:08:56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2121"/>
    <d v="2017-01-11T17:49:08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2122"/>
    <d v="2017-01-07T07:12:49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123"/>
    <d v="2010-03-15T06:59:0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124"/>
    <d v="2010-11-30T05:00:0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125"/>
    <d v="2015-08-05T00:33:53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2126"/>
    <d v="2014-12-08T23:21:2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2127"/>
    <d v="2015-03-12T11:07:43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2128"/>
    <d v="2014-09-21T18:32:49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2129"/>
    <d v="2016-03-10T00:35:0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2130"/>
    <d v="2014-08-16T02:04:23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2131"/>
    <d v="2015-07-12T04:58:11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132"/>
    <d v="2014-02-03T11:41:32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133"/>
    <d v="2011-04-24T06:59:0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134"/>
    <d v="2013-04-27T21:16:31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135"/>
    <d v="2012-10-04T23:07:13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2136"/>
    <d v="2013-10-19T12:13:06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2137"/>
    <d v="2014-12-05T18:30:29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138"/>
    <d v="2013-11-09T01:18:59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2139"/>
    <d v="2016-11-03T18:00:08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2140"/>
    <d v="2013-01-11T20:00:24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2141"/>
    <d v="2014-11-14T06:39:19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2142"/>
    <d v="2015-12-30T16:50:1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143"/>
    <d v="2010-07-21T19:00:0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144"/>
    <d v="2013-09-14T13:07:2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2145"/>
    <d v="2013-11-27T06:41:54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2146"/>
    <d v="2016-02-11T16:18:3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147"/>
    <d v="2014-11-16T08:05:48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148"/>
    <d v="2015-04-02T16:36:22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2149"/>
    <d v="2010-07-31T00:00:00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2150"/>
    <d v="2016-07-13T06:49:59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2151"/>
    <d v="2016-06-29T20:20:14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2152"/>
    <d v="2014-03-15T18:58:29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2153"/>
    <d v="2015-01-10T07:59:0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154"/>
    <d v="2014-01-28T15:10:2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155"/>
    <d v="2016-03-31T16:56:25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2156"/>
    <d v="2013-09-16T20:30:06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157"/>
    <d v="2016-12-23T07:59:0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158"/>
    <d v="2013-02-04T20:29:34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159"/>
    <d v="2011-07-16T17:32:54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160"/>
    <d v="2012-05-19T17:05:05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161"/>
    <d v="2015-09-23T20:27:39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162"/>
    <d v="2014-07-24T18:23: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163"/>
    <d v="2015-06-08T03:50:00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164"/>
    <d v="2016-06-25T03:59:00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2165"/>
    <d v="2016-04-08T15:00:35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166"/>
    <d v="2014-12-05T21:06:58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167"/>
    <d v="2012-09-15T01:35:37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168"/>
    <d v="2017-02-10T05:00:00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169"/>
    <d v="2017-03-02T16:49: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170"/>
    <d v="2015-08-22T18:00:22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171"/>
    <d v="2015-06-22T05:00:00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172"/>
    <d v="2015-04-18T13:55:20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173"/>
    <d v="2013-09-10T03:59:00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174"/>
    <d v="2016-05-05T13:01:47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75"/>
    <d v="2016-07-21T00:13:06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176"/>
    <d v="2015-05-02T15:11:49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177"/>
    <d v="2016-06-06T06:01:07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178"/>
    <d v="2017-01-18T15:16:37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179"/>
    <d v="2015-04-11T04:06:32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2180"/>
    <d v="2015-11-13T17:04:28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181"/>
    <d v="2017-02-21T00:07:33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182"/>
    <d v="2014-10-02T21:37:05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183"/>
    <d v="2017-02-09T05:00:00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184"/>
    <d v="2016-01-25T16:00:00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185"/>
    <d v="2013-03-26T08:23:59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186"/>
    <d v="2016-09-07T02:00:00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187"/>
    <d v="2015-04-03T03:59:00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188"/>
    <d v="2016-10-25T17:00:00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189"/>
    <d v="2016-04-21T22:00:00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190"/>
    <d v="2016-03-23T06:59:00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191"/>
    <d v="2017-02-14T20:00:27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192"/>
    <d v="2016-12-15T23:00:00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193"/>
    <d v="2016-11-21T04:59:00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194"/>
    <d v="2016-03-26T17:11:30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195"/>
    <d v="2015-08-11T18:31:40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196"/>
    <d v="2016-12-02T07:00:00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197"/>
    <d v="2015-02-28T14:00:59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198"/>
    <d v="2015-11-14T13:20:00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199"/>
    <d v="2015-10-15T09:59:58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200"/>
    <d v="2015-07-06T03:00:00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201"/>
    <d v="2013-01-16T20:19:2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202"/>
    <d v="2012-11-01T20:22:48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2203"/>
    <d v="2015-09-24T20:38:02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204"/>
    <d v="2013-03-09T07:28:39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205"/>
    <d v="2012-06-01T19:43:09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206"/>
    <d v="2012-04-16T06:10:24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207"/>
    <d v="2013-11-16T05:39:33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208"/>
    <d v="2012-04-07T04:00:00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209"/>
    <d v="2014-04-14T23:00:00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2210"/>
    <d v="2012-04-14T17:36:00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211"/>
    <d v="2014-04-10T06:59:00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212"/>
    <d v="2013-11-04T01:00:00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213"/>
    <d v="2015-05-15T19:49:39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2214"/>
    <d v="2014-02-06T19:00:48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215"/>
    <d v="2012-03-13T06:59:00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216"/>
    <d v="2015-07-23T18:02:2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217"/>
    <d v="2015-11-02T08:00:00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218"/>
    <d v="2012-08-29T00:00:00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219"/>
    <d v="2015-08-19T17:15:12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220"/>
    <d v="2013-07-27T01:27:16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221"/>
    <d v="2016-04-23T00:00:00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222"/>
    <d v="2012-01-28T18:54:07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2223"/>
    <d v="2015-06-27T15:22:48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224"/>
    <d v="2016-10-29T19:00:00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2225"/>
    <d v="2014-09-21T19:00:15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226"/>
    <d v="2016-02-12T04:59:00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227"/>
    <d v="2013-11-13T20:22:35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2228"/>
    <d v="2015-08-16T06:40:36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229"/>
    <d v="2013-09-03T04:00:00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230"/>
    <d v="2014-04-25T21:08:47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231"/>
    <d v="2013-06-25T05:00:00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2232"/>
    <d v="2014-07-19T03:00:00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233"/>
    <d v="2015-12-14T00:00:00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234"/>
    <d v="2017-01-05T19:47:27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2235"/>
    <d v="2015-03-28T23:31:5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236"/>
    <d v="2016-02-01T14:48:43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237"/>
    <d v="2014-11-12T07:59:00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2238"/>
    <d v="2017-03-10T14:55:16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239"/>
    <d v="2013-12-01T04:02:00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240"/>
    <d v="2016-04-22T19:49:04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241"/>
    <d v="2017-03-02T19:51:40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2242"/>
    <d v="2013-11-27T03:02:00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243"/>
    <d v="2017-03-13T03:00:00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244"/>
    <d v="2016-10-16T20:30:00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2245"/>
    <d v="2014-02-21T18:00:00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246"/>
    <d v="2015-09-04T19:00:10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247"/>
    <d v="2015-07-29T15:59:25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2248"/>
    <d v="2016-12-14T21:01:18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249"/>
    <d v="2013-04-02T15:52:45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250"/>
    <d v="2016-12-03T01:07:53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251"/>
    <d v="2014-08-16T08:17:57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252"/>
    <d v="2016-08-06T07:52:18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253"/>
    <d v="2015-11-18T16:09:07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2254"/>
    <d v="2017-01-24T15:32:48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255"/>
    <d v="2016-05-07T22:50:5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256"/>
    <d v="2016-11-22T10:50:46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257"/>
    <d v="2016-06-19T23:00:00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258"/>
    <d v="2015-06-11T18:01:27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259"/>
    <d v="2016-12-08T19:18:56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260"/>
    <d v="2014-03-26T23:24:10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2261"/>
    <d v="2017-02-14T17:23:40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62"/>
    <d v="2014-11-18T00:00:00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2263"/>
    <d v="2015-01-31T19:58:33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264"/>
    <d v="2016-05-23T03:00:00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2265"/>
    <d v="2016-11-22T20:28:27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266"/>
    <d v="2016-04-27T02:00:00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2267"/>
    <d v="2014-12-21T01:00:00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268"/>
    <d v="2017-03-12T01:58:35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2269"/>
    <d v="2017-03-07T05:00:00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2270"/>
    <d v="2017-01-10T21:59:00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2271"/>
    <d v="2016-12-10T00:00:04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272"/>
    <d v="2015-12-07T16:47:16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2273"/>
    <d v="2017-03-12T12:10:4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274"/>
    <d v="2014-02-23T12:00:57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2275"/>
    <d v="2014-12-22T14:47:59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276"/>
    <d v="2014-01-05T15:38:09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277"/>
    <d v="2012-02-27T16:17:03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2278"/>
    <d v="2016-01-03T22:59:00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79"/>
    <d v="2015-02-04T04:00:00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2280"/>
    <d v="2015-09-17T14:59:5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281"/>
    <d v="2011-07-25T06:50:00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282"/>
    <d v="2016-01-14T04:11:26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283"/>
    <d v="2012-05-09T02:00:04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284"/>
    <d v="2011-03-12T04:00:00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285"/>
    <d v="2012-06-29T04:27:23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286"/>
    <d v="2013-09-06T03:59:00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287"/>
    <d v="2014-06-23T16:01:00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288"/>
    <d v="2012-06-26T18:00:00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289"/>
    <d v="2013-12-06T23:22:00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290"/>
    <d v="2009-12-01T17:00:00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291"/>
    <d v="2012-04-23T04:00:00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2292"/>
    <d v="2012-04-18T16:44:36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293"/>
    <d v="2012-09-25T03:59:00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294"/>
    <d v="2013-01-20T17:21:20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295"/>
    <d v="2013-01-26T22:54:16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296"/>
    <d v="2012-02-23T17:33:46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297"/>
    <d v="2012-03-14T03:59:00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298"/>
    <d v="2014-03-26T19:10:33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2299"/>
    <d v="2011-02-06T00:46:49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300"/>
    <d v="2012-06-28T17:26:56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301"/>
    <d v="2013-06-21T03:31:36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302"/>
    <d v="2013-12-31T07:00:00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2303"/>
    <d v="2011-12-13T03:39:56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2304"/>
    <d v="2011-01-01T04:59:00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305"/>
    <d v="2014-08-08T18:00:00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2306"/>
    <d v="2012-03-10T04:02:09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2307"/>
    <d v="2012-05-05T19:15:28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308"/>
    <d v="2014-08-29T01:00:00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2309"/>
    <d v="2013-03-09T23:42:17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2310"/>
    <d v="2013-03-21T18:03:35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311"/>
    <d v="2014-05-07T00:06:29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312"/>
    <d v="2014-04-18T23:00:00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313"/>
    <d v="2012-05-03T23:00:26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314"/>
    <d v="2012-06-07T13:14:17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315"/>
    <d v="2012-05-05T17:25:43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316"/>
    <d v="2009-12-09T18:24:00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317"/>
    <d v="2010-02-15T05:00:00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318"/>
    <d v="2009-09-26T03:59:00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319"/>
    <d v="2013-12-15T01:58:05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2320"/>
    <d v="2014-04-02T18:36:40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2321"/>
    <d v="2017-04-04T05:15:01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2322"/>
    <d v="2017-04-09T20:29:29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323"/>
    <d v="2017-03-20T18:07:27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2324"/>
    <d v="2017-03-26T20:14:45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2325"/>
    <d v="2017-03-29T23:32:11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2326"/>
    <d v="2017-04-30T17:00:0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2327"/>
    <d v="2014-08-26T22:00:40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2328"/>
    <d v="2015-06-14T18:45:37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2329"/>
    <d v="2014-07-17T14:59:06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330"/>
    <d v="2015-12-25T00:00:00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2331"/>
    <d v="2014-08-18T00:08:10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2332"/>
    <d v="2015-02-06T15:04:3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2333"/>
    <d v="2014-05-29T17:50:00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334"/>
    <d v="2014-11-05T17:34:00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335"/>
    <d v="2014-06-11T13:44:0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2336"/>
    <d v="2014-03-08T22:11:35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337"/>
    <d v="2014-06-26T15:22:2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2338"/>
    <d v="2014-06-29T21:31:24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39"/>
    <d v="2016-12-19T07:59:00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2340"/>
    <d v="2016-10-30T15:25:38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341"/>
    <d v="2015-07-12T19:31:44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342"/>
    <d v="2014-10-06T05:00:00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343"/>
    <d v="2016-01-08T19:47:0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344"/>
    <d v="2016-06-24T17:27:49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345"/>
    <d v="2015-03-31T23:39:00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346"/>
    <d v="2016-10-17T19:10:31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347"/>
    <d v="2016-08-25T14:34:36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348"/>
    <d v="2016-02-20T22:22:18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349"/>
    <d v="2015-08-11T18:37:08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350"/>
    <d v="2017-01-03T20:12:50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351"/>
    <d v="2015-04-30T02:25:39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352"/>
    <d v="2015-06-06T15:12:32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353"/>
    <d v="2015-04-21T16:13:42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354"/>
    <d v="2015-01-10T17:21:0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355"/>
    <d v="2015-05-02T22:02:16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356"/>
    <d v="2015-06-05T18:48:24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357"/>
    <d v="2015-10-17T14:52:58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358"/>
    <d v="2015-01-31T00:39:00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359"/>
    <d v="2015-08-03T15:35:24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360"/>
    <d v="2016-02-07T16:58:0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361"/>
    <d v="2016-04-30T22:00:00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362"/>
    <d v="2014-12-11T16:31:1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363"/>
    <d v="2015-12-29T00:16:40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364"/>
    <d v="2015-10-26T22:25:56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365"/>
    <d v="2016-01-17T23:00:00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366"/>
    <d v="2015-10-21T12:45:33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367"/>
    <d v="2016-04-25T22:16:56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368"/>
    <d v="2015-04-14T16:19:25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369"/>
    <d v="2016-02-10T19:30:11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370"/>
    <d v="2014-12-18T04:32:21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371"/>
    <d v="2015-06-25T18:39:56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372"/>
    <d v="2015-04-24T01:39:31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373"/>
    <d v="2015-08-29T15:53:44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374"/>
    <d v="2015-02-12T20:14:2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375"/>
    <d v="2016-09-09T20:03:57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376"/>
    <d v="2015-12-10T22:12:46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377"/>
    <d v="2016-11-25T21:53:03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378"/>
    <d v="2015-08-26T00:18:50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379"/>
    <d v="2015-10-05T00:23:36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380"/>
    <d v="2015-10-01T19:02:22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381"/>
    <d v="2015-04-10T22:27:28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382"/>
    <d v="2015-08-04T04:30:03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383"/>
    <d v="2015-02-22T01:21:4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384"/>
    <d v="2014-11-14T02:37:23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385"/>
    <d v="2015-08-05T16:50:32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386"/>
    <d v="2015-01-10T20:07:04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387"/>
    <d v="2016-07-22T15:02:2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388"/>
    <d v="2015-01-15T19:29:0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389"/>
    <d v="2015-07-25T21:59:0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390"/>
    <d v="2015-01-04T06:17:44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391"/>
    <d v="2015-03-31T18:04:04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392"/>
    <d v="2015-10-29T02:53:43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393"/>
    <d v="2015-08-08T15:33:3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394"/>
    <d v="2015-02-26T08:41:33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395"/>
    <d v="2017-01-10T08:57:00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396"/>
    <d v="2015-10-15T20:22:38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397"/>
    <d v="2015-01-02T21:14:16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398"/>
    <d v="2015-07-02T21:59:44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399"/>
    <d v="2014-12-18T20:28:26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400"/>
    <d v="2016-04-14T06:26:04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2401"/>
    <d v="2016-03-05T19:44:56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2402"/>
    <d v="2015-05-13T16:18:51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2403"/>
    <d v="2016-03-30T20:10:58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2404"/>
    <d v="2016-01-03T00:56:47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2405"/>
    <d v="2016-09-03T14:02:55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2406"/>
    <d v="2015-01-19T02:39:5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2407"/>
    <d v="2015-04-11T06:00:0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2408"/>
    <d v="2014-11-06T04:22:37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2409"/>
    <d v="2015-08-18T21:01:15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2410"/>
    <d v="2015-09-07T09:47:55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2411"/>
    <d v="2015-08-25T17:34:42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2412"/>
    <d v="2016-11-26T18:41:13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2413"/>
    <d v="2014-05-31T23:30:0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2414"/>
    <d v="2015-08-22T03:59:0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2415"/>
    <d v="2016-07-15T20:42:26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2416"/>
    <d v="2015-03-14T15:00:0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2417"/>
    <d v="2014-08-10T21:13:07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2418"/>
    <d v="2015-03-24T19:34:04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2419"/>
    <d v="2015-02-18T17:43:09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2420"/>
    <d v="2014-11-10T01:41:35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2421"/>
    <d v="2015-02-21T16:29:56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2422"/>
    <d v="2015-03-11T16:23:56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2423"/>
    <d v="2014-12-31T16:54:5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2424"/>
    <d v="2014-10-27T21:25:08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2425"/>
    <d v="2016-05-27T22:04:0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2426"/>
    <d v="2015-08-08T04:04:52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2427"/>
    <d v="2016-03-23T06:38:53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2428"/>
    <d v="2015-03-12T17:49:11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2429"/>
    <d v="2017-02-05T16:44:0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2430"/>
    <d v="2016-02-12T03:08:24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2431"/>
    <d v="2016-06-28T02:23:33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2432"/>
    <d v="2015-03-08T05:14:57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2433"/>
    <d v="2016-02-27T21:35:43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2434"/>
    <d v="2015-08-04T04:27:54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2435"/>
    <d v="2015-10-05T06:39:46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2436"/>
    <d v="2016-01-29T14:46:1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2437"/>
    <d v="2015-03-17T18:00:00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2438"/>
    <d v="2015-12-07T22:57:42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2439"/>
    <d v="2015-10-18T19:38:49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2440"/>
    <d v="2016-02-13T21:35:13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441"/>
    <d v="2015-07-23T04:59:00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2442"/>
    <d v="2015-03-19T15:00:28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2443"/>
    <d v="2014-08-15T15:00:22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2444"/>
    <d v="2016-05-25T18:06:3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445"/>
    <d v="2015-09-26T04:33:4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446"/>
    <d v="2016-11-26T15:27:5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2447"/>
    <d v="2016-11-12T04:00:00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448"/>
    <d v="2016-08-31T05:36:00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449"/>
    <d v="2014-11-30T04:25:15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450"/>
    <d v="2014-10-28T03:11:00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451"/>
    <d v="2017-03-05T21:48:10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452"/>
    <d v="2015-12-29T23:00:00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2453"/>
    <d v="2017-02-02T16:36:49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2454"/>
    <d v="2017-03-11T04:50:08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2455"/>
    <d v="2016-04-20T18:45:50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2456"/>
    <d v="2017-02-25T23:03:59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457"/>
    <d v="2016-03-24T13:27:36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458"/>
    <d v="2016-06-09T19:00:00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459"/>
    <d v="2016-03-23T14:18:05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2460"/>
    <d v="2017-01-03T04:17:00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2461"/>
    <d v="2011-10-01T03:00:00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462"/>
    <d v="2012-07-19T04:28:16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463"/>
    <d v="2013-04-16T19:00:00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464"/>
    <d v="2015-09-30T19:29:00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465"/>
    <d v="2012-09-23T17:15:48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466"/>
    <d v="2013-05-09T02:27:33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467"/>
    <d v="2012-05-10T17:00:00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2468"/>
    <d v="2012-10-28T05:00:00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469"/>
    <d v="2011-02-08T10:18:49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470"/>
    <d v="2012-05-24T01:47:35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471"/>
    <d v="2012-01-25T23:49:52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472"/>
    <d v="2010-09-04T01:03:00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473"/>
    <d v="2012-11-10T18:57:49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474"/>
    <d v="2010-10-11T00:16:16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475"/>
    <d v="2010-07-10T22:00:00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476"/>
    <d v="2014-11-03T08:52:50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77"/>
    <d v="2012-08-12T16:35:45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478"/>
    <d v="2013-01-13T22:48:33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479"/>
    <d v="2012-07-28T02:00:00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480"/>
    <d v="2015-10-10T22:28:0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481"/>
    <d v="2012-04-30T15:30:08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482"/>
    <d v="2011-08-01T18:46:23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483"/>
    <d v="2012-05-01T17:00:03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484"/>
    <d v="2011-09-15T22:00:03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485"/>
    <d v="2011-10-12T23:57:59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486"/>
    <d v="2012-04-22T16:59:36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487"/>
    <d v="2012-05-27T01:59:57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2488"/>
    <d v="2011-11-16T16:11:48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489"/>
    <d v="2013-05-09T16:33:59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490"/>
    <d v="2012-06-23T05:27:56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491"/>
    <d v="2011-01-16T01:51:00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492"/>
    <d v="2012-06-16T09:59:00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493"/>
    <d v="2013-04-29T04:02:20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494"/>
    <d v="2012-05-23T15:29:0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495"/>
    <d v="2012-06-06T22:42:55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496"/>
    <d v="2013-03-29T22:54:52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497"/>
    <d v="2011-08-05T21:05:38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498"/>
    <d v="2015-01-27T23:13:07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499"/>
    <d v="2012-12-31T18:00:00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500"/>
    <d v="2012-06-23T18:32:55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2501"/>
    <d v="2015-09-27T18:38:2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2502"/>
    <d v="2014-09-21T19:48:38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2503"/>
    <d v="2016-06-07T21:06:00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2504"/>
    <d v="2014-11-15T01:22:14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2505"/>
    <d v="2015-03-14T00:20:16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2506"/>
    <d v="2015-10-03T21:00:0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2507"/>
    <d v="2015-05-11T01:45:04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2508"/>
    <d v="2014-08-14T22:50:34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2509"/>
    <d v="2015-04-20T18:25:49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2510"/>
    <d v="2015-05-14T23:56:12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2511"/>
    <d v="2016-02-01T10:43:33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2512"/>
    <d v="2014-12-13T21:02:41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2513"/>
    <d v="2017-02-26T00:09:49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2514"/>
    <d v="2014-08-20T09:21:17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2515"/>
    <d v="2015-02-22T20:09:13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2516"/>
    <d v="2014-11-29T16:40:52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2517"/>
    <d v="2015-03-19T18:15:3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2518"/>
    <d v="2014-11-13T17:20:28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2519"/>
    <d v="2014-07-19T03:43:2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2520"/>
    <d v="2016-10-15T19:21:00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2521"/>
    <d v="2015-10-13T23:13:4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522"/>
    <d v="2016-04-22T14:52:00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523"/>
    <d v="2014-11-18T00:24:52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524"/>
    <d v="2014-12-21T04:30:00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525"/>
    <d v="2012-06-28T20:16:1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526"/>
    <d v="2014-12-08T04:59:00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527"/>
    <d v="2013-10-18T03:59:00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2528"/>
    <d v="2015-08-20T11:00:00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529"/>
    <d v="2012-03-25T00:56:1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530"/>
    <d v="2015-04-20T04:50:00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531"/>
    <d v="2015-08-15T03:59:00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532"/>
    <d v="2012-08-16T20:22:46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533"/>
    <d v="2013-03-01T18:01:08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534"/>
    <d v="2010-01-01T06:00:00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535"/>
    <d v="2014-12-01T19:59:0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536"/>
    <d v="2013-07-30T02:32:46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537"/>
    <d v="2011-08-01T15:34:1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538"/>
    <d v="2013-02-24T04:59:00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539"/>
    <d v="2015-02-02T21:39:12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540"/>
    <d v="2011-10-29T16:12:0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2541"/>
    <d v="2013-09-26T10:46:58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542"/>
    <d v="2013-10-01T03:59:00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543"/>
    <d v="2011-01-02T03:00:00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544"/>
    <d v="2012-07-08T12:29:29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545"/>
    <d v="2015-02-27T00:30:00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546"/>
    <d v="2013-10-05T05:00:00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547"/>
    <d v="2012-04-04T17:33:23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548"/>
    <d v="2016-09-30T04:27:00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549"/>
    <d v="2013-05-31T17:00:00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550"/>
    <d v="2015-10-08T03:59:00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551"/>
    <d v="2012-03-21T20:48:00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2552"/>
    <d v="2017-03-05T19:26:2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553"/>
    <d v="2012-09-21T04:46:47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554"/>
    <d v="2015-06-01T03:59:00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2555"/>
    <d v="2012-05-28T15:43:13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556"/>
    <d v="2012-12-24T23:47:37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557"/>
    <d v="2014-05-15T17:53:06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2558"/>
    <d v="2015-05-01T13:59:00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2559"/>
    <d v="2011-11-15T19:37:00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560"/>
    <d v="2015-03-06T22:49:34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2561"/>
    <d v="2015-10-13T12:41:29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2562"/>
    <d v="2016-10-11T12:35:3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2563"/>
    <d v="2015-07-30T03:20:51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2564"/>
    <d v="2014-08-01T00:58:19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65"/>
    <d v="2016-05-09T20:50:0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2566"/>
    <d v="2014-08-21T23:32:28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2567"/>
    <d v="2015-04-23T21:05:38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568"/>
    <d v="2016-09-01T15:59:54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569"/>
    <d v="2015-09-17T02:31:52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70"/>
    <d v="2017-02-08T21:40:35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2571"/>
    <d v="2016-05-19T08:12:01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2572"/>
    <d v="2015-04-13T02:51:57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2573"/>
    <d v="2014-08-23T14:12:29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2574"/>
    <d v="2016-05-18T19:49:05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2575"/>
    <d v="2015-01-12T02:36:34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2576"/>
    <d v="2015-04-10T23:14:07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2577"/>
    <d v="2014-08-04T19:41:37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2578"/>
    <d v="2015-10-09T17:00:00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2579"/>
    <d v="2014-09-15T19:55:03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580"/>
    <d v="2015-05-16T03:00:0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581"/>
    <d v="2015-11-16T16:04:58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2582"/>
    <d v="2016-10-29T23:43:54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2583"/>
    <d v="2015-03-16T17:28:0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2584"/>
    <d v="2015-06-15T04:09:29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2585"/>
    <d v="2014-07-05T23:07:12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2586"/>
    <d v="2015-12-25T07:55:36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587"/>
    <d v="2015-12-30T16:12:33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2588"/>
    <d v="2015-03-31T13:14:0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2589"/>
    <d v="2016-03-23T11:52:07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2590"/>
    <d v="2016-01-26T14:08:17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591"/>
    <d v="2016-03-13T20:45:24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2592"/>
    <d v="2014-10-05T19:13:41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2593"/>
    <d v="2015-04-25T20:17:06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2594"/>
    <d v="2014-08-07T23:13:48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2595"/>
    <d v="2017-02-24T05:51:4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2596"/>
    <d v="2014-08-07T15:56:4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597"/>
    <d v="2016-06-19T08:11:57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2598"/>
    <d v="2015-09-23T20:10:01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599"/>
    <d v="2014-08-03T18:05:47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600"/>
    <d v="2016-03-25T20:36:4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601"/>
    <d v="2012-09-13T03:59:00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602"/>
    <d v="2014-11-12T21:20:00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603"/>
    <d v="2013-12-23T21:54:14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604"/>
    <d v="2012-04-29T01:13:43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605"/>
    <d v="2016-06-17T12:59:50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606"/>
    <d v="2014-04-29T17:06:22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607"/>
    <d v="2015-08-12T02:00:00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608"/>
    <d v="2017-03-15T00:00:00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609"/>
    <d v="2012-07-15T05:42:3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610"/>
    <d v="2016-08-22T06:59:00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611"/>
    <d v="2017-01-02T22:59:00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612"/>
    <d v="2015-01-09T03:26:10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613"/>
    <d v="2012-09-21T19:38:14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614"/>
    <d v="2014-04-30T05:00:00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615"/>
    <d v="2016-04-30T12:00:00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616"/>
    <d v="2015-08-25T23:52:09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617"/>
    <d v="2014-10-20T20:59:1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618"/>
    <d v="2015-12-01T20:01:0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619"/>
    <d v="2015-10-23T11:00:00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620"/>
    <d v="2015-10-11T01:00:00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621"/>
    <d v="2015-05-21T17:56:28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22"/>
    <d v="2016-12-30T17:50:1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623"/>
    <d v="2016-12-02T06:09:2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624"/>
    <d v="2012-09-13T10:07:02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625"/>
    <d v="2016-11-09T20:26:48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626"/>
    <d v="2015-06-03T15:04:29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627"/>
    <d v="2015-11-26T20:54:2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628"/>
    <d v="2014-11-30T23:11:07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629"/>
    <d v="2015-05-14T12:55:22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630"/>
    <d v="2016-06-30T10:00:00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631"/>
    <d v="2015-08-30T04:03:47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632"/>
    <d v="2016-05-29T01:28:59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633"/>
    <d v="2014-02-27T23:00:00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634"/>
    <d v="2016-09-29T15:45:2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635"/>
    <d v="2015-03-09T21:49:2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636"/>
    <d v="2016-10-16T01:00:00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637"/>
    <d v="2016-10-12T13:11:15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638"/>
    <d v="2015-01-15T21:54:55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639"/>
    <d v="2015-02-19T20:45:48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640"/>
    <d v="2015-06-08T03:51:14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641"/>
    <d v="2014-09-15T20:09:0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642"/>
    <d v="2016-07-15T06:57:00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643"/>
    <d v="2016-12-21T07:59:0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644"/>
    <d v="2017-03-10T19:00:35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645"/>
    <d v="2014-11-08T21:13:23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646"/>
    <d v="2015-09-09T07:31:09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647"/>
    <d v="2015-08-14T06:16:59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648"/>
    <d v="2016-03-09T17:09:2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649"/>
    <d v="2016-02-01T23:55:41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650"/>
    <d v="2016-12-21T14:59:03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651"/>
    <d v="2015-12-17T19:20:09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652"/>
    <d v="2014-12-10T03:48:45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653"/>
    <d v="2014-06-13T04:00:0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654"/>
    <d v="2015-04-21T13:25:2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655"/>
    <d v="2016-02-09T20:00:0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656"/>
    <d v="2017-03-12T19:00:0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657"/>
    <d v="2016-08-03T01:30:0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658"/>
    <d v="2016-07-30T21:13:14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659"/>
    <d v="2015-04-18T01:40:1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660"/>
    <d v="2015-11-24T18:06:58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661"/>
    <d v="2013-10-25T23:00:10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662"/>
    <d v="2015-08-21T17:55:13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663"/>
    <d v="2015-09-04T15:00:00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664"/>
    <d v="2015-12-09T06:59:00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665"/>
    <d v="2015-05-04T21:29:34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666"/>
    <d v="2015-09-25T21:00:00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667"/>
    <d v="2016-02-10T22:13:36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668"/>
    <d v="2015-11-09T14:32:00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669"/>
    <d v="2016-01-10T00:51:36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670"/>
    <d v="2014-07-29T00:29:4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671"/>
    <d v="2014-12-19T19:38:0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672"/>
    <d v="2015-12-28T06:00:0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673"/>
    <d v="2014-10-29T22:45:0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674"/>
    <d v="2016-07-05T04:59:0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675"/>
    <d v="2014-11-10T21:34:49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676"/>
    <d v="2016-05-22T14:59:34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677"/>
    <d v="2014-07-03T00:42:23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678"/>
    <d v="2015-09-24T19:09:25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679"/>
    <d v="2015-02-28T00:01:34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680"/>
    <d v="2016-04-06T04:04:51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2681"/>
    <d v="2014-07-10T21:29:1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682"/>
    <d v="2014-11-22T05:59:0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2683"/>
    <d v="2015-03-01T18:07:2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684"/>
    <d v="2014-08-09T21:57:05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2685"/>
    <d v="2015-04-27T15:42:1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2686"/>
    <d v="2014-09-30T23:23:43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2687"/>
    <d v="2015-06-29T15:21:58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688"/>
    <d v="2015-02-24T03:00:0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2689"/>
    <d v="2016-07-30T23:04:5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690"/>
    <d v="2015-06-03T02:31:16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691"/>
    <d v="2015-05-10T17:22:37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692"/>
    <d v="2015-03-25T07:01:0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2693"/>
    <d v="2014-08-13T03:19:26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2694"/>
    <d v="2014-09-26T03:22: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695"/>
    <d v="2015-04-14T03:21:58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696"/>
    <d v="2014-12-25T20:16:0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697"/>
    <d v="2015-08-02T22:00:0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698"/>
    <d v="2014-06-27T21:33:28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2699"/>
    <d v="2014-08-08T21:31:03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700"/>
    <d v="2014-09-18T20:59:32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701"/>
    <d v="2017-04-07T17:35:34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702"/>
    <d v="2017-04-05T18:14:37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2703"/>
    <d v="2017-03-22T15:33:5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704"/>
    <d v="2017-04-05T19:41:54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705"/>
    <d v="2017-03-24T20:59:1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706"/>
    <d v="2014-10-16T06:59:00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707"/>
    <d v="2013-05-27T06:59:00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708"/>
    <d v="2016-07-21T16:45:26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709"/>
    <d v="2016-10-04T03:59:00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710"/>
    <d v="2014-08-09T02:00:00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711"/>
    <d v="2014-06-20T22:01:00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712"/>
    <d v="2013-07-13T18:00:00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713"/>
    <d v="2015-12-24T15:41:24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714"/>
    <d v="2016-10-14T23:00:00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715"/>
    <d v="2016-02-21T09:33:4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716"/>
    <d v="2015-10-08T07:59:53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717"/>
    <d v="2014-12-06T22:57:29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718"/>
    <d v="2016-05-03T23:00:00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719"/>
    <d v="2016-04-17T23:44:54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720"/>
    <d v="2016-11-11T12:10:53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721"/>
    <d v="2013-09-06T19:00:0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722"/>
    <d v="2017-01-29T20:34:13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723"/>
    <d v="2014-12-31T21:08:08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724"/>
    <d v="2015-08-15T07:50:59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725"/>
    <d v="2017-03-01T17:52:15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726"/>
    <d v="2016-04-22T13:55:1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727"/>
    <d v="2015-08-07T16:14:23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728"/>
    <d v="2015-12-30T14:23:54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729"/>
    <d v="2015-05-01T05:46:37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730"/>
    <d v="2013-04-22T12:59:35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731"/>
    <d v="2014-10-18T04:00:0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732"/>
    <d v="2013-05-28T00:00:0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733"/>
    <d v="2015-04-10T05:32:54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734"/>
    <d v="2016-10-13T21:59:0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735"/>
    <d v="2013-03-13T20:00:0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736"/>
    <d v="2014-04-23T15:59:33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737"/>
    <d v="2014-01-15T19:00:0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738"/>
    <d v="2016-11-06T03:26:44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739"/>
    <d v="2014-05-05T21:18:37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740"/>
    <d v="2015-03-11T23:45:52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741"/>
    <d v="2014-10-20T02:07:0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742"/>
    <d v="2012-05-15T17:16:27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2743"/>
    <d v="2016-10-19T07:53:27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744"/>
    <d v="2012-02-29T01:29:58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745"/>
    <d v="2012-07-14T23:42:48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746"/>
    <d v="2014-08-29T18:45:11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747"/>
    <d v="2012-06-16T03:10:0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748"/>
    <d v="2016-09-02T17:03:22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749"/>
    <d v="2015-04-04T18:10:37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2750"/>
    <d v="2012-06-30T20:00:00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2751"/>
    <d v="2014-06-17T21:17:22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752"/>
    <d v="2011-12-18T18:21:44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753"/>
    <d v="2012-08-26T21:37:03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2754"/>
    <d v="2014-09-11T15:15:51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755"/>
    <d v="2015-04-08T18:58:47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756"/>
    <d v="2014-01-11T21:36:41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757"/>
    <d v="2016-08-06T15:45:32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758"/>
    <d v="2016-10-10T10:36:23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2759"/>
    <d v="2016-07-16T08:47:46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2760"/>
    <d v="2013-06-20T11:04:18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761"/>
    <d v="2013-01-03T01:31:33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762"/>
    <d v="2012-03-18T23:53:15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763"/>
    <d v="2013-05-24T13:54:44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764"/>
    <d v="2012-05-30T19:00:0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2765"/>
    <d v="2012-10-28T13:53:48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2766"/>
    <d v="2011-08-11T16:01:58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2767"/>
    <d v="2015-08-16T23:00:5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768"/>
    <d v="2012-03-29T13:45:23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2769"/>
    <d v="2014-06-05T19:49:5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770"/>
    <d v="2014-03-18T15:55:3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2771"/>
    <d v="2013-02-01T17:00:00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2772"/>
    <d v="2013-10-05T20:51:34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773"/>
    <d v="2016-04-24T20:45:21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774"/>
    <d v="2013-03-08T03:02:08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2775"/>
    <d v="2011-12-16T00:19:14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776"/>
    <d v="2015-06-12T07:07:56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2777"/>
    <d v="2015-07-17T16:03:24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778"/>
    <d v="2014-08-25T23:28:26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779"/>
    <d v="2015-11-22T15:03:41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2780"/>
    <d v="2017-03-10T10:44:48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781"/>
    <d v="2015-02-12T07:00:00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782"/>
    <d v="2015-02-17T04:59:00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783"/>
    <d v="2015-04-23T12:50:4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2784"/>
    <d v="2014-10-29T18:54:03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785"/>
    <d v="2016-08-05T21:00:00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786"/>
    <d v="2014-07-09T13:39:40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787"/>
    <d v="2014-07-18T04:45:52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788"/>
    <d v="2016-07-29T16:50:43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789"/>
    <d v="2015-03-12T04:00:00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790"/>
    <d v="2015-02-11T22:31:43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791"/>
    <d v="2016-09-09T04:00:00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792"/>
    <d v="2015-08-12T05:32:39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793"/>
    <d v="2015-07-21T10:03:25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794"/>
    <d v="2016-03-03T19:00:00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795"/>
    <d v="2014-06-06T23:00:00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796"/>
    <d v="2014-07-05T12:40:28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797"/>
    <d v="2014-07-08T22:34:00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2798"/>
    <d v="2015-07-31T16:00:00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799"/>
    <d v="2016-06-17T16:00:00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800"/>
    <d v="2015-01-04T13:16:0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801"/>
    <d v="2014-10-10T11:00:00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802"/>
    <d v="2015-08-06T15:31:47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803"/>
    <d v="2015-07-16T00:00:00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804"/>
    <d v="2014-09-29T10:53:10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2805"/>
    <d v="2015-08-22T12:07:53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806"/>
    <d v="2015-08-05T11:00:00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2807"/>
    <d v="2015-06-29T20:57:18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808"/>
    <d v="2015-08-22T20:18:55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809"/>
    <d v="2016-03-30T14:39:00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810"/>
    <d v="2014-06-01T03:59:00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811"/>
    <d v="2015-02-23T11:55:03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812"/>
    <d v="2015-04-06T04:00:00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813"/>
    <d v="2016-12-14T17:49:2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814"/>
    <d v="2015-05-09T09:35:15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2815"/>
    <d v="2016-08-07T18:38:29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816"/>
    <d v="2015-08-02T16:00:00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817"/>
    <d v="2015-02-28T15:14:22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818"/>
    <d v="2015-09-23T14:21:2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819"/>
    <d v="2015-06-14T12:36:49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820"/>
    <d v="2016-02-26T00:00:00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821"/>
    <d v="2014-09-23T22:08:55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822"/>
    <d v="2015-03-27T15:24:52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823"/>
    <d v="2015-03-31T22:59:00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824"/>
    <d v="2015-06-13T01:43:00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2825"/>
    <d v="2015-12-04T19:01:2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826"/>
    <d v="2015-07-10T07:00:00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27"/>
    <d v="2016-06-03T16:30:00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828"/>
    <d v="2015-10-02T23:00:00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829"/>
    <d v="2016-06-02T10:25:18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830"/>
    <d v="2014-05-12T03:59:00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831"/>
    <d v="2015-07-16T19:47:50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832"/>
    <d v="2014-11-23T22:00:00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833"/>
    <d v="2015-10-11T02:00:00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834"/>
    <d v="2015-01-30T23:02:10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835"/>
    <d v="2015-12-05T00:00:00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836"/>
    <d v="2017-02-18T04:59:00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2837"/>
    <d v="2015-12-09T22:48:04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38"/>
    <d v="2014-08-13T22:00:00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839"/>
    <d v="2014-08-25T04:59:00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2840"/>
    <d v="2015-03-18T17:00:00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2841"/>
    <d v="2015-12-13T18:44:57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2842"/>
    <d v="2014-06-21T11:00:00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2843"/>
    <d v="2016-06-13T04:00:00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844"/>
    <d v="2017-01-04T13:06:2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845"/>
    <d v="2015-06-08T00:23:53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2846"/>
    <d v="2015-05-29T16:36:34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2847"/>
    <d v="2016-05-23T19:21:05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2848"/>
    <d v="2015-05-29T15:34:19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849"/>
    <d v="2016-04-23T10:16:4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850"/>
    <d v="2014-09-06T00:10:11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2851"/>
    <d v="2016-01-29T23:17:00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852"/>
    <d v="2014-06-21T01:05:03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2853"/>
    <d v="2014-09-14T04:34:57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854"/>
    <d v="2015-05-07T17:11:59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855"/>
    <d v="2016-01-29T23:34:0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856"/>
    <d v="2015-08-08T21:34:0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857"/>
    <d v="2017-02-20T18:00:0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2858"/>
    <d v="2014-12-05T11:28:00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2859"/>
    <d v="2015-10-16T08:41:44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860"/>
    <d v="2016-06-19T19:12:5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861"/>
    <d v="2015-09-24T14:10:48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862"/>
    <d v="2014-06-24T18:57:09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2863"/>
    <d v="2014-09-09T16:12:03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2864"/>
    <d v="2015-07-17T13:18:0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2865"/>
    <d v="2015-01-06T02:44:19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866"/>
    <d v="2016-10-14T22:00:0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867"/>
    <d v="2016-07-04T04:00:0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868"/>
    <d v="2016-10-05T19:50:54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869"/>
    <d v="2016-07-19T14:14:41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870"/>
    <d v="2014-05-17T04:32:45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871"/>
    <d v="2014-12-21T17:43:33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2872"/>
    <d v="2015-06-20T02:47:18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873"/>
    <d v="2015-01-28T19:37:11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2874"/>
    <d v="2017-01-17T20:16:2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875"/>
    <d v="2016-05-05T03:04:53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2876"/>
    <d v="2015-07-16T17:51:19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877"/>
    <d v="2016-11-30T17:00:0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878"/>
    <d v="2015-07-03T14:46:35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879"/>
    <d v="2016-01-20T17:24:21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880"/>
    <d v="2015-08-20T17:05:0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2881"/>
    <d v="2014-12-03T15:20:36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882"/>
    <d v="2016-05-01T14:18:38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883"/>
    <d v="2016-02-06T04:59:0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884"/>
    <d v="2014-12-05T17:27:15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885"/>
    <d v="2015-03-14T00:50:01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2886"/>
    <d v="2015-09-19T03:59:0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2887"/>
    <d v="2015-01-11T10:15:24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2888"/>
    <d v="2014-10-18T04:59:00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889"/>
    <d v="2014-08-29T20:43:05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2890"/>
    <d v="2014-08-09T03:00:0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891"/>
    <d v="2016-04-15T20:12:08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892"/>
    <d v="2014-08-25T21:00:0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2893"/>
    <d v="2015-01-09T02:00:0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2894"/>
    <d v="2015-04-03T22:40:15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895"/>
    <d v="2014-06-22T21:00:0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896"/>
    <d v="2016-12-12T06:00:0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897"/>
    <d v="2015-10-11T15:29:05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898"/>
    <d v="2015-10-31T15:57:33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2899"/>
    <d v="2016-07-24T01:52:38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900"/>
    <d v="2014-08-09T05:37:12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901"/>
    <d v="2015-02-07T21:42:19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2902"/>
    <d v="2015-08-24T10:33:1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903"/>
    <d v="2015-09-09T04:00:18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2904"/>
    <d v="2014-11-09T12:00:0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905"/>
    <d v="2016-09-07T01:21:53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906"/>
    <d v="2015-08-01T01:00:0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2907"/>
    <d v="2016-05-14T21:03:57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2908"/>
    <d v="2016-06-08T17:33:39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2909"/>
    <d v="2014-11-25T19:46:0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2910"/>
    <d v="2015-06-12T20:11:27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911"/>
    <d v="2015-06-27T18:27:0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912"/>
    <d v="2016-01-15T03:09:34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2913"/>
    <d v="2014-09-06T22:08:59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2914"/>
    <d v="2015-03-14T20:46:34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915"/>
    <d v="2016-03-16T08:33:1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916"/>
    <d v="2014-05-19T11:26:29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917"/>
    <d v="2015-09-16T05:37:27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918"/>
    <d v="2015-10-29T15:06:47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919"/>
    <d v="2014-08-05T14:52:09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920"/>
    <d v="2015-03-25T18:01:1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921"/>
    <d v="2014-09-25T21:16:44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922"/>
    <d v="2015-05-18T20:58:47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923"/>
    <d v="2015-01-24T03:00:0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2924"/>
    <d v="2015-05-09T03:59:0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925"/>
    <d v="2014-09-11T14:01:08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2926"/>
    <d v="2015-02-23T18:22:59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927"/>
    <d v="2014-07-15T05:00:0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928"/>
    <d v="2016-03-04T23:57:26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929"/>
    <d v="2014-05-25T13:32:38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930"/>
    <d v="2015-05-07T14:01:04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2931"/>
    <d v="2014-09-15T06:08:0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932"/>
    <d v="2015-02-21T11:00:0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933"/>
    <d v="2016-06-04T22:57:33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34"/>
    <d v="2014-06-15T15:16:04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935"/>
    <d v="2016-08-29T17:00:0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2936"/>
    <d v="2014-10-13T04:59:0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937"/>
    <d v="2014-07-13T10:58:33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2938"/>
    <d v="2015-01-30T16:53:34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939"/>
    <d v="2014-08-28T01:00:0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940"/>
    <d v="2015-01-18T18:33:38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2941"/>
    <d v="2015-03-01T23:02:35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942"/>
    <d v="2015-12-16T20:18:0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2943"/>
    <d v="2015-04-13T03:06:20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944"/>
    <d v="2015-06-07T21:56: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2945"/>
    <d v="2015-05-24T03:21:00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2946"/>
    <d v="2016-08-15T12:44:52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947"/>
    <d v="2016-11-24T17:11:0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948"/>
    <d v="2015-06-02T15:34:53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2949"/>
    <d v="2015-11-19T20:45:17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2950"/>
    <d v="2016-01-23T08:45:52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951"/>
    <d v="2014-10-05T19:16:13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952"/>
    <d v="2016-10-17T04:00:0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953"/>
    <d v="2015-10-08T19:00:21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2954"/>
    <d v="2017-03-16T13:00:03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955"/>
    <d v="2015-06-16T17:47:29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956"/>
    <d v="2016-05-04T23:00:5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957"/>
    <d v="2015-03-27T23:16:12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2958"/>
    <d v="2016-05-08T17:41:57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2959"/>
    <d v="2016-06-07T00:12:05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2960"/>
    <d v="2014-09-11T18:10:23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961"/>
    <d v="2015-03-26T04:00:00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2962"/>
    <d v="2015-03-01T06:59:00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963"/>
    <d v="2015-07-02T11:17:04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964"/>
    <d v="2014-08-06T21:32:00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965"/>
    <d v="2015-07-07T17:30:33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966"/>
    <d v="2015-09-16T17:43:32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967"/>
    <d v="2015-03-09T03:44:52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2968"/>
    <d v="2016-08-17T03:59:00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969"/>
    <d v="2015-05-03T22:51:00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2970"/>
    <d v="2014-07-18T16:04:1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971"/>
    <d v="2014-08-31T15:47:58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972"/>
    <d v="2016-12-05T01:00:00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973"/>
    <d v="2016-01-01T04:00:00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974"/>
    <d v="2014-09-26T01:35:00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975"/>
    <d v="2014-11-27T03:00:00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976"/>
    <d v="2016-03-13T12:00:00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977"/>
    <d v="2015-03-23T02:14:00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978"/>
    <d v="2014-10-20T05:59:00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2979"/>
    <d v="2015-01-06T06:00:00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980"/>
    <d v="2015-08-24T02:00:00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981"/>
    <d v="2015-09-23T13:25:56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982"/>
    <d v="2016-02-11T16:29:03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983"/>
    <d v="2014-11-11T16:10:36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984"/>
    <d v="2016-08-24T06:41:2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985"/>
    <d v="2016-10-31T04:00:00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986"/>
    <d v="2016-05-01T11:00:06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987"/>
    <d v="2016-10-13T00:00:00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988"/>
    <d v="2016-06-20T08:41:2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989"/>
    <d v="2015-12-21T04:59:00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990"/>
    <d v="2016-01-07T13:47:00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991"/>
    <d v="2017-01-27T20:05:30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992"/>
    <d v="2016-10-09T18:25:10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993"/>
    <d v="2016-02-20T20:07:47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994"/>
    <d v="2014-10-03T11:29:32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995"/>
    <d v="2017-01-19T15:57:5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996"/>
    <d v="2015-05-26T21:54:00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997"/>
    <d v="2017-02-27T04:59:00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998"/>
    <d v="2014-06-16T04:25:00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999"/>
    <d v="2017-03-01T02:00:00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000"/>
    <d v="2017-01-31T18:00:00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001"/>
    <d v="2016-07-13T21:29:42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3002"/>
    <d v="2012-12-26T20:04:12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003"/>
    <d v="2016-03-01T05:59:00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004"/>
    <d v="2014-11-15T22:08:44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3005"/>
    <d v="2014-10-06T16:11:45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006"/>
    <d v="2014-12-14T18:09:5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3007"/>
    <d v="2015-04-25T05:11:23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008"/>
    <d v="2016-01-21T05:05:19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3009"/>
    <d v="2014-11-26T14:40:40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010"/>
    <d v="2015-02-21T19:58:39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011"/>
    <d v="2015-12-23T22:59:00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3012"/>
    <d v="2015-02-10T16:52:10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013"/>
    <d v="2015-06-21T20:04:09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014"/>
    <d v="2014-11-05T05:00:00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015"/>
    <d v="2014-06-11T04:00:00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016"/>
    <d v="2014-07-18T13:09:12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3017"/>
    <d v="2014-08-20T20:24:03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3018"/>
    <d v="2015-07-20T22:00:00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3019"/>
    <d v="2014-05-27T03:00:00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3020"/>
    <d v="2015-08-14T20:18:53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021"/>
    <d v="2016-11-22T05:59:00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3022"/>
    <d v="2016-08-27T22:53:29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023"/>
    <d v="2015-06-11T16:13:06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024"/>
    <d v="2012-10-06T23:51:15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025"/>
    <d v="2014-05-30T16:00:00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026"/>
    <d v="2017-03-03T11:01:32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3027"/>
    <d v="2015-03-20T15:54:1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028"/>
    <d v="2016-08-15T06:20:25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3029"/>
    <d v="2014-11-18T04:35:00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030"/>
    <d v="2015-09-16T17:56:1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031"/>
    <d v="2016-10-14T21:10:47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032"/>
    <d v="2015-09-11T01:04:19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3033"/>
    <d v="2016-08-18T02:38:45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034"/>
    <d v="2016-11-01T03:59:00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035"/>
    <d v="2013-05-04T13:26:49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036"/>
    <d v="2013-08-16T11:59:00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3037"/>
    <d v="2010-10-02T04:59:00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3038"/>
    <d v="2016-03-04T06:03:17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039"/>
    <d v="2013-12-29T07:59:00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040"/>
    <d v="2015-06-26T23:00:00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3041"/>
    <d v="2016-01-20T20:50:4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42"/>
    <d v="2015-10-06T16:30:47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3043"/>
    <d v="2015-04-16T02:50:00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044"/>
    <d v="2016-02-02T17:26: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3045"/>
    <d v="2014-08-22T03:44:15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046"/>
    <d v="2014-09-10T04:52:00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047"/>
    <d v="2016-04-27T13:16:00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048"/>
    <d v="2014-12-31T21:22:00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049"/>
    <d v="2015-06-14T00:20:55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3050"/>
    <d v="2016-05-05T04:02:40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3051"/>
    <d v="2017-02-08T09:59:05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052"/>
    <d v="2015-05-28T15:59:0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053"/>
    <d v="2014-10-02T03:59:0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054"/>
    <d v="2015-03-02T01:04:00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055"/>
    <d v="2015-01-09T22:59:5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056"/>
    <d v="2014-09-29T15:16:24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057"/>
    <d v="2016-04-03T14:36:51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058"/>
    <d v="2016-05-20T08:59:0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059"/>
    <d v="2014-08-08T22:27:26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060"/>
    <d v="2015-09-28T06:35:34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3061"/>
    <d v="2014-08-13T18:49:08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062"/>
    <d v="2015-09-30T18:00:0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3063"/>
    <d v="2016-10-22T22:08:5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3064"/>
    <d v="2015-11-22T06:59:0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065"/>
    <d v="2014-07-30T01:19:32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3066"/>
    <d v="2016-07-10T05:28:57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3067"/>
    <d v="2015-09-09T22:31:19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068"/>
    <d v="2015-10-16T16:35:52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3069"/>
    <d v="2014-12-14T20:00:34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070"/>
    <d v="2016-12-07T17:36:09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3071"/>
    <d v="2015-04-21T05:59:0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072"/>
    <d v="2016-10-30T01:46:0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073"/>
    <d v="2015-06-14T19:19:0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3074"/>
    <d v="2016-03-10T13:42:39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3075"/>
    <d v="2016-08-19T02:27:2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3076"/>
    <d v="2015-10-09T15:38:43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3077"/>
    <d v="2017-03-02T22:57:5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078"/>
    <d v="2015-02-26T03:19:55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3079"/>
    <d v="2015-03-22T16:07:15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080"/>
    <d v="2014-12-27T01:40:44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081"/>
    <d v="2015-09-20T04:21:31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082"/>
    <d v="2015-11-15T23:09:06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083"/>
    <d v="2014-09-01T05:00:0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3084"/>
    <d v="2015-05-05T18:48:0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3085"/>
    <d v="2015-09-29T21:12:39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3086"/>
    <d v="2015-08-17T16:05:59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3087"/>
    <d v="2016-12-21T04:36:3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088"/>
    <d v="2015-01-08T13:41:0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3089"/>
    <d v="2016-07-09T01:59:0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3090"/>
    <d v="2015-05-01T18:39:05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091"/>
    <d v="2016-08-14T22:45:43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3092"/>
    <d v="2015-10-15T22:00:0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3093"/>
    <d v="2014-06-01T03:59:0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094"/>
    <d v="2015-09-20T19:05:56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095"/>
    <d v="2016-08-01T00:36:2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096"/>
    <d v="2015-05-20T19:48:46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097"/>
    <d v="2016-10-07T14:00:0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098"/>
    <d v="2016-02-08T00:17:0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3099"/>
    <d v="2016-02-12T04:33:11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3100"/>
    <d v="2014-10-20T14:56:15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3101"/>
    <d v="2015-07-16T07:56:0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3102"/>
    <d v="2016-08-23T08:10:1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103"/>
    <d v="2015-06-12T03:45:06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3104"/>
    <d v="2015-02-03T02:00:0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3105"/>
    <d v="2014-10-19T05:00:0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106"/>
    <d v="2015-09-16T22:00:0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3107"/>
    <d v="2015-05-11T19:32:31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3108"/>
    <d v="2015-04-28T15:19:54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3109"/>
    <d v="2014-08-28T03:00:1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110"/>
    <d v="2017-02-19T00:45:19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3111"/>
    <d v="2014-10-04T14:17:0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3112"/>
    <d v="2016-11-01T02:55:34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113"/>
    <d v="2015-04-17T17:33:02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114"/>
    <d v="2014-09-21T15:10:50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3115"/>
    <d v="2016-06-05T10:43:47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3116"/>
    <d v="2015-04-01T12:22:05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117"/>
    <d v="2016-05-27T13:12:0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3118"/>
    <d v="2016-07-02T15:35:23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119"/>
    <d v="2015-03-27T00:05:32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3120"/>
    <d v="2016-05-05T21:36:36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3121"/>
    <d v="2014-09-26T16:18:55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122"/>
    <d v="2016-11-09T23:22:12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123"/>
    <d v="2016-07-09T23:49:5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124"/>
    <d v="2015-02-02T18:43:21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125"/>
    <d v="2016-01-07T04:57:52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126"/>
    <d v="2016-03-27T23:26:02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127"/>
    <d v="2015-03-01T20:33:49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3128"/>
    <d v="2017-03-16T18:49:01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3129"/>
    <d v="2017-04-18T19:13:39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130"/>
    <d v="2017-04-14T04:59:0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131"/>
    <d v="2017-04-08T12:54:05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132"/>
    <d v="2017-04-21T07:24:2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133"/>
    <d v="2017-03-24T12:33:54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3134"/>
    <d v="2017-03-27T16:16:59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3135"/>
    <d v="2017-04-04T03:38:41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136"/>
    <d v="2017-03-31T22:59:0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137"/>
    <d v="2017-05-03T19:12:0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138"/>
    <d v="2017-04-03T15:30:07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3139"/>
    <d v="2017-03-25T04:33:0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3140"/>
    <d v="2017-04-07T16:15:03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3141"/>
    <d v="2017-04-16T20:00:0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3142"/>
    <d v="2017-03-19T11:18:59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143"/>
    <d v="2017-04-09T08:35:56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3144"/>
    <d v="2017-03-19T06:00:0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145"/>
    <d v="2017-03-27T23:58:54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3146"/>
    <d v="2017-04-16T15:22:4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3147"/>
    <d v="2014-11-07T00:15:55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3148"/>
    <d v="2014-10-01T04:00:00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149"/>
    <d v="2012-12-07T02:00:00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150"/>
    <d v="2011-01-25T04:00:00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3151"/>
    <d v="2014-09-10T20:09:34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3152"/>
    <d v="2013-11-02T20:49:27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153"/>
    <d v="2011-05-01T04:59:00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154"/>
    <d v="2012-04-01T20:00:58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3155"/>
    <d v="2012-12-20T11:58:45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3156"/>
    <d v="2012-06-01T22:52:24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3157"/>
    <d v="2014-07-19T05:00:00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158"/>
    <d v="2013-07-22T20:09:12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3159"/>
    <d v="2012-01-18T23:00:00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3160"/>
    <d v="2014-08-13T04:59:00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3161"/>
    <d v="2014-10-15T12:52:02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162"/>
    <d v="2014-07-07T02:00:00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163"/>
    <d v="2014-06-15T18:05:25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3164"/>
    <d v="2014-06-09T19:20:15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3165"/>
    <d v="2011-05-03T03:59:00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166"/>
    <d v="2014-11-26T07:59:00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67"/>
    <d v="2014-08-02T04:13:0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168"/>
    <d v="2014-06-13T22:00:00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169"/>
    <d v="2013-12-13T04:59:00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170"/>
    <d v="2014-07-02T04:00:00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3171"/>
    <d v="2016-05-06T14:35:58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172"/>
    <d v="2012-02-14T17:31:08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173"/>
    <d v="2014-09-26T21:04:52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3174"/>
    <d v="2014-08-25T20:45:08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3175"/>
    <d v="2011-02-17T21:17:07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3176"/>
    <d v="2013-08-18T15:00:00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3177"/>
    <d v="2014-06-21T16:00:09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178"/>
    <d v="2014-07-16T14:31:15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179"/>
    <d v="2013-05-06T16:51:1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3180"/>
    <d v="2014-06-20T09:54:09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3181"/>
    <d v="2014-06-15T16:00:00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3182"/>
    <d v="2012-01-31T17:00:00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3183"/>
    <d v="2013-08-23T19:04:29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184"/>
    <d v="2014-07-01T23:50:3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85"/>
    <d v="2014-07-16T23:27:2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186"/>
    <d v="2014-09-16T21:00:00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87"/>
    <d v="2014-08-04T15:59:33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188"/>
    <d v="2015-06-10T09:58:22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3189"/>
    <d v="2015-05-24T08:18:52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3190"/>
    <d v="2016-12-09T04:37:55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191"/>
    <d v="2016-08-16T18:07:49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192"/>
    <d v="2015-02-28T22:00:0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3193"/>
    <d v="2015-02-20T23:14:16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194"/>
    <d v="2015-07-27T01:29:58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3195"/>
    <d v="2015-02-12T14:15:42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196"/>
    <d v="2015-08-01T14:00:0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3197"/>
    <d v="2015-02-04T11:50:18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3198"/>
    <d v="2015-02-16T10:11:17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3199"/>
    <d v="2014-09-06T21:00:0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200"/>
    <d v="2016-04-30T05:34:0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3201"/>
    <d v="2014-08-31T18:24:37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202"/>
    <d v="2015-12-14T05:59:0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3203"/>
    <d v="2015-09-25T23:43:42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204"/>
    <d v="2015-07-17T16:14:00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205"/>
    <d v="2015-05-01T08:59:32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206"/>
    <d v="2015-09-19T06:37:31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3207"/>
    <d v="2015-04-23T05:40:07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208"/>
    <d v="2014-07-28T14:31:17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3209"/>
    <d v="2014-06-20T23:00:00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3210"/>
    <d v="2012-06-01T03:59:00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3211"/>
    <d v="2014-08-15T02:00:00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3212"/>
    <d v="2014-08-08T19:05:5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3213"/>
    <d v="2015-07-26T18:19:19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3214"/>
    <d v="2016-01-05T23:55:00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3215"/>
    <d v="2015-09-10T03:59:00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216"/>
    <d v="2015-07-11T14:30:00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217"/>
    <d v="2016-11-04T13:06:24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3218"/>
    <d v="2014-12-31T00:00:00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3219"/>
    <d v="2015-03-22T22:35:47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3220"/>
    <d v="2017-03-12T21:00:00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221"/>
    <d v="2015-07-05T16:43:23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3222"/>
    <d v="2015-10-24T21:29:00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3223"/>
    <d v="2015-08-20T20:02:5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3224"/>
    <d v="2017-01-10T05:00:00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3225"/>
    <d v="2016-06-03T21:00:00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226"/>
    <d v="2015-10-30T14:00:12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227"/>
    <d v="2017-01-17T21:10:3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3228"/>
    <d v="2015-12-17T04:59:00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229"/>
    <d v="2014-11-20T07:59:58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3230"/>
    <d v="2014-10-01T03:59:00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231"/>
    <d v="2016-04-16T22:39:07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3232"/>
    <d v="2016-05-04T03:59:00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3233"/>
    <d v="2017-03-02T19:19:15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3234"/>
    <d v="2017-02-01T23:31:00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235"/>
    <d v="2016-07-01T08:20:5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3236"/>
    <d v="2016-12-28T22:00:33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3237"/>
    <d v="2015-09-29T03:59:00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238"/>
    <d v="2015-07-01T12:14:58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3239"/>
    <d v="2015-10-25T23:59:00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3240"/>
    <d v="2017-02-16T23:00:00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241"/>
    <d v="2014-10-14T06:59:00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242"/>
    <d v="2014-09-19T18:08:12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243"/>
    <d v="2015-10-09T00:00:00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244"/>
    <d v="2016-12-01T17:39:42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245"/>
    <d v="2015-06-12T02:00:00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246"/>
    <d v="2015-09-12T03:59:00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3247"/>
    <d v="2015-07-12T10:25:12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3248"/>
    <d v="2015-04-04T20:19:17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3249"/>
    <d v="2015-06-20T17:55:14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3250"/>
    <d v="2014-11-05T18:48:44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251"/>
    <d v="2015-06-21T17:32:4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252"/>
    <d v="2016-09-07T11:20:40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3253"/>
    <d v="2016-09-08T03:45:00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3254"/>
    <d v="2015-03-26T01:03:29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255"/>
    <d v="2014-10-07T18:26:15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256"/>
    <d v="2015-06-11T03:59:00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3257"/>
    <d v="2017-02-22T13:25:52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3258"/>
    <d v="2015-01-08T21:17:4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3259"/>
    <d v="2016-10-01T03:59:00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3260"/>
    <d v="2015-11-30T17:08:38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3261"/>
    <d v="2015-07-16T17:24:3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262"/>
    <d v="2014-12-22T04:00:00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263"/>
    <d v="2015-10-30T21:00:00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264"/>
    <d v="2015-01-28T22:00:00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265"/>
    <d v="2015-12-03T17:00:00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3266"/>
    <d v="2015-06-12T21:00:00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267"/>
    <d v="2015-07-17T18:11:00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268"/>
    <d v="2016-08-24T21:42:08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3269"/>
    <d v="2015-06-16T11:00:00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3270"/>
    <d v="2015-07-12T12:47:45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3271"/>
    <d v="2014-11-02T11:29:35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272"/>
    <d v="2015-11-06T13:00:09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273"/>
    <d v="2016-09-14T19:00:00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3274"/>
    <d v="2016-03-15T21:00:00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3275"/>
    <d v="2015-02-09T04:30:00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3276"/>
    <d v="2016-04-01T03:59:00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3277"/>
    <d v="2014-11-18T17:23:2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278"/>
    <d v="2015-05-30T20:21:43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279"/>
    <d v="2016-04-01T01:27:39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280"/>
    <d v="2015-06-01T05:00:00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3281"/>
    <d v="2015-09-02T00:28:25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282"/>
    <d v="2016-04-29T04:39:48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3283"/>
    <d v="2016-02-10T21:00:00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3284"/>
    <d v="2016-01-29T05:59:00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285"/>
    <d v="2017-02-28T05:00:00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3286"/>
    <d v="2016-08-15T20:09:42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287"/>
    <d v="2015-11-28T18:00:28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3288"/>
    <d v="2016-06-20T23:00:00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3289"/>
    <d v="2017-02-20T08:50:02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3290"/>
    <d v="2017-03-11T12:21:3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291"/>
    <d v="2015-09-17T03:59:00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292"/>
    <d v="2015-12-04T19:29:08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3293"/>
    <d v="2017-03-04T10:12:32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3294"/>
    <d v="2015-06-16T12:59:14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295"/>
    <d v="2016-09-26T10:37:09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3296"/>
    <d v="2015-11-22T22:00:00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3297"/>
    <d v="2015-07-27T22:59:00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3298"/>
    <d v="2015-09-13T00:00:00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299"/>
    <d v="2015-10-14T22:01:03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300"/>
    <d v="2015-04-29T17:51:02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3301"/>
    <d v="2016-08-01T06:59:00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02"/>
    <d v="2016-12-07T08:26:1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303"/>
    <d v="2015-03-28T14:38:04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3304"/>
    <d v="2016-12-22T14:59:12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3305"/>
    <d v="2015-07-31T20:32:28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306"/>
    <d v="2016-06-10T03:00:00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3307"/>
    <d v="2016-05-15T01:22:19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3308"/>
    <d v="2016-04-13T21:02:45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309"/>
    <d v="2016-10-16T15:36:18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3310"/>
    <d v="2015-10-06T22:17:05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3311"/>
    <d v="2015-10-17T07:00:10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312"/>
    <d v="2016-11-11T22:00:00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313"/>
    <d v="2016-01-27T01:00:00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314"/>
    <d v="2015-05-08T20:05:00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3315"/>
    <d v="2016-05-06T07:17:2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3316"/>
    <d v="2014-08-08T13:54:00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3317"/>
    <d v="2016-06-08T00:57:04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3318"/>
    <d v="2016-04-11T02:30:00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319"/>
    <d v="2015-01-31T14:03:0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3320"/>
    <d v="2016-06-22T01:05:57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321"/>
    <d v="2014-10-16T03:59:00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3322"/>
    <d v="2016-06-22T03:55:00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3323"/>
    <d v="2016-09-25T08:46:48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3324"/>
    <d v="2016-06-05T13:59:50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325"/>
    <d v="2015-04-05T17:51:17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326"/>
    <d v="2015-03-08T16:08:25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3327"/>
    <d v="2016-05-08T08:59:2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3328"/>
    <d v="2014-07-05T01:00:00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329"/>
    <d v="2014-07-27T23:00:00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3330"/>
    <d v="2015-04-01T20:17:48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3331"/>
    <d v="2015-10-06T16:44:4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332"/>
    <d v="2014-07-19T20:38:50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3333"/>
    <d v="2015-06-15T16:14:40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3334"/>
    <d v="2015-07-30T12:30:22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3335"/>
    <d v="2014-08-03T23:00:00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336"/>
    <d v="2016-04-05T08:34:0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3337"/>
    <d v="2014-10-10T21:00:00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3338"/>
    <d v="2017-02-24T13:48:00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339"/>
    <d v="2016-07-28T15:58:38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3340"/>
    <d v="2016-12-06T23:22:34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341"/>
    <d v="2016-06-12T17:00:00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3342"/>
    <d v="2015-04-01T04:59:00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343"/>
    <d v="2016-04-13T13:18:00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3344"/>
    <d v="2014-08-30T04:48:13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3345"/>
    <d v="2015-04-18T00:37:00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3346"/>
    <d v="2015-02-26T00:35:10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3347"/>
    <d v="2016-05-08T21:00:00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3348"/>
    <d v="2016-04-30T03:59:00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3349"/>
    <d v="2016-06-13T17:00:00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350"/>
    <d v="2015-11-29T23:00:00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3351"/>
    <d v="2014-07-23T11:00:00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352"/>
    <d v="2016-07-01T23:00:00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353"/>
    <d v="2016-05-02T23:00:00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3354"/>
    <d v="2015-10-29T04:01:00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3355"/>
    <d v="2016-05-10T11:17:00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3356"/>
    <d v="2016-07-15T19:34:32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3357"/>
    <d v="2014-08-01T10:01:50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58"/>
    <d v="2014-11-19T08:27:59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3359"/>
    <d v="2017-02-25T01:22:14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3360"/>
    <d v="2016-12-14T15:59:00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361"/>
    <d v="2014-09-01T15:59:00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362"/>
    <d v="2015-03-07T04:55:00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3363"/>
    <d v="2014-08-19T16:00:00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3364"/>
    <d v="2016-03-15T21:00:00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365"/>
    <d v="2015-12-13T02:26:32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366"/>
    <d v="2015-05-13T01:37:17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3367"/>
    <d v="2015-08-01T22:24:54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3368"/>
    <d v="2015-01-01T05:00:00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369"/>
    <d v="2017-01-15T00:59:40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3370"/>
    <d v="2016-12-17T08:00:00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3371"/>
    <d v="2015-12-02T20:59:25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372"/>
    <d v="2014-08-25T04:59:00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3373"/>
    <d v="2015-07-18T16:00:00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3374"/>
    <d v="2015-10-28T17:33:3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375"/>
    <d v="2014-05-18T14:39:33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376"/>
    <d v="2015-04-25T15:49:54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377"/>
    <d v="2015-03-20T16:56:00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378"/>
    <d v="2014-08-31T13:08:00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379"/>
    <d v="2015-08-26T23:00:00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380"/>
    <d v="2014-11-29T23:52:58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3381"/>
    <d v="2015-03-11T03:26:23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382"/>
    <d v="2016-08-01T22:59:00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3383"/>
    <d v="2016-06-23T18:47:00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3384"/>
    <d v="2015-11-21T03:00:00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385"/>
    <d v="2014-12-10T20:49:12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3386"/>
    <d v="2014-12-03T15:28:2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387"/>
    <d v="2014-12-14T18:18:08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388"/>
    <d v="2015-06-18T11:04:0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3389"/>
    <d v="2016-06-03T13:31:22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3390"/>
    <d v="2014-07-10T18:35:45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391"/>
    <d v="2014-08-08T22:28:00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392"/>
    <d v="2016-05-06T20:17:35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3393"/>
    <d v="2014-11-06T00:46:00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3394"/>
    <d v="2014-07-27T14:17:25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395"/>
    <d v="2015-05-30T18:10:00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396"/>
    <d v="2014-06-01T03:59:00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3397"/>
    <d v="2016-02-18T22:00:00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398"/>
    <d v="2014-11-21T17:00:00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399"/>
    <d v="2015-02-21T22:05:25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3400"/>
    <d v="2014-08-28T22:53:34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3401"/>
    <d v="2015-08-07T17:22:2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3402"/>
    <d v="2015-11-12T02:31:00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403"/>
    <d v="2015-06-25T11:05:24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3404"/>
    <d v="2015-06-17T12:05:02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3405"/>
    <d v="2016-03-01T23:59:00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406"/>
    <d v="2014-07-16T11:49:3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407"/>
    <d v="2014-07-06T10:08:09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408"/>
    <d v="2014-07-18T23:48:24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409"/>
    <d v="2016-07-31T20:58:00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3410"/>
    <d v="2016-06-06T07:00:00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411"/>
    <d v="2015-10-08T00:32:52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412"/>
    <d v="2014-09-27T23:01:02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3413"/>
    <d v="2015-02-28T04:59:00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414"/>
    <d v="2016-12-01T07:59:00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415"/>
    <d v="2016-04-17T23:30:00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3416"/>
    <d v="2015-04-23T18:30:00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3417"/>
    <d v="2014-10-26T00:43:00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418"/>
    <d v="2014-05-23T20:01:47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3419"/>
    <d v="2016-04-06T21:30:00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3420"/>
    <d v="2016-02-14T00:00:00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3421"/>
    <d v="2015-03-04T18:59:23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3422"/>
    <d v="2015-12-14T00:00:00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3423"/>
    <d v="2015-04-24T21:52:2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424"/>
    <d v="2015-02-05T06:59:00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425"/>
    <d v="2014-10-04T14:48:5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3426"/>
    <d v="2014-09-21T02:00:00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427"/>
    <d v="2014-07-02T15:29:12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428"/>
    <d v="2015-02-28T17:00:00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3429"/>
    <d v="2016-11-02T00:31:0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3430"/>
    <d v="2014-07-30T22:41:4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431"/>
    <d v="2014-08-18T17:32:33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3432"/>
    <d v="2016-02-05T22:00:00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3433"/>
    <d v="2014-06-17T03:00:00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3434"/>
    <d v="2014-07-10T09:07:49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3435"/>
    <d v="2016-08-07T03:00:00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3436"/>
    <d v="2014-08-21T16:28:00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3437"/>
    <d v="2015-08-19T17:03:40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438"/>
    <d v="2015-05-02T21:00:00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3439"/>
    <d v="2016-01-19T04:59:00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3440"/>
    <d v="2014-07-11T16:15:00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441"/>
    <d v="2015-11-13T20:17:00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442"/>
    <d v="2015-05-30T20:11:12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443"/>
    <d v="2014-09-09T12:35:4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444"/>
    <d v="2016-06-08T13:59:00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445"/>
    <d v="2015-10-23T12:43:5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3446"/>
    <d v="2015-02-05T12:20:00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447"/>
    <d v="2016-03-18T20:20:12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3448"/>
    <d v="2014-12-17T02:51:29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449"/>
    <d v="2016-07-09T04:00:00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450"/>
    <d v="2015-04-02T15:54:3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3451"/>
    <d v="2015-04-21T17:22:07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3452"/>
    <d v="2014-07-23T03:59:00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453"/>
    <d v="2016-08-13T23:29:1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3454"/>
    <d v="2014-07-31T16:45:59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3455"/>
    <d v="2016-10-13T18:00:27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3456"/>
    <d v="2014-08-01T06:59:00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3457"/>
    <d v="2015-02-12T05:59:00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458"/>
    <d v="2015-02-03T04:27:00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3459"/>
    <d v="2016-05-20T11:31:00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460"/>
    <d v="2014-08-15T12:39:12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3461"/>
    <d v="2016-10-29T03:00:00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3462"/>
    <d v="2015-07-10T18:00:00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463"/>
    <d v="2016-10-11T03:59:00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3464"/>
    <d v="2016-08-23T03:07:17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465"/>
    <d v="2015-08-09T16:00:00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466"/>
    <d v="2016-04-19T23:27:30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3467"/>
    <d v="2015-03-20T15:07:12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3468"/>
    <d v="2016-09-21T03:00:00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469"/>
    <d v="2016-04-28T15:24:05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3470"/>
    <d v="2016-07-15T21:38:00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471"/>
    <d v="2014-08-31T20:00:00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3472"/>
    <d v="2014-11-06T05:59:00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473"/>
    <d v="2015-03-20T20:27:00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3474"/>
    <d v="2016-07-20T12:02:1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475"/>
    <d v="2014-11-03T00:00:00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476"/>
    <d v="2014-10-27T03:00:00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477"/>
    <d v="2015-05-17T03:00:00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478"/>
    <d v="2015-03-16T21:00:00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479"/>
    <d v="2014-06-21T20:31:20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3480"/>
    <d v="2015-07-10T21:00:00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3481"/>
    <d v="2015-01-02T05:56:28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3482"/>
    <d v="2014-07-06T18:31:0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483"/>
    <d v="2014-07-03T16:03:0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484"/>
    <d v="2016-06-15T18:14:59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3485"/>
    <d v="2016-02-02T16:38:00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486"/>
    <d v="2015-06-03T06:59:00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487"/>
    <d v="2015-06-24T22:34:12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3488"/>
    <d v="2015-04-17T16:00:00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489"/>
    <d v="2014-05-24T21:00:00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490"/>
    <d v="2016-04-13T19:15:24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491"/>
    <d v="2015-05-18T05:59:44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3492"/>
    <d v="2015-10-26T00:13:17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493"/>
    <d v="2014-08-17T05:11:00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494"/>
    <d v="2016-11-26T06:00:00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3495"/>
    <d v="2014-11-01T17:18:00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496"/>
    <d v="2016-09-11T20:19:2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3497"/>
    <d v="2016-06-02T22:00:00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3498"/>
    <d v="2016-05-28T21:44:00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3499"/>
    <d v="2015-07-01T06:59:00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3500"/>
    <d v="2016-03-07T04:59:00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3501"/>
    <d v="2015-09-11T18:19:55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502"/>
    <d v="2016-03-16T03:59:00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503"/>
    <d v="2016-07-24T11:28:48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504"/>
    <d v="2015-11-19T18:58:1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505"/>
    <d v="2014-05-13T04:00:00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3506"/>
    <d v="2014-08-23T17:37:20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507"/>
    <d v="2016-05-31T22:08:57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3508"/>
    <d v="2016-05-10T21:00:00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3509"/>
    <d v="2014-11-21T04:55:00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3510"/>
    <d v="2014-07-02T14:54:0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3511"/>
    <d v="2014-11-07T18:30:00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512"/>
    <d v="2015-04-23T11:53:12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3513"/>
    <d v="2014-06-04T04:59:00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3514"/>
    <d v="2015-02-02T04:59:00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515"/>
    <d v="2015-05-31T18:32:5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516"/>
    <d v="2014-09-08T03:00:00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517"/>
    <d v="2014-07-04T11:00:00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3518"/>
    <d v="2014-10-02T14:21:00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519"/>
    <d v="2015-03-04T14:22:30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3520"/>
    <d v="2015-09-06T13:47:00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521"/>
    <d v="2014-09-29T08:40:20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522"/>
    <d v="2015-09-15T10:06:00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23"/>
    <d v="2016-09-25T23:00:00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3524"/>
    <d v="2014-09-13T04:00:00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3525"/>
    <d v="2015-08-09T16:00:00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3526"/>
    <d v="2016-04-28T05:59:00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527"/>
    <d v="2015-07-11T03:59:00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3528"/>
    <d v="2017-01-18T12:01:58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3529"/>
    <d v="2015-07-13T01:00:00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530"/>
    <d v="2016-04-10T20:00:00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531"/>
    <d v="2016-06-30T15:42:14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3532"/>
    <d v="2014-09-18T03:59:00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3533"/>
    <d v="2015-11-11T19:16:07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534"/>
    <d v="2015-10-01T15:00:23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535"/>
    <d v="2015-10-02T18:00:00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3536"/>
    <d v="2015-12-20T11:59:00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3537"/>
    <d v="2014-11-17T07:59:00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538"/>
    <d v="2016-08-17T10:05:40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3539"/>
    <d v="2016-09-08T18:08:42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3540"/>
    <d v="2016-06-26T00:04:5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3541"/>
    <d v="2015-08-31T17:31:15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3542"/>
    <d v="2014-09-07T14:23:42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3543"/>
    <d v="2015-06-25T18:07:39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544"/>
    <d v="2015-03-07T19:57:37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545"/>
    <d v="2015-04-11T19:22:39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3546"/>
    <d v="2015-04-01T03:59:00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47"/>
    <d v="2016-05-14T03:59:00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3548"/>
    <d v="2016-03-05T01:00:00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3549"/>
    <d v="2015-09-04T09:27:53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3550"/>
    <d v="2016-05-02T21:26:38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3551"/>
    <d v="2014-05-22T22:07:00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552"/>
    <d v="2014-06-28T14:05:24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3553"/>
    <d v="2015-08-12T00:00:00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554"/>
    <d v="2015-02-11T17:00:00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555"/>
    <d v="2016-11-17T11:36:34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3556"/>
    <d v="2014-08-17T15:35:24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3557"/>
    <d v="2014-05-05T06:38:3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3558"/>
    <d v="2015-06-26T21:00:00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559"/>
    <d v="2015-07-31T08:58:00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3560"/>
    <d v="2015-05-27T02:45:00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3561"/>
    <d v="2015-08-05T18:36:00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562"/>
    <d v="2016-03-13T22:00:00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3563"/>
    <d v="2016-08-01T19:00:00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3564"/>
    <d v="2015-10-05T16:00:00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3565"/>
    <d v="2014-12-31T17:50:08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3566"/>
    <d v="2015-01-23T12:11:23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3567"/>
    <d v="2015-06-10T19:27:24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568"/>
    <d v="2014-09-17T17:46:34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3569"/>
    <d v="2015-01-08T16:31:3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70"/>
    <d v="2014-12-31T07:00:00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3571"/>
    <d v="2014-10-30T20:36:53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572"/>
    <d v="2015-06-21T13:41:22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573"/>
    <d v="2014-11-08T10:00:4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3574"/>
    <d v="2014-11-13T23:37:28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3575"/>
    <d v="2016-08-11T03:59:00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576"/>
    <d v="2016-12-05T14:10:54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3577"/>
    <d v="2015-04-26T06:28:00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3578"/>
    <d v="2016-04-30T17:36:17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579"/>
    <d v="2016-03-31T17:17:3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80"/>
    <d v="2015-03-01T04:59:00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581"/>
    <d v="2014-07-30T11:18:30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582"/>
    <d v="2016-04-05T02:18:02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3583"/>
    <d v="2016-04-18T09:13:25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584"/>
    <d v="2015-07-13T07:35:44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3585"/>
    <d v="2014-12-21T17:11:30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3586"/>
    <d v="2016-09-23T16:44:30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587"/>
    <d v="2016-06-27T19:00:00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588"/>
    <d v="2015-04-29T23:00:00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589"/>
    <d v="2015-05-26T15:32:27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3590"/>
    <d v="2014-10-20T08:00:34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591"/>
    <d v="2015-01-24T04:59:00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592"/>
    <d v="2015-02-11T04:59:00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593"/>
    <d v="2015-01-05T20:26:00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3594"/>
    <d v="2016-09-04T01:36:22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3595"/>
    <d v="2015-03-13T06:59:00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3596"/>
    <d v="2014-08-26T17:09:42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597"/>
    <d v="2016-03-03T05:59:00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3598"/>
    <d v="2014-09-03T04:59:00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3599"/>
    <d v="2015-08-30T00:00:00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3600"/>
    <d v="2016-10-13T20:22:44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601"/>
    <d v="2015-01-16T23:58:02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3602"/>
    <d v="2016-05-17T21:27:59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603"/>
    <d v="2015-11-05T21:44:40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604"/>
    <d v="2016-04-29T06:59:00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05"/>
    <d v="2016-02-13T19:02:0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3606"/>
    <d v="2016-08-14T14:30:57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3607"/>
    <d v="2015-12-15T00:00:00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608"/>
    <d v="2016-06-17T14:00:00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3609"/>
    <d v="2016-03-30T22:48:05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610"/>
    <d v="2015-08-17T10:22:1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611"/>
    <d v="2015-04-08T08:53:2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3612"/>
    <d v="2014-06-09T17:26:5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613"/>
    <d v="2014-06-28T14:09:34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3614"/>
    <d v="2015-06-19T01:00:1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3615"/>
    <d v="2015-12-10T14:14:5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3616"/>
    <d v="2015-03-19T21:47:44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3617"/>
    <d v="2017-02-28T00:00:00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3618"/>
    <d v="2015-06-03T15:04:10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619"/>
    <d v="2016-11-19T22:00:00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3620"/>
    <d v="2015-03-05T04:00:00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3621"/>
    <d v="2016-09-30T21:00:00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3622"/>
    <d v="2014-09-28T03:23:00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623"/>
    <d v="2014-07-26T07:00:00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3624"/>
    <d v="2016-08-23T18:34:50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625"/>
    <d v="2015-07-02T15:39:37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3626"/>
    <d v="2014-08-16T16:00:57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627"/>
    <d v="2016-05-21T03:59:00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628"/>
    <d v="2015-12-13T20:59:56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629"/>
    <d v="2016-05-05T17:00:0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630"/>
    <d v="2014-11-29T21:19:5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3631"/>
    <d v="2014-09-23T03:59:0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632"/>
    <d v="2014-11-23T22:29:09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3633"/>
    <d v="2016-11-19T01:00:0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3634"/>
    <d v="2017-01-14T03:59:0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3635"/>
    <d v="2016-04-20T21:11:16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636"/>
    <d v="2015-09-14T16:40:29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3637"/>
    <d v="2015-01-01T16:48:55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3638"/>
    <d v="2015-04-19T15:08:52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639"/>
    <d v="2016-10-07T15:11:0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3640"/>
    <d v="2015-05-10T18:45:3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641"/>
    <d v="2014-10-05T05:00:00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3642"/>
    <d v="2015-11-30T17:00:0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643"/>
    <d v="2015-11-17T04:27:19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644"/>
    <d v="2016-03-08T04:59:0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645"/>
    <d v="2016-11-22T00:17:18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3646"/>
    <d v="2015-06-16T23:30:0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3647"/>
    <d v="2016-09-30T17:58:47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3648"/>
    <d v="2014-10-05T07:00:45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649"/>
    <d v="2014-06-16T17:06:34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650"/>
    <d v="2016-02-02T11:29:44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651"/>
    <d v="2014-08-10T15:59:00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2"/>
    <d v="2016-08-25T03:59:00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3653"/>
    <d v="2015-08-05T08:43:27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654"/>
    <d v="2016-04-03T17:00:00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655"/>
    <d v="2015-07-18T06:59:00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3656"/>
    <d v="2017-02-01T22:59:00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657"/>
    <d v="2016-06-01T21:42:00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3658"/>
    <d v="2014-07-02T03:59:00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3659"/>
    <d v="2015-03-19T14:39:00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660"/>
    <d v="2014-12-23T21:08:45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661"/>
    <d v="2016-04-10T04:00:00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3662"/>
    <d v="2015-03-31T04:16:54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663"/>
    <d v="2016-12-21T11:50:30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3664"/>
    <d v="2016-06-16T05:58:09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3665"/>
    <d v="2015-10-28T19:54:00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666"/>
    <d v="2014-07-24T07:00:00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667"/>
    <d v="2015-07-18T23:16:59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668"/>
    <d v="2015-07-23T18:33:00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3669"/>
    <d v="2015-06-11T16:12:17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3670"/>
    <d v="2015-05-31T23:00:00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3671"/>
    <d v="2014-07-21T03:59:00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3672"/>
    <d v="2014-09-26T22:43:04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673"/>
    <d v="2014-11-05T12:52:00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674"/>
    <d v="2016-09-03T20:57:09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3675"/>
    <d v="2016-05-15T23:00:00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676"/>
    <d v="2014-09-12T19:34:44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677"/>
    <d v="2014-07-03T03:59:00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678"/>
    <d v="2015-05-31T12:44:58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3679"/>
    <d v="2014-07-01T04:59:00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680"/>
    <d v="2016-10-05T10:53:54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3681"/>
    <d v="2016-01-15T15:38:10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3682"/>
    <d v="2014-06-16T06:59:00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683"/>
    <d v="2016-10-20T02:48:1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3684"/>
    <d v="2015-09-02T04:19:4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3685"/>
    <d v="2014-05-19T21:00:00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3686"/>
    <d v="2015-08-29T03:59:00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3687"/>
    <d v="2014-06-27T05:14:15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3688"/>
    <d v="2014-08-08T18:53:24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3689"/>
    <d v="2015-06-21T22:25:00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690"/>
    <d v="2014-11-27T15:21:23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691"/>
    <d v="2015-03-02T04:59:00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3692"/>
    <d v="2014-09-19T00:00:00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693"/>
    <d v="2015-11-30T22:30:00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694"/>
    <d v="2016-06-06T02:00:00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3695"/>
    <d v="2015-01-11T20:53:30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696"/>
    <d v="2015-02-13T14:48:3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697"/>
    <d v="2016-05-10T11:10:48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698"/>
    <d v="2016-03-02T19:21:27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3699"/>
    <d v="2014-10-15T14:26:5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3700"/>
    <d v="2014-09-30T16:00:00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3701"/>
    <d v="2015-06-04T12:59:53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3702"/>
    <d v="2016-07-10T22:59:00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3703"/>
    <d v="2016-08-13T06:59:00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704"/>
    <d v="2016-05-31T16:33:14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705"/>
    <d v="2014-06-23T18:00:00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3706"/>
    <d v="2014-09-12T21:55:49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707"/>
    <d v="2016-07-22T05:26:00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708"/>
    <d v="2014-07-04T03:24:4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3709"/>
    <d v="2014-06-25T16:59:0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3710"/>
    <d v="2015-04-03T13:49:48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711"/>
    <d v="2014-06-15T16:00:00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3712"/>
    <d v="2015-05-31T06:59:00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3713"/>
    <d v="2016-06-04T17:42:4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3714"/>
    <d v="2015-05-26T03:59:00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715"/>
    <d v="2015-03-31T12:52:00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716"/>
    <d v="2016-01-21T21:18:29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3717"/>
    <d v="2015-05-09T20:47:29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718"/>
    <d v="2015-02-27T17:11:15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719"/>
    <d v="2015-06-22T17:31:0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3720"/>
    <d v="2015-07-02T23:50:0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3721"/>
    <d v="2014-11-05T23:28:04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722"/>
    <d v="2016-02-11T22:59:00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3723"/>
    <d v="2014-11-30T19:04:22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724"/>
    <d v="2016-05-04T23:00:00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25"/>
    <d v="2016-02-18T21:30:00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726"/>
    <d v="2016-04-29T21:00:00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3727"/>
    <d v="2016-10-20T04:55:00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3728"/>
    <d v="2015-08-19T04:06:1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3729"/>
    <d v="2015-03-23T03:55:12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3730"/>
    <d v="2015-08-17T16:15:59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3731"/>
    <d v="2015-01-10T03:23:0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3732"/>
    <d v="2015-01-24T12:00:0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733"/>
    <d v="2015-04-18T22:30:00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3734"/>
    <d v="2015-05-25T21:38:1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3735"/>
    <d v="2015-05-28T16:38:09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3736"/>
    <d v="2015-03-23T18:00:0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3737"/>
    <d v="2015-11-12T06:59:0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3738"/>
    <d v="2014-07-15T22:00:0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3739"/>
    <d v="2016-07-17T10:47:48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3740"/>
    <d v="2014-08-12T01:53:58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741"/>
    <d v="2015-12-17T22:05:50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3742"/>
    <d v="2014-09-06T05:09:04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743"/>
    <d v="2014-07-03T17:02:44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744"/>
    <d v="2014-07-05T03:59:00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3745"/>
    <d v="2014-08-10T16:45:02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3746"/>
    <d v="2016-10-08T09:20:39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3747"/>
    <d v="2015-07-05T22:59:0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748"/>
    <d v="2016-02-16T05:59:0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3749"/>
    <d v="2016-04-29T03:59:0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750"/>
    <d v="2015-02-10T07:59:0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3751"/>
    <d v="2016-04-02T23:51:13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752"/>
    <d v="2016-10-16T21:00:0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753"/>
    <d v="2015-06-03T00:00:0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754"/>
    <d v="2014-07-26T04:59:0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3755"/>
    <d v="2016-04-15T20:48:27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3756"/>
    <d v="2014-06-11T19:33:18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3757"/>
    <d v="2014-12-01T20:25:15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758"/>
    <d v="2014-05-19T05:00:0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3759"/>
    <d v="2015-08-26T02:35:53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3760"/>
    <d v="2014-05-05T12:36:26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761"/>
    <d v="2015-08-10T23:00:0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3762"/>
    <d v="2015-08-02T19:31:29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763"/>
    <d v="2015-04-01T17:00:26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764"/>
    <d v="2016-05-29T00:36:0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765"/>
    <d v="2014-07-30T18:38:02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766"/>
    <d v="2014-07-03T04:00:45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767"/>
    <d v="2015-03-01T04:59:0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768"/>
    <d v="2014-06-12T17:28:1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769"/>
    <d v="2016-04-15T14:21:19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770"/>
    <d v="2015-06-13T22:20:1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3771"/>
    <d v="2016-05-18T00:00:0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3772"/>
    <d v="2016-11-29T06:00:0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3773"/>
    <d v="2016-11-15T02:08:0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774"/>
    <d v="2015-04-09T19:00:55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3775"/>
    <d v="2015-04-09T04:00:0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3776"/>
    <d v="2014-08-01T01:00:0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3777"/>
    <d v="2014-09-27T04:00:0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3778"/>
    <d v="2015-02-14T19:39: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779"/>
    <d v="2016-03-26T16:39:0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780"/>
    <d v="2015-07-13T20:06:0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3781"/>
    <d v="2014-09-08T21:11:25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782"/>
    <d v="2016-07-24T23:00:0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783"/>
    <d v="2016-03-15T16:00:0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3784"/>
    <d v="2016-07-10T23:32:12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785"/>
    <d v="2016-08-02T10:03:0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786"/>
    <d v="2016-05-27T00:54:35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787"/>
    <d v="2015-07-11T03:59:0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3788"/>
    <d v="2015-12-23T16:18:0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789"/>
    <d v="2015-06-15T19:10:18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790"/>
    <d v="2016-11-22T17:00:23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791"/>
    <d v="2014-07-06T16:36:32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792"/>
    <d v="2015-07-15T10:43:42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3793"/>
    <d v="2014-12-16T22:32:09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3794"/>
    <d v="2015-06-07T13:55:54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3795"/>
    <d v="2015-08-28T22:30:0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796"/>
    <d v="2017-01-14T00:42:36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797"/>
    <d v="2015-04-20T21:09:25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3798"/>
    <d v="2014-08-10T17:20:48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799"/>
    <d v="2016-03-11T22:20:43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800"/>
    <d v="2015-01-11T04:59:0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3801"/>
    <d v="2015-01-02T16:13:36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802"/>
    <d v="2015-10-22T03:01:46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3803"/>
    <d v="2016-03-04T23:19:28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804"/>
    <d v="2016-07-31T07:00:00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805"/>
    <d v="2014-09-27T21:17:2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3806"/>
    <d v="2014-06-29T06:13:01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3807"/>
    <d v="2015-04-03T21:48:59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808"/>
    <d v="2015-04-25T09:53:39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3809"/>
    <d v="2014-07-30T23:00:00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3810"/>
    <d v="2015-03-21T19:22:38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811"/>
    <d v="2016-05-31T11:00:00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3812"/>
    <d v="2015-06-01T03:59:00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3813"/>
    <d v="2016-06-14T21:43:00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3814"/>
    <d v="2015-04-01T03:59:00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3815"/>
    <d v="2015-08-20T23:00:00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3816"/>
    <d v="2014-07-17T16:33:43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817"/>
    <d v="2015-10-24T03:59:00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818"/>
    <d v="2015-03-12T19:13:02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3819"/>
    <d v="2015-07-17T21:02:00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3820"/>
    <d v="2015-07-05T15:38:37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3821"/>
    <d v="2016-01-04T04:20:07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3822"/>
    <d v="2016-01-19T22:59:00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3823"/>
    <d v="2015-07-20T03:59:00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824"/>
    <d v="2016-08-01T13:41:00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3825"/>
    <d v="2015-06-17T01:40:14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3826"/>
    <d v="2015-05-07T10:09:54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3827"/>
    <d v="2015-03-27T00:00:00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828"/>
    <d v="2014-12-31T13:39:47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829"/>
    <d v="2016-08-31T20:46:1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830"/>
    <d v="2016-05-27T17:46:5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3831"/>
    <d v="2014-11-05T21:22:25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3832"/>
    <d v="2016-02-20T02:45:35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3833"/>
    <d v="2014-12-01T19:09:00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3834"/>
    <d v="2015-06-18T10:41:07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835"/>
    <d v="2016-04-21T22:36:48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836"/>
    <d v="2016-08-03T04:09:00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3837"/>
    <d v="2015-07-03T18:22:38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3838"/>
    <d v="2015-05-22T17:03:29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3839"/>
    <d v="2015-07-30T03:25:24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840"/>
    <d v="2016-03-28T15:50:29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3841"/>
    <d v="2014-07-20T18:51:27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3842"/>
    <d v="2014-05-11T11:50:52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3843"/>
    <d v="2014-06-01T01:44:24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3844"/>
    <d v="2014-06-03T06:59:0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3845"/>
    <d v="2015-10-01T15:02:54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846"/>
    <d v="2014-10-04T06:59:0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847"/>
    <d v="2015-07-19T05:23:11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848"/>
    <d v="2015-10-18T19:36:29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3849"/>
    <d v="2015-06-11T18:24:44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850"/>
    <d v="2015-01-01T02:59:03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3851"/>
    <d v="2015-07-17T10:32:59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852"/>
    <d v="2015-03-27T03:34:3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853"/>
    <d v="2014-09-01T20:09:38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854"/>
    <d v="2015-05-09T21:14:18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855"/>
    <d v="2015-03-26T22:17:51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856"/>
    <d v="2015-03-08T16:50:03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3857"/>
    <d v="2014-08-01T17:12:0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3858"/>
    <d v="2015-05-22T21:00:0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859"/>
    <d v="2014-06-25T21:00:0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3860"/>
    <d v="2014-08-12T15:51:5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3861"/>
    <d v="2014-11-12T21:47:0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862"/>
    <d v="2016-09-12T16:59:0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863"/>
    <d v="2015-11-05T16:11:45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3864"/>
    <d v="2015-11-17T22:24:14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3865"/>
    <d v="2014-08-30T05:30:0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3866"/>
    <d v="2016-03-23T03:29:0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3867"/>
    <d v="2016-06-18T19:32:19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868"/>
    <d v="2014-09-08T15:50:05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869"/>
    <d v="2015-03-14T03:11:0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870"/>
    <d v="2014-07-03T04:07:58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871"/>
    <d v="2017-03-29T17:44:1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872"/>
    <d v="2015-08-14T03:29:56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873"/>
    <d v="2015-10-08T16:42:15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3874"/>
    <d v="2015-01-24T01:00:00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3875"/>
    <d v="2016-09-03T10:00:00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876"/>
    <d v="2016-02-02T14:58:48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3877"/>
    <d v="2016-12-08T16:15:52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878"/>
    <d v="2015-06-30T03:59:0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879"/>
    <d v="2015-01-25T20:39:56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3880"/>
    <d v="2014-07-30T23:00:0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3881"/>
    <d v="2017-02-20T00:26:39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3882"/>
    <d v="2016-01-31T23:03:00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883"/>
    <d v="2014-09-02T14:27:49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884"/>
    <d v="2015-03-27T17:59:52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885"/>
    <d v="2016-05-09T22:49:51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3886"/>
    <d v="2014-12-11T05:28:22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887"/>
    <d v="2015-05-01T22:00:0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3888"/>
    <d v="2017-02-26T13:05:58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3889"/>
    <d v="2015-01-04T23:26:0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890"/>
    <d v="2015-08-15T18:12:24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3891"/>
    <d v="2015-03-23T04:59:0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892"/>
    <d v="2014-08-24T07:00:00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3893"/>
    <d v="2014-07-01T06:00:0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894"/>
    <d v="2016-12-06T04:59:0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895"/>
    <d v="2015-02-28T06:00:18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3896"/>
    <d v="2014-06-17T04:36:18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3897"/>
    <d v="2015-01-08T20:58:03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898"/>
    <d v="2015-08-17T16:00:0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3899"/>
    <d v="2014-08-12T18:36:01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3900"/>
    <d v="2015-06-11T02:13:11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3901"/>
    <d v="2015-12-19T19:49:59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3902"/>
    <d v="2016-11-14T12:14:02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903"/>
    <d v="2015-08-14T19:38:00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904"/>
    <d v="2015-04-15T05:04:0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3905"/>
    <d v="2015-06-11T23:00:0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906"/>
    <d v="2015-06-26T13:25:0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3907"/>
    <d v="2014-10-26T20:08:0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3908"/>
    <d v="2014-07-29T03:14:5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909"/>
    <d v="2014-09-11T08:37:22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910"/>
    <d v="2015-09-07T18:09:57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911"/>
    <d v="2014-11-26T20:29:37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912"/>
    <d v="2015-04-25T04:35:0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3913"/>
    <d v="2015-11-30T06:04:09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3914"/>
    <d v="2015-05-10T22:59:0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915"/>
    <d v="2016-06-01T23:38:29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3916"/>
    <d v="2016-06-03T11:19:12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917"/>
    <d v="2014-09-11T12:39:21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918"/>
    <d v="2014-08-04T16:00:0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3919"/>
    <d v="2016-01-18T00:00:0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3920"/>
    <d v="2016-11-13T10:17:4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921"/>
    <d v="2014-10-26T18:00:00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3922"/>
    <d v="2015-03-02T23:00:0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3923"/>
    <d v="2015-04-09T23:31:11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3924"/>
    <d v="2014-06-26T23:02:02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3925"/>
    <d v="2014-07-30T20:53:59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3926"/>
    <d v="2014-12-27T02:02:28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3927"/>
    <d v="2014-08-09T06:25:04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3928"/>
    <d v="2015-10-16T04:59:0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3929"/>
    <d v="2016-09-18T19:51:05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3930"/>
    <d v="2016-04-01T06:00:00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931"/>
    <d v="2015-09-06T03:38:27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932"/>
    <d v="2016-03-16T03:02:44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933"/>
    <d v="2016-07-17T00:43:0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3934"/>
    <d v="2015-10-01T13:00:0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3935"/>
    <d v="2015-10-04T15:45:4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936"/>
    <d v="2016-12-01T07:18:40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937"/>
    <d v="2016-07-11T15:09:2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3938"/>
    <d v="2015-06-27T21:44:14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939"/>
    <d v="2014-10-07T04:30:0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940"/>
    <d v="2015-01-02T11:49:11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3941"/>
    <d v="2014-11-25T01:00:0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942"/>
    <d v="2015-06-16T21:41:54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3943"/>
    <d v="2015-11-02T16:50:0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944"/>
    <d v="2015-08-27T15:54:35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945"/>
    <d v="2015-05-15T19:14:28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946"/>
    <d v="2015-02-28T08:00:0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947"/>
    <d v="2016-10-02T03:25:44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3948"/>
    <d v="2014-09-07T07:48:43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3949"/>
    <d v="2015-02-11T02:53:41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3950"/>
    <d v="2016-04-08T18:35:0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3951"/>
    <d v="2016-05-03T18:49:02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952"/>
    <d v="2015-10-26T18:58:1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953"/>
    <d v="2016-07-29T23:29:00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3954"/>
    <d v="2014-07-14T15:37:44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3955"/>
    <d v="2015-11-28T21:22:21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956"/>
    <d v="2016-04-25T00:20:00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957"/>
    <d v="2016-07-08T23:25:54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3958"/>
    <d v="2014-08-02T14:00:0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3959"/>
    <d v="2014-09-28T18:55:5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3960"/>
    <d v="2016-01-03T20:17:3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961"/>
    <d v="2014-05-08T21:23:3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962"/>
    <d v="2015-11-28T14:54:54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3963"/>
    <d v="2015-11-18T04:41:57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3964"/>
    <d v="2015-04-19T16:19:4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3965"/>
    <d v="2016-04-14T04:39:4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3966"/>
    <d v="2014-07-24T02:59:0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3967"/>
    <d v="2017-03-06T06:58:27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3968"/>
    <d v="2016-05-22T19:34:33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3969"/>
    <d v="2016-08-29T03:55:0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970"/>
    <d v="2016-04-17T20:43:31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3971"/>
    <d v="2014-07-21T12:52:0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3972"/>
    <d v="2015-02-06T01:37:14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973"/>
    <d v="2016-05-09T04:00:0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3974"/>
    <d v="2016-06-02T13:07:28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975"/>
    <d v="2016-07-13T20:48:18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976"/>
    <d v="2014-08-01T07:00:0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3977"/>
    <d v="2016-07-22T18:55:32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3978"/>
    <d v="2015-01-31T15:25:53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3979"/>
    <d v="2015-03-29T20:00:0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3980"/>
    <d v="2014-07-05T14:22:27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981"/>
    <d v="2016-07-17T04:19:09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3982"/>
    <d v="2015-07-07T19:26:2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3983"/>
    <d v="2014-05-20T06:59:0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3984"/>
    <d v="2014-11-08T00:00:0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3985"/>
    <d v="2016-02-20T21:05:0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3986"/>
    <d v="2016-05-06T13:04:0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3987"/>
    <d v="2014-05-16T22:11:3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3988"/>
    <d v="2015-08-29T01:56:53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989"/>
    <d v="2015-11-08T18:59:41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990"/>
    <d v="2016-03-02T16:08:13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991"/>
    <d v="2015-05-31T15:28:02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3992"/>
    <d v="2015-12-11T23:34:19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993"/>
    <d v="2015-05-13T20:45:12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994"/>
    <d v="2014-07-19T09:21:3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3995"/>
    <d v="2015-02-14T11:27:0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996"/>
    <d v="2014-11-20T16:04:0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997"/>
    <d v="2015-04-05T08:23:41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3998"/>
    <d v="2015-03-28T22:07:0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999"/>
    <d v="2014-08-31T19:51:49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000"/>
    <d v="2016-05-07T14:29:18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4001"/>
    <d v="2017-03-01T19:00:0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4002"/>
    <d v="2014-09-27T01:02:41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4003"/>
    <d v="2015-02-15T14:05:47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004"/>
    <d v="2014-10-08T03:54:17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4005"/>
    <d v="2014-10-20T19:23:05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006"/>
    <d v="2016-02-16T18:33:07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4007"/>
    <d v="2014-08-26T16:28:0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4008"/>
    <d v="2015-07-22T23:08:27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4009"/>
    <d v="2014-09-09T16:49:2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4010"/>
    <d v="2014-10-26T18:29:2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4011"/>
    <d v="2015-01-28T13:04:38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4012"/>
    <d v="2015-05-02T13:04:09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4013"/>
    <d v="2015-02-16T07:13:43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4014"/>
    <d v="2016-03-05T05:54:29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4015"/>
    <d v="2015-07-19T18:44:23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4016"/>
    <d v="2014-09-17T20:56:4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4017"/>
    <d v="2014-09-04T16:07:54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4018"/>
    <d v="2016-10-07T21:51:48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4019"/>
    <d v="2016-04-15T16:28:0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4020"/>
    <d v="2015-03-24T03:34:59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4021"/>
    <d v="2014-10-26T21:52:38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4022"/>
    <d v="2015-02-01T02:54:0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4023"/>
    <d v="2016-03-24T22:59:23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4024"/>
    <d v="2015-08-31T16:04:57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4025"/>
    <d v="2015-07-26T05:42:1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4026"/>
    <d v="2015-12-04T16:43:59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4027"/>
    <d v="2017-02-23T01:00:0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4028"/>
    <d v="2014-06-05T22:31:4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4029"/>
    <d v="2015-12-14T00:36:10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4030"/>
    <d v="2016-02-03T18:49:0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4031"/>
    <d v="2014-12-18T15:02:44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4032"/>
    <d v="2015-12-15T20:25:1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4033"/>
    <d v="2016-10-02T09:00:0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4034"/>
    <d v="2015-04-03T21:44:1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4035"/>
    <d v="2014-10-21T21:11:27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4036"/>
    <d v="2014-07-01T22:30:0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4037"/>
    <d v="2016-05-24T14:25:0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4038"/>
    <d v="2014-10-17T19:10:1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4039"/>
    <d v="2015-12-01T05:59:0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4040"/>
    <d v="2015-07-18T03:00:0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4041"/>
    <d v="2016-09-06T11:22:34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4042"/>
    <d v="2015-01-20T19:16:0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4043"/>
    <d v="2014-11-20T22:58:45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4044"/>
    <d v="2015-04-10T05:00:0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045"/>
    <d v="2014-08-21T04:49:49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4046"/>
    <d v="2014-10-22T15:36:5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4047"/>
    <d v="2015-01-11T01:00:0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4048"/>
    <d v="2016-04-11T11:13:07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4049"/>
    <d v="2015-07-14T23:00:15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4050"/>
    <d v="2014-10-23T15:16:31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4051"/>
    <d v="2014-05-09T06:53:00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4052"/>
    <d v="2014-10-13T21:05:1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4053"/>
    <d v="2014-11-15T20:00:0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4054"/>
    <d v="2016-10-01T04:00:00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4055"/>
    <d v="2014-06-19T15:33:51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4056"/>
    <d v="2016-07-03T19:59:0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4057"/>
    <d v="2015-11-25T23:00:0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4058"/>
    <d v="2016-04-01T03:59:0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059"/>
    <d v="2014-09-16T03:00:0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4060"/>
    <d v="2014-06-23T16:00:0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4061"/>
    <d v="2016-04-21T02:23:43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4062"/>
    <d v="2016-07-02T17:44:28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4063"/>
    <d v="2014-06-27T16:21:24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4064"/>
    <d v="2015-04-29T14:07:0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4065"/>
    <d v="2014-08-12T22:50:11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4066"/>
    <d v="2016-05-19T00:56:28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4067"/>
    <d v="2015-09-28T02:49:1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068"/>
    <d v="2017-01-13T23:05:0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4069"/>
    <d v="2015-02-28T12:00:0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4070"/>
    <d v="2015-03-01T03:00:0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4071"/>
    <d v="2016-12-26T19:18:51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4072"/>
    <d v="2014-08-21T18:35:11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4073"/>
    <d v="2015-05-09T04:00:0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4074"/>
    <d v="2015-11-05T14:16:15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4075"/>
    <d v="2014-06-30T17:28:0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4076"/>
    <d v="2014-10-21T19:51:00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4077"/>
    <d v="2016-12-21T17:03:14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4078"/>
    <d v="2017-01-27T18:54:02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4079"/>
    <d v="2016-06-19T22:32:01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4080"/>
    <d v="2016-06-14T18:54:00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4081"/>
    <d v="2015-03-08T12:57:05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4082"/>
    <d v="2015-11-14T23:00:0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4083"/>
    <d v="2016-01-14T18:16:5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4084"/>
    <d v="2016-10-09T10:28:2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4085"/>
    <d v="2015-03-24T03:59:0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4086"/>
    <d v="2015-11-21T04:00:0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4087"/>
    <d v="2016-07-17T17:49:46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4088"/>
    <d v="2015-01-16T10:26:0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4089"/>
    <d v="2015-05-31T17:35:0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090"/>
    <d v="2015-08-07T15:00:0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4091"/>
    <d v="2015-01-16T12:09:11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4092"/>
    <d v="2015-04-05T03:40:47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4093"/>
    <d v="2015-08-22T19:34:53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4094"/>
    <d v="2014-10-22T04:59:0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4095"/>
    <d v="2016-12-19T00:45:5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4096"/>
    <d v="2017-02-28T08:51:0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4097"/>
    <d v="2016-01-31T23:55:00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4098"/>
    <d v="2016-06-04T17:19:57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4099"/>
    <d v="2016-09-02T20:24:33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4100"/>
    <d v="2014-10-25T02:59:50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4101"/>
    <d v="2017-01-25T21:41:22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4102"/>
    <d v="2016-05-15T20:21:13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4103"/>
    <d v="2015-08-26T18:32:0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4104"/>
    <d v="2016-10-27T06:40:34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4105"/>
    <d v="2016-12-26T00:15:09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4106"/>
    <d v="2015-04-02T01:00:0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4107"/>
    <d v="2014-09-24T22:00:01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4108"/>
    <d v="2017-03-03T05:00:0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4109"/>
    <d v="2015-11-29T13:56:44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4110"/>
    <d v="2016-07-21T15:02:31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4111"/>
    <d v="2015-02-24T03:15:4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4112"/>
    <d v="2016-02-28T00:00:0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13"/>
    <d v="2016-01-08T06:34:0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d v="2015-07-23T03:00:00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d v="2017-03-02T14:24:43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d v="2016-02-15T16:51:23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d v="2014-08-07T12:21:47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d v="2015-12-19T20:01:19"/>
    <n v="123"/>
    <n v="190.5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d v="2016-07-29T05:35:00"/>
    <n v="110"/>
    <n v="93.4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d v="2014-06-14T01:44:10"/>
    <n v="106"/>
    <n v="146.88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d v="2016-07-05T01:07:47"/>
    <n v="101"/>
    <n v="159.82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d v="2016-04-15T21:00:00"/>
    <n v="100"/>
    <n v="291.79000000000002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d v="2016-04-17T02:29:04"/>
    <n v="126"/>
    <n v="31.5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d v="2014-06-25T01:37:59"/>
    <n v="101"/>
    <n v="158.6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d v="2016-08-22T03:00:00"/>
    <n v="121"/>
    <n v="80.33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d v="2014-07-16T03:00:00"/>
    <n v="165"/>
    <n v="59.96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d v="2016-06-23T20:27:00"/>
    <n v="160"/>
    <n v="109.78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d v="2014-07-13T13:59:00"/>
    <n v="101"/>
    <n v="147.71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d v="2015-09-27T20:14:00"/>
    <n v="107"/>
    <n v="21.76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d v="2014-06-16T05:30:00"/>
    <n v="100"/>
    <n v="171.84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d v="2014-11-04T18:33:42"/>
    <n v="101"/>
    <n v="41.94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d v="2014-09-17T13:00:56"/>
    <n v="106"/>
    <n v="93.26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d v="2015-07-20T19:35:34"/>
    <n v="145"/>
    <n v="56.1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d v="2015-09-13T18:11:52"/>
    <n v="100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d v="2014-09-26T15:03:09"/>
    <n v="109"/>
    <n v="199.9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d v="2015-01-01T07:59:00"/>
    <n v="117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d v="2015-04-30T15:20:00"/>
    <n v="119"/>
    <n v="103.04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d v="2015-09-15T19:39:00"/>
    <n v="109"/>
    <n v="66.34999999999999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d v="2016-01-09T00:36:01"/>
    <n v="133"/>
    <n v="57.14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d v="2014-08-17T12:22:24"/>
    <n v="155"/>
    <n v="102.11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d v="2014-11-16T04:57:13"/>
    <n v="112"/>
    <n v="148.9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d v="2015-12-16T23:08:04"/>
    <n v="100"/>
    <n v="169.6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d v="2014-07-22T16:09:28"/>
    <n v="123"/>
    <n v="31.62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d v="2014-08-21T07:01:55"/>
    <n v="101"/>
    <n v="76.45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d v="2016-01-25T19:00:34"/>
    <n v="100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d v="2016-05-13T03:59:00"/>
    <n v="100"/>
    <n v="320.45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d v="2015-11-08T16:51:41"/>
    <n v="102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d v="2014-08-05T07:43:21"/>
    <n v="130"/>
    <n v="49.88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d v="2015-04-28T00:00:00"/>
    <n v="167"/>
    <n v="59.46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d v="2015-04-04T06:22:05"/>
    <n v="142"/>
    <n v="193.84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d v="2015-02-27T16:37:59"/>
    <n v="183"/>
    <n v="159.5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d v="2013-05-11T01:22:24"/>
    <n v="110"/>
    <n v="41.6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d v="2014-05-25T22:59:00"/>
    <n v="131"/>
    <n v="150.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d v="2014-06-19T04:00:00"/>
    <n v="101"/>
    <n v="126.69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d v="2014-10-05T13:39:14"/>
    <n v="100"/>
    <n v="105.26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d v="2014-12-28T15:20:26"/>
    <n v="142"/>
    <n v="117.51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d v="2014-07-13T00:00:00"/>
    <n v="309"/>
    <n v="117.36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d v="2014-10-07T02:22:17"/>
    <n v="100"/>
    <n v="133.33000000000001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d v="2016-04-27T14:58:27"/>
    <n v="120"/>
    <n v="98.36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d v="2015-12-15T23:09:34"/>
    <n v="104"/>
    <n v="194.4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d v="2014-12-19T20:40:07"/>
    <n v="108"/>
    <n v="76.8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d v="2015-03-01T12:00:00"/>
    <n v="108"/>
    <n v="56.82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d v="2015-10-24T04:14:05"/>
    <n v="100"/>
    <n v="137.9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d v="2015-01-30T17:00:00"/>
    <n v="100"/>
    <n v="27.27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d v="2015-08-10T22:17:17"/>
    <n v="128"/>
    <n v="118.34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d v="2014-07-17T16:50:46"/>
    <n v="116"/>
    <n v="223.48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d v="2014-04-04T22:00:00"/>
    <n v="110"/>
    <n v="28.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d v="2015-12-25T17:07:01"/>
    <n v="101"/>
    <n v="194.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d v="2016-05-27T23:15:16"/>
    <n v="129"/>
    <n v="128.94999999999999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d v="2015-06-08T16:00:00"/>
    <n v="107"/>
    <n v="49.32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d v="2015-04-25T19:59:22"/>
    <n v="102"/>
    <n v="221.52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d v="2014-11-19T18:52:52"/>
    <n v="103"/>
    <n v="137.21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d v="2015-09-14T21:00:00"/>
    <n v="100"/>
    <n v="606.82000000000005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d v="2014-03-23T00:00:00"/>
    <n v="103"/>
    <n v="43.04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d v="2013-06-06T19:32:37"/>
    <n v="148"/>
    <n v="322.39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d v="2013-03-03T19:11:18"/>
    <n v="155"/>
    <n v="96.71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d v="2013-12-28T04:59:00"/>
    <n v="114"/>
    <n v="35.47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d v="2013-07-08T00:26:21"/>
    <n v="173"/>
    <n v="86.67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d v="2014-08-11T05:59:00"/>
    <n v="108"/>
    <n v="132.05000000000001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d v="2016-07-18T20:23:40"/>
    <n v="119"/>
    <n v="91.23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d v="2012-07-15T14:00:04"/>
    <n v="116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d v="2014-02-23T13:39:51"/>
    <n v="127"/>
    <n v="21.19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d v="2011-10-02T06:59:00"/>
    <n v="111"/>
    <n v="62.33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d v="2011-09-04T21:30:45"/>
    <n v="127"/>
    <n v="37.409999999999997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d v="2012-05-28T06:30:57"/>
    <n v="124"/>
    <n v="69.72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d v="2012-11-15T00:00:00"/>
    <n v="108"/>
    <n v="58.17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d v="2011-05-03T03:59:00"/>
    <n v="100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d v="2016-01-21T11:41:35"/>
    <n v="113"/>
    <n v="19.47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d v="2013-04-23T05:01:12"/>
    <n v="115"/>
    <n v="85.96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d v="2011-12-27T17:35:58"/>
    <n v="153"/>
    <n v="30.67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d v="2012-05-21T02:59:00"/>
    <n v="393"/>
    <n v="60.38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d v="2016-09-01T17:32:01"/>
    <n v="2702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d v="2014-04-25T18:38:13"/>
    <n v="127"/>
    <n v="40.270000000000003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d v="2013-12-10T02:00:56"/>
    <n v="107"/>
    <n v="273.83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d v="2012-07-14T03:02:00"/>
    <n v="198"/>
    <n v="53.04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d v="2011-10-09T19:41:01"/>
    <n v="100"/>
    <n v="40.01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d v="2015-02-22T11:30:00"/>
    <n v="103"/>
    <n v="15.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d v="2011-05-15T18:11:26"/>
    <n v="100"/>
    <n v="71.430000000000007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d v="2011-09-23T03:00:37"/>
    <n v="126"/>
    <n v="71.709999999999994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d v="2015-12-27T14:20:45"/>
    <n v="106"/>
    <n v="375.7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d v="2010-06-03T01:41:00"/>
    <n v="105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d v="2014-06-22T15:48:51"/>
    <n v="103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d v="2013-06-02T18:03:12"/>
    <n v="115"/>
    <n v="123.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d v="2011-07-12T07:08:19"/>
    <n v="100"/>
    <n v="31.38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d v="2011-05-17T09:39:24"/>
    <n v="120"/>
    <n v="78.260000000000005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d v="2017-02-01T08:00:00"/>
    <n v="105"/>
    <n v="122.3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d v="2012-07-03T21:00:00"/>
    <n v="111"/>
    <n v="73.7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d v="2014-04-07T17:13:42"/>
    <n v="104"/>
    <n v="21.67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d v="2012-02-26T00:07:21"/>
    <n v="131"/>
    <n v="21.9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d v="2010-08-01T03:00:00"/>
    <n v="115"/>
    <n v="50.59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d v="2011-07-12T03:14:42"/>
    <n v="106"/>
    <n v="53.13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d v="2012-12-07T23:30:00"/>
    <n v="106"/>
    <n v="56.67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d v="2014-01-22T21:39:59"/>
    <n v="106"/>
    <n v="40.78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d v="2012-11-04T19:04:46"/>
    <n v="100"/>
    <n v="192.31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d v="2013-01-24T18:38:30"/>
    <n v="100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d v="2010-12-23T03:08:53"/>
    <n v="128"/>
    <n v="117.9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d v="2014-03-07T19:20:30"/>
    <n v="105"/>
    <n v="27.9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d v="2011-04-03T01:00:00"/>
    <n v="120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d v="2016-05-14T00:00:00"/>
    <n v="107"/>
    <n v="39.380000000000003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d v="2012-04-02T18:38:21"/>
    <n v="101"/>
    <n v="186.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d v="2011-04-24T23:34:47"/>
    <n v="102"/>
    <n v="111.38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d v="2013-05-31T14:42:50"/>
    <n v="247"/>
    <n v="78.72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d v="2011-02-26T00:37:10"/>
    <n v="220"/>
    <n v="46.7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d v="2013-11-14T05:59:00"/>
    <n v="131"/>
    <n v="65.38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d v="2015-05-31T07:59:47"/>
    <n v="155"/>
    <n v="102.08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d v="2014-04-13T02:00:00"/>
    <n v="104"/>
    <n v="64.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d v="2011-08-06T15:00:00"/>
    <n v="141"/>
    <n v="90.38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d v="2012-01-13T06:34:48"/>
    <n v="103"/>
    <n v="88.57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d v="2012-02-04T17:44:04"/>
    <n v="140"/>
    <n v="28.73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d v="2011-04-08T10:55:55"/>
    <n v="114"/>
    <n v="69.79000000000000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d v="2010-06-09T19:00:00"/>
    <n v="100"/>
    <n v="167.49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d v="2011-07-29T01:17:16"/>
    <n v="113"/>
    <n v="144.91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d v="2011-08-13T23:00:00"/>
    <n v="105"/>
    <n v="91.84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d v="2016-10-03T01:11:47"/>
    <n v="0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d v="2015-04-18T10:16:00"/>
    <n v="0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d v="2016-10-10T10:21:47"/>
    <n v="0"/>
    <s v="no backers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d v="2014-10-28T22:00:00"/>
    <n v="0"/>
    <n v="25.17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d v="2015-05-15T22:17:22"/>
    <n v="0"/>
    <s v="no backers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d v="2017-02-03T23:51:20"/>
    <n v="14"/>
    <n v="11.67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d v="2015-06-11T02:00:00"/>
    <n v="6"/>
    <n v="106.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d v="2015-04-03T13:59:01"/>
    <n v="2"/>
    <n v="47.5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d v="2016-10-20T05:28:13"/>
    <n v="2"/>
    <n v="311.17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d v="2014-10-30T22:29:43"/>
    <n v="0"/>
    <s v="no backers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d v="2014-06-16T20:16:00"/>
    <n v="0"/>
    <s v="no backers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d v="2016-07-06T00:00:00"/>
    <n v="0"/>
    <s v="no backers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d v="2014-11-07T20:30:07"/>
    <n v="10"/>
    <n v="94.51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d v="2016-05-31T17:31:00"/>
    <n v="0"/>
    <s v="no backers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d v="2015-09-04T17:00:00"/>
    <n v="0"/>
    <s v="no backers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d v="2014-07-01T19:00:00"/>
    <n v="13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d v="2015-05-16T10:16:00"/>
    <n v="0"/>
    <s v="no backers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d v="2015-10-12T13:46:33"/>
    <n v="0"/>
    <s v="no backers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d v="2015-08-01T04:59:00"/>
    <n v="3"/>
    <n v="81.239999999999995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d v="2015-07-12T22:06:12"/>
    <n v="100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d v="2015-03-20T03:45:32"/>
    <n v="0"/>
    <s v="no backers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d v="2015-05-31T03:40:23"/>
    <n v="11"/>
    <n v="46.18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d v="2014-11-16T22:26:18"/>
    <n v="0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d v="2016-09-03T05:55:00"/>
    <n v="0"/>
    <s v="no backers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d v="2015-04-13T17:17:52"/>
    <n v="28"/>
    <n v="55.95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d v="2015-08-11T13:00:52"/>
    <n v="8"/>
    <n v="37.56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d v="2017-01-18T00:23:18"/>
    <n v="1"/>
    <n v="38.33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d v="2015-01-08T18:18:00"/>
    <n v="0"/>
    <s v="no backers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d v="2016-02-27T06:45:36"/>
    <n v="0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d v="2014-12-25T08:00:00"/>
    <n v="1"/>
    <n v="15.33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d v="2015-05-26T03:53:02"/>
    <n v="23"/>
    <n v="449.43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d v="2015-06-18T13:13:11"/>
    <n v="0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d v="2014-09-23T01:51:40"/>
    <n v="0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d v="2014-12-02T15:04:04"/>
    <n v="1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d v="2015-06-03T13:08:15"/>
    <n v="3"/>
    <n v="13.33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d v="2015-07-23T13:25:35"/>
    <n v="0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d v="2014-08-03T02:59:56"/>
    <n v="5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d v="2016-02-26T21:52:52"/>
    <n v="0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d v="2014-10-22T01:50:28"/>
    <n v="0"/>
    <s v="no backers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d v="2016-07-03T10:25:45"/>
    <n v="0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d v="2015-08-15T21:54:51"/>
    <n v="0"/>
    <s v="no backers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d v="2014-07-02T16:29:55"/>
    <n v="0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d v="2014-08-16T23:42:00"/>
    <n v="16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d v="2015-10-01T00:00:00"/>
    <n v="0"/>
    <s v="no backers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d v="2014-09-19T18:18:21"/>
    <n v="1"/>
    <n v="91.43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d v="2016-01-12T15:48:44"/>
    <n v="0"/>
    <s v="no backers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d v="2017-01-16T01:49:22"/>
    <n v="60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d v="2015-08-04T22:15:35"/>
    <n v="0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d v="2015-03-19T19:02:50"/>
    <n v="4"/>
    <n v="108.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d v="2014-10-18T12:07:39"/>
    <n v="22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d v="2015-08-30T05:28:00"/>
    <n v="3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d v="2016-08-12T04:20:14"/>
    <n v="0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d v="2015-03-19T08:28:43"/>
    <n v="0"/>
    <s v="no backers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d v="2015-02-28T13:45:08"/>
    <n v="0"/>
    <s v="no backers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d v="2015-05-08T18:12:56"/>
    <n v="0"/>
    <s v="no backers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d v="2014-08-29T18:40:11"/>
    <n v="6"/>
    <n v="49.88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d v="2015-08-05T19:46:39"/>
    <n v="0"/>
    <s v="no backers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d v="2015-03-24T00:08:46"/>
    <n v="40"/>
    <n v="25.71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d v="2015-11-26T23:55:45"/>
    <n v="0"/>
    <s v="no backers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d v="2016-03-04T01:55:55"/>
    <n v="20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d v="2015-04-13T19:00:00"/>
    <n v="33"/>
    <n v="30.85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d v="2015-06-22T17:48:15"/>
    <n v="21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d v="2017-01-07T00:17:12"/>
    <n v="0"/>
    <s v="no backers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d v="2014-11-26T20:26:50"/>
    <n v="36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d v="2014-09-01T03:59:00"/>
    <n v="3"/>
    <n v="25.5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d v="2016-08-18T21:52:19"/>
    <n v="6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d v="2017-03-03T20:00:00"/>
    <n v="0"/>
    <s v="no backers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d v="2015-07-21T06:59:00"/>
    <n v="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d v="2014-09-05T04:23:35"/>
    <n v="0"/>
    <s v="no backers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d v="2016-09-03T16:34:37"/>
    <n v="0"/>
    <n v="6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d v="2016-06-16T15:37:26"/>
    <n v="0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d v="2015-10-02T10:35:38"/>
    <n v="5"/>
    <n v="83.33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d v="2014-10-17T19:00:32"/>
    <n v="0"/>
    <n v="5.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d v="2014-11-28T23:26:06"/>
    <n v="0"/>
    <s v="no backers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d v="2016-03-06T23:55:31"/>
    <n v="0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d v="2015-07-10T16:05:32"/>
    <n v="0"/>
    <s v="no backers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d v="2015-10-10T21:00:00"/>
    <n v="42"/>
    <n v="77.11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d v="2017-02-17T21:00:00"/>
    <n v="10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d v="2014-10-05T09:12:02"/>
    <n v="1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d v="2016-09-01T02:58:22"/>
    <n v="0"/>
    <s v="no backers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d v="2014-09-15T02:00:03"/>
    <n v="26"/>
    <n v="87.31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d v="2015-02-08T19:38:49"/>
    <n v="58"/>
    <n v="54.29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d v="2015-10-08T20:59:00"/>
    <n v="0"/>
    <s v="no backers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d v="2015-01-29T20:21:04"/>
    <n v="30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d v="2016-08-04T14:00:03"/>
    <n v="51"/>
    <n v="117.68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d v="2015-10-06T15:10:22"/>
    <n v="16"/>
    <n v="76.47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d v="2016-08-06T00:06:23"/>
    <n v="0"/>
    <s v="no backers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d v="2015-01-04T04:43:58"/>
    <n v="15"/>
    <n v="163.85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d v="2014-12-16T08:52:47"/>
    <n v="0"/>
    <s v="no backers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d v="2015-07-10T22:08:55"/>
    <n v="0"/>
    <s v="no backers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d v="2015-10-01T05:00:00"/>
    <n v="25"/>
    <n v="91.82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d v="2015-09-19T03:50:17"/>
    <n v="45"/>
    <n v="185.83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d v="2016-04-16T20:08:40"/>
    <n v="0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d v="2015-08-16T14:06:41"/>
    <n v="0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d v="2015-03-06T15:22:29"/>
    <n v="0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d v="2016-02-17T23:59:00"/>
    <n v="0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d v="2015-04-22T22:00:37"/>
    <n v="56"/>
    <n v="331.54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d v="2014-12-28T15:22:29"/>
    <n v="12"/>
    <n v="314.2900000000000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d v="2015-05-15T15:04:49"/>
    <n v="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d v="2016-04-01T06:59:00"/>
    <n v="18"/>
    <n v="115.9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d v="2015-08-20T20:06:00"/>
    <n v="1"/>
    <n v="1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d v="2015-03-28T19:06:04"/>
    <n v="0"/>
    <s v="no backers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d v="2015-03-27T02:39:00"/>
    <n v="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d v="2016-05-22T01:05:00"/>
    <n v="0"/>
    <s v="no backers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d v="2015-07-10T05:38:46"/>
    <n v="0"/>
    <s v="no backers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d v="2016-04-08T22:04:14"/>
    <n v="0"/>
    <s v="no backers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d v="2015-05-31T09:29:00"/>
    <n v="1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d v="2015-07-09T21:27:21"/>
    <n v="0"/>
    <s v="no backers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d v="2015-06-01T16:28:25"/>
    <n v="0"/>
    <s v="no backers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d v="2016-02-13T22:24:57"/>
    <n v="0"/>
    <s v="no backers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d v="2015-06-04T18:39:11"/>
    <n v="0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d v="2016-01-02T23:00:51"/>
    <n v="0"/>
    <s v="no backers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d v="2015-02-27T19:49:06"/>
    <n v="3"/>
    <n v="15.71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d v="2016-09-29T21:52:52"/>
    <n v="0"/>
    <s v="no backers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d v="2015-06-21T00:50:59"/>
    <n v="40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d v="2015-07-09T21:48:17"/>
    <n v="0"/>
    <s v="no backers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d v="2016-01-05T00:00:00"/>
    <n v="0"/>
    <s v="no backers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d v="2016-03-08T13:51:09"/>
    <n v="0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d v="2016-12-30T09:00:00"/>
    <n v="0"/>
    <s v="no backers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d v="2015-11-08T12:00:00"/>
    <n v="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d v="2013-05-05T17:00:11"/>
    <n v="108"/>
    <n v="117.85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d v="2014-12-21T16:45:04"/>
    <n v="113"/>
    <n v="109.04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d v="2011-12-20T11:49:50"/>
    <n v="113"/>
    <n v="73.0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d v="2014-02-22T01:08:24"/>
    <n v="103"/>
    <n v="78.2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d v="2010-03-16T07:06:00"/>
    <n v="114"/>
    <n v="47.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d v="2012-08-16T01:16:25"/>
    <n v="104"/>
    <n v="54.02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d v="2010-12-18T09:43:25"/>
    <n v="305"/>
    <n v="68.489999999999995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d v="2010-10-16T03:39:00"/>
    <n v="134"/>
    <n v="108.15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d v="2012-01-07T18:35:09"/>
    <n v="101"/>
    <n v="589.95000000000005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d v="2010-08-22T17:40:00"/>
    <n v="113"/>
    <n v="48.05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d v="2013-06-06T13:34:51"/>
    <n v="106"/>
    <n v="72.48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d v="2012-05-16T19:00:00"/>
    <n v="126"/>
    <n v="57.08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d v="2010-06-01T03:59:00"/>
    <n v="185"/>
    <n v="85.44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d v="2012-02-15T15:37:15"/>
    <n v="101"/>
    <n v="215.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d v="2015-10-17T02:00:00"/>
    <n v="117"/>
    <n v="89.39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d v="2011-03-16T11:38:02"/>
    <n v="107"/>
    <n v="45.42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d v="2013-03-16T18:27:47"/>
    <n v="139"/>
    <n v="65.760000000000005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d v="2016-05-19T15:02:42"/>
    <n v="107"/>
    <n v="66.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d v="2011-06-18T01:14:26"/>
    <n v="191"/>
    <n v="83.35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d v="2015-04-08T17:42:49"/>
    <n v="132"/>
    <n v="105.05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d v="2010-07-17T09:59:00"/>
    <n v="106"/>
    <n v="120.91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d v="2012-06-07T14:55:00"/>
    <n v="107"/>
    <n v="97.64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d v="2011-02-26T05:57:08"/>
    <n v="240"/>
    <n v="41.38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d v="2012-09-27T22:54:54"/>
    <n v="118"/>
    <n v="30.65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d v="2012-05-11T14:53:15"/>
    <n v="118"/>
    <n v="64.95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d v="2010-05-10T20:16:00"/>
    <n v="111"/>
    <n v="95.78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d v="2010-04-23T03:51:00"/>
    <n v="146"/>
    <n v="40.42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d v="2014-06-25T10:51:39"/>
    <n v="132"/>
    <n v="78.5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d v="2011-11-07T04:39:38"/>
    <n v="111"/>
    <n v="50.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d v="2017-02-22T04:43:42"/>
    <n v="147"/>
    <n v="92.25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d v="2011-05-25T04:00:00"/>
    <n v="153"/>
    <n v="57.54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d v="2014-01-02T08:00:00"/>
    <n v="105"/>
    <n v="109.42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d v="2010-04-28T18:49:00"/>
    <n v="177"/>
    <n v="81.89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d v="2011-07-03T11:57:46"/>
    <n v="108"/>
    <n v="45.67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d v="2012-04-05T06:59:00"/>
    <n v="156"/>
    <n v="55.22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d v="2012-11-10T01:46:06"/>
    <n v="108"/>
    <n v="65.3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d v="2012-04-28T00:57:54"/>
    <n v="148"/>
    <n v="95.23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d v="2015-05-23T21:23:39"/>
    <n v="110"/>
    <n v="75.44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d v="2012-10-12T00:58:59"/>
    <n v="150"/>
    <n v="97.8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d v="2017-02-27T02:01:00"/>
    <n v="157"/>
    <n v="87.6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d v="2014-05-30T14:10:35"/>
    <n v="156"/>
    <n v="54.75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d v="2009-08-10T19:26:00"/>
    <n v="121"/>
    <n v="83.95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d v="2010-02-22T22:00:00"/>
    <n v="101"/>
    <n v="254.39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d v="2011-06-01T04:59:00"/>
    <n v="114"/>
    <n v="101.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d v="2012-01-21T17:43:00"/>
    <n v="105"/>
    <n v="55.07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d v="2013-09-19T18:08:48"/>
    <n v="229"/>
    <n v="56.9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d v="2013-03-25T18:35:24"/>
    <n v="109"/>
    <n v="121.28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d v="2012-11-02T04:00:00"/>
    <n v="176"/>
    <n v="91.19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d v="2012-06-26T04:03:13"/>
    <n v="103"/>
    <n v="115.45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d v="2013-11-02T10:57:14"/>
    <n v="105"/>
    <n v="67.77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d v="2011-02-02T07:59:00"/>
    <n v="107"/>
    <n v="28.58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d v="2013-05-01T00:01:00"/>
    <n v="120"/>
    <n v="46.88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d v="2011-10-29T03:59:00"/>
    <n v="102"/>
    <n v="154.41999999999999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d v="2014-04-20T16:01:54"/>
    <n v="101"/>
    <n v="201.22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d v="2010-07-19T16:00:00"/>
    <n v="100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d v="2013-11-01T00:00:00"/>
    <n v="133"/>
    <n v="100.08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d v="2012-09-07T11:24:43"/>
    <n v="119"/>
    <n v="230.09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d v="2015-05-01T03:59:00"/>
    <n v="101"/>
    <n v="141.75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d v="2014-05-09T21:00:00"/>
    <n v="109"/>
    <n v="56.34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d v="2010-11-17T06:24:20"/>
    <n v="179"/>
    <n v="73.34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d v="2011-04-24T23:02:18"/>
    <n v="102"/>
    <n v="85.34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d v="2013-03-19T16:42:15"/>
    <n v="119"/>
    <n v="61.5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d v="2012-02-24T20:33:58"/>
    <n v="100"/>
    <n v="93.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d v="2012-06-02T01:42:26"/>
    <n v="137"/>
    <n v="50.29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d v="2012-09-01T02:00:00"/>
    <n v="232"/>
    <n v="106.43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d v="2012-03-10T15:07:29"/>
    <n v="130"/>
    <n v="51.7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d v="2013-03-20T19:05:33"/>
    <n v="293"/>
    <n v="36.61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d v="2013-02-07T22:40:01"/>
    <n v="111"/>
    <n v="42.52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d v="2011-03-10T16:40:10"/>
    <n v="106"/>
    <n v="62.71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d v="2012-09-03T18:02:14"/>
    <n v="119"/>
    <n v="89.96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d v="2011-10-20T02:00:00"/>
    <n v="104"/>
    <n v="28.9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d v="2012-01-01T07:59:00"/>
    <n v="104"/>
    <n v="138.8000000000000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d v="2013-04-14T21:03:52"/>
    <n v="112"/>
    <n v="61.3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d v="2010-08-11T15:59:00"/>
    <n v="105"/>
    <n v="80.2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d v="2013-03-01T19:59:48"/>
    <n v="385"/>
    <n v="32.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d v="2012-08-22T18:32:14"/>
    <n v="101"/>
    <n v="200.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d v="2014-12-11T04:59:00"/>
    <n v="114"/>
    <n v="108.0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d v="2013-12-11T16:14:43"/>
    <n v="101"/>
    <n v="95.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d v="2013-03-26T23:55:51"/>
    <n v="283"/>
    <n v="49.8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d v="2010-02-02T07:59:00"/>
    <n v="113"/>
    <n v="110.47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d v="2015-12-22T23:00:00"/>
    <n v="107"/>
    <n v="134.9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d v="2016-11-08T11:43:06"/>
    <n v="103"/>
    <n v="106.62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d v="2016-05-13T13:40:48"/>
    <n v="108"/>
    <n v="145.04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d v="2016-12-21T07:59:00"/>
    <n v="123"/>
    <n v="114.59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d v="2015-08-01T15:01:48"/>
    <n v="102"/>
    <n v="105.32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d v="2016-12-20T04:30:33"/>
    <n v="104"/>
    <n v="70.92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d v="2017-03-14T22:57:00"/>
    <n v="113"/>
    <n v="147.16999999999999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d v="2015-03-22T08:00:00"/>
    <n v="136"/>
    <n v="160.4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d v="2015-11-01T04:00:00"/>
    <n v="104"/>
    <n v="156.0500000000000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d v="2015-11-07T04:00:00"/>
    <n v="106"/>
    <n v="63.17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d v="2013-05-17T03:59:00"/>
    <n v="102"/>
    <n v="104.82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d v="2016-06-17T13:57:14"/>
    <n v="107"/>
    <n v="97.36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d v="2015-10-28T08:00:00"/>
    <n v="113"/>
    <n v="203.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d v="2016-04-07T14:16:31"/>
    <n v="125"/>
    <n v="188.31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d v="2015-05-15T19:00:00"/>
    <n v="101"/>
    <n v="146.65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d v="2015-05-08T22:00:00"/>
    <n v="103"/>
    <n v="109.19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d v="2015-11-13T15:18:38"/>
    <n v="117"/>
    <n v="59.25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d v="2015-03-14T02:05:08"/>
    <n v="101"/>
    <n v="97.9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d v="2016-09-03T01:00:00"/>
    <n v="110"/>
    <n v="70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d v="2015-04-29T18:14:28"/>
    <n v="108"/>
    <n v="72.87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d v="2017-03-08T21:00:00"/>
    <n v="125"/>
    <n v="146.35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d v="2014-10-01T03:59:00"/>
    <n v="107"/>
    <n v="67.9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d v="2016-04-29T18:44:25"/>
    <n v="100"/>
    <n v="169.8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d v="2014-11-14T03:00:00"/>
    <n v="102"/>
    <n v="58.41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d v="2015-06-01T02:20:00"/>
    <n v="102"/>
    <n v="119.99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d v="2015-05-20T22:39:50"/>
    <n v="123"/>
    <n v="99.86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d v="2015-10-14T12:00:21"/>
    <n v="170"/>
    <n v="90.58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d v="2015-11-14T12:53:29"/>
    <n v="112"/>
    <n v="117.7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d v="2015-08-21T14:05:16"/>
    <n v="103"/>
    <n v="86.55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d v="2017-02-24T11:58:28"/>
    <n v="107"/>
    <n v="71.900000000000006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d v="2016-09-11T03:59:00"/>
    <n v="115"/>
    <n v="129.82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d v="2016-04-07T22:09:14"/>
    <n v="127"/>
    <n v="44.9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d v="2014-10-08T04:01:08"/>
    <n v="117"/>
    <n v="40.76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d v="2015-11-19T20:00:19"/>
    <n v="109"/>
    <n v="103.52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d v="2016-04-08T18:52:01"/>
    <n v="104"/>
    <n v="125.45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d v="2014-12-01T08:03:14"/>
    <n v="116"/>
    <n v="246.61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d v="2016-03-16T18:16:33"/>
    <n v="103"/>
    <n v="79.40000000000000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d v="2015-04-24T05:19:57"/>
    <n v="174"/>
    <n v="86.14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d v="2016-06-15T15:00:00"/>
    <n v="103"/>
    <n v="193.05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d v="2014-11-14T05:12:00"/>
    <n v="105"/>
    <n v="84.02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d v="2015-07-23T03:11:00"/>
    <n v="101"/>
    <n v="139.8300000000000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d v="2014-11-23T01:01:46"/>
    <n v="111"/>
    <n v="109.8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d v="2014-08-08T00:00:00"/>
    <n v="124"/>
    <n v="139.53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d v="2010-05-02T19:22:00"/>
    <n v="101"/>
    <n v="347.85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d v="2014-06-21T03:59:00"/>
    <n v="110"/>
    <n v="68.239999999999995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d v="2014-02-28T14:33:19"/>
    <n v="104"/>
    <n v="239.94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d v="2012-05-20T19:01:58"/>
    <n v="101"/>
    <n v="287.31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d v="2013-05-01T04:59:00"/>
    <n v="103"/>
    <n v="86.85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d v="2015-03-15T13:32:02"/>
    <n v="104"/>
    <n v="81.849999999999994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d v="2012-01-15T13:14:29"/>
    <n v="110"/>
    <n v="42.87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d v="2017-01-06T19:05:00"/>
    <n v="122"/>
    <n v="709.42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d v="2013-02-01T18:25:39"/>
    <n v="114"/>
    <n v="161.26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d v="2016-04-05T16:00:00"/>
    <n v="125"/>
    <n v="41.78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d v="2012-07-18T21:53:18"/>
    <n v="107"/>
    <n v="89.8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d v="2011-09-16T21:20:31"/>
    <n v="131"/>
    <n v="45.05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d v="2014-03-01T17:18:00"/>
    <n v="120"/>
    <n v="42.86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d v="2016-08-25T10:51:56"/>
    <n v="106"/>
    <n v="54.08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d v="2015-11-14T07:01:00"/>
    <n v="114"/>
    <n v="103.22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d v="2016-01-25T23:52:00"/>
    <n v="112"/>
    <n v="40.4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d v="2012-05-03T16:31:12"/>
    <n v="116"/>
    <n v="116.8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d v="2016-01-23T17:16:32"/>
    <n v="142"/>
    <n v="115.5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d v="2012-07-30T05:00:00"/>
    <n v="105"/>
    <n v="104.3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d v="2012-09-06T17:01:40"/>
    <n v="256"/>
    <n v="69.77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d v="2014-05-19T02:49:19"/>
    <n v="207"/>
    <n v="43.02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d v="2015-01-06T18:45:47"/>
    <n v="112"/>
    <n v="58.5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d v="2014-11-21T15:01:41"/>
    <n v="106"/>
    <n v="111.8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d v="2015-08-10T22:49:51"/>
    <n v="100"/>
    <n v="46.23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d v="2015-08-15T06:00:00"/>
    <n v="214"/>
    <n v="144.69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d v="2016-07-28T01:49:40"/>
    <n v="126"/>
    <n v="88.8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d v="2014-03-07T22:59:00"/>
    <n v="182"/>
    <n v="81.75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d v="2015-05-08T00:52:52"/>
    <n v="100"/>
    <n v="71.430000000000007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d v="2011-12-18T00:59:00"/>
    <n v="101"/>
    <n v="104.26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d v="2011-09-08T03:00:00"/>
    <n v="101"/>
    <n v="90.6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d v="2013-10-10T17:00:52"/>
    <n v="110"/>
    <n v="157.33000000000001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d v="2016-04-17T18:38:02"/>
    <n v="112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d v="2012-04-27T21:32:00"/>
    <n v="108"/>
    <n v="58.72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d v="2012-07-07T13:33:26"/>
    <n v="107"/>
    <n v="81.63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d v="2010-09-01T03:44:00"/>
    <n v="104"/>
    <n v="56.46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d v="2015-04-29T19:02:06"/>
    <n v="125"/>
    <n v="140.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d v="2016-12-14T12:00:00"/>
    <n v="107"/>
    <n v="224.85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d v="2014-05-17T03:30:00"/>
    <n v="112"/>
    <n v="181.13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d v="2011-08-07T20:12:50"/>
    <n v="104"/>
    <n v="711.04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d v="2015-11-05T13:56:57"/>
    <n v="142"/>
    <n v="65.88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d v="2011-08-10T07:08:00"/>
    <n v="105"/>
    <n v="75.19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d v="2014-02-05T23:04:00"/>
    <n v="103"/>
    <n v="133.13999999999999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d v="2014-03-06T02:02:19"/>
    <n v="108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d v="2011-05-09T05:59:00"/>
    <n v="108"/>
    <n v="86.1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d v="2011-11-19T21:54:10"/>
    <n v="102"/>
    <n v="92.32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d v="2013-11-05T18:39:50"/>
    <n v="101"/>
    <n v="160.16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d v="2016-07-22T20:42:24"/>
    <n v="137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d v="2015-06-18T23:33:17"/>
    <n v="128"/>
    <n v="183.29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d v="2013-12-22T05:00:00"/>
    <n v="101"/>
    <n v="125.7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d v="2012-07-25T17:49:38"/>
    <n v="127"/>
    <n v="57.65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d v="2012-07-19T21:03:31"/>
    <n v="105"/>
    <n v="78.66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d v="2013-10-12T01:31:05"/>
    <n v="103"/>
    <n v="91.48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d v="2014-10-17T12:00:00"/>
    <n v="102"/>
    <n v="68.09999999999999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d v="2014-02-08T09:30:31"/>
    <n v="120"/>
    <n v="48.09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d v="2013-04-08T04:33:00"/>
    <n v="100"/>
    <n v="202.42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d v="2015-07-23T06:46:37"/>
    <n v="101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d v="2013-06-29T20:13:07"/>
    <n v="100"/>
    <n v="110.07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d v="2014-03-14T04:40:31"/>
    <n v="0"/>
    <n v="4.8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d v="2015-08-21T11:47:36"/>
    <n v="2"/>
    <n v="50.17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d v="2014-09-11T06:14:57"/>
    <n v="1"/>
    <n v="35.83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d v="2013-06-05T22:13:50"/>
    <n v="1"/>
    <n v="11.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d v="2012-03-26T08:01:39"/>
    <n v="7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d v="2015-11-27T21:40:04"/>
    <n v="0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d v="2016-03-01T17:05:14"/>
    <n v="1"/>
    <n v="16.63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d v="2015-10-22T18:59:00"/>
    <n v="0"/>
    <s v="no backers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d v="2014-06-16T22:00:00"/>
    <n v="6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d v="2009-11-27T04:59:00"/>
    <n v="0"/>
    <s v="no backers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d v="2013-09-11T02:34:27"/>
    <n v="2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d v="2016-07-05T20:54:43"/>
    <n v="14"/>
    <n v="51.88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d v="2015-10-21T17:26:21"/>
    <n v="10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d v="2015-10-11T15:07:02"/>
    <n v="0"/>
    <s v="no backers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d v="2013-12-01T21:01:42"/>
    <n v="5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d v="2013-09-13T17:56:20"/>
    <n v="0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d v="2013-07-31T08:41:53"/>
    <n v="0"/>
    <s v="no backers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d v="2016-10-08T07:38:46"/>
    <n v="0"/>
    <s v="no backers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d v="2015-11-18T07:15:58"/>
    <n v="9"/>
    <n v="170.55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d v="2014-10-17T18:16:58"/>
    <n v="0"/>
    <s v="no backers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d v="2016-03-24T22:39:13"/>
    <n v="0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d v="2013-11-02T19:03:16"/>
    <n v="0"/>
    <s v="no backers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d v="2015-02-19T21:19:43"/>
    <n v="39"/>
    <n v="393.59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d v="2014-02-10T00:21:41"/>
    <n v="0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d v="2012-02-15T21:46:01"/>
    <n v="5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d v="2015-05-21T08:02:55"/>
    <n v="0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d v="2015-03-04T02:00:20"/>
    <n v="7"/>
    <n v="47.88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d v="2013-03-23T12:19:23"/>
    <n v="0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d v="2014-05-14T18:11:35"/>
    <n v="3"/>
    <n v="20.5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d v="2013-10-17T13:38:05"/>
    <n v="2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d v="2014-02-14T22:43:20"/>
    <n v="1"/>
    <n v="56.57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d v="2014-01-25T17:09:51"/>
    <n v="0"/>
    <s v="no backers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d v="2015-05-13T16:53:35"/>
    <n v="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d v="2015-02-19T19:47:59"/>
    <n v="0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d v="2014-11-26T13:14:00"/>
    <n v="1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d v="2012-04-17T00:31:00"/>
    <n v="0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d v="2013-10-22T03:59:00"/>
    <n v="1"/>
    <n v="20.329999999999998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d v="2014-08-16T18:25:12"/>
    <n v="0"/>
    <s v="no backers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d v="2013-05-14T16:47:40"/>
    <n v="8"/>
    <n v="16.760000000000002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d v="2011-11-13T16:22:07"/>
    <n v="0"/>
    <n v="25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d v="2014-06-01T04:00:00"/>
    <n v="0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d v="2013-06-02T20:19:27"/>
    <n v="0"/>
    <s v="no backers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d v="2011-08-10T03:02:21"/>
    <n v="0"/>
    <s v="no backers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d v="2011-09-24T17:02:33"/>
    <n v="2"/>
    <n v="113.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d v="2016-05-18T20:22:15"/>
    <n v="0"/>
    <n v="1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d v="2014-06-27T02:52:54"/>
    <n v="27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d v="2012-09-07T22:37:44"/>
    <n v="1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d v="2012-09-28T16:18:54"/>
    <n v="22"/>
    <n v="110.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d v="2012-07-11T03:51:05"/>
    <n v="0"/>
    <s v="no backers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d v="2014-09-05T23:45:24"/>
    <n v="0"/>
    <s v="no backers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d v="2014-01-16T04:00:00"/>
    <n v="1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d v="2014-04-19T16:19:39"/>
    <n v="12"/>
    <n v="38.479999999999997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d v="2014-08-23T22:08:38"/>
    <n v="18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d v="2014-09-17T16:45:19"/>
    <n v="3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d v="2017-02-17T07:53:49"/>
    <n v="0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d v="2015-05-06T02:04:03"/>
    <n v="0"/>
    <s v="no backers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d v="2014-06-03T03:59:00"/>
    <n v="2"/>
    <n v="39.57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d v="2012-05-18T20:02:14"/>
    <n v="0"/>
    <s v="no backers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d v="2015-04-01T20:51:49"/>
    <n v="0"/>
    <s v="no backers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d v="2014-11-21T10:47:15"/>
    <n v="33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d v="2013-08-09T12:00:15"/>
    <n v="19"/>
    <n v="55.4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d v="2012-10-10T16:08:09"/>
    <n v="6"/>
    <n v="87.14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d v="2016-04-14T14:34:00"/>
    <n v="0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d v="2013-01-29T04:44:32"/>
    <n v="50"/>
    <n v="51.22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d v="2015-11-05T23:32:52"/>
    <n v="0"/>
    <n v="13.5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d v="2013-05-17T12:08:19"/>
    <n v="22"/>
    <n v="66.52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d v="2014-06-01T22:37:19"/>
    <n v="0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d v="2016-12-25T15:16:34"/>
    <n v="0"/>
    <s v="no backers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d v="2017-01-09T01:18:20"/>
    <n v="0"/>
    <s v="no backers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d v="2012-01-05T11:33:00"/>
    <n v="0"/>
    <n v="71.67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d v="2012-08-22T23:14:45"/>
    <n v="0"/>
    <s v="no backers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d v="2016-01-27T23:34:59"/>
    <n v="0"/>
    <s v="no backers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d v="2016-10-13T00:50:30"/>
    <n v="0"/>
    <s v="no backers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d v="2015-05-20T17:25:38"/>
    <n v="0"/>
    <s v="no backers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d v="2014-07-03T03:00:00"/>
    <n v="0"/>
    <n v="10.33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d v="2015-07-16T19:51:45"/>
    <n v="0"/>
    <s v="no backers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d v="2014-02-10T22:21:14"/>
    <n v="0"/>
    <n v="1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d v="2014-12-25T05:00:00"/>
    <n v="1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d v="2011-12-23T18:17:29"/>
    <n v="5"/>
    <n v="136.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d v="2009-10-12T20:59:00"/>
    <n v="10"/>
    <n v="73.459999999999994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d v="2010-05-08T22:16:00"/>
    <n v="3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d v="2011-07-09T05:37:31"/>
    <n v="0"/>
    <s v="no backers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d v="2012-03-18T12:17:05"/>
    <n v="1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d v="2015-01-17T12:38:23"/>
    <n v="2"/>
    <n v="12.67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d v="2012-04-10T22:36:27"/>
    <n v="1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d v="2015-12-25T02:21:26"/>
    <n v="0"/>
    <n v="3.71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d v="2013-08-10T13:15:20"/>
    <n v="0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d v="2012-10-19T23:00:57"/>
    <n v="3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d v="2012-05-25T14:14:00"/>
    <n v="1"/>
    <n v="133.33000000000001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d v="2015-06-28T15:09:30"/>
    <n v="0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d v="2016-03-01T04:13:59"/>
    <n v="0"/>
    <s v="no backers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d v="2013-04-06T06:16:22"/>
    <n v="3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d v="2016-11-20T18:48:47"/>
    <n v="0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d v="2016-08-15T07:00:00"/>
    <n v="14"/>
    <n v="102.38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d v="2014-08-09T14:44:07"/>
    <n v="3"/>
    <n v="16.670000000000002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d v="2015-12-29T11:46:41"/>
    <n v="25"/>
    <n v="725.03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d v="2015-05-27T18:41:20"/>
    <n v="0"/>
    <s v="no backers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d v="2017-02-02T14:46:01"/>
    <n v="1"/>
    <n v="68.33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d v="2015-09-06T14:46:00"/>
    <n v="0"/>
    <s v="no backers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d v="2012-12-05T09:23:41"/>
    <n v="23"/>
    <n v="39.229999999999997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d v="2015-12-10T16:51:01"/>
    <n v="102"/>
    <n v="150.15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d v="2016-11-01T04:59:00"/>
    <n v="105"/>
    <n v="93.43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d v="2016-03-20T23:58:45"/>
    <n v="115"/>
    <n v="110.9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d v="2015-09-21T03:11:16"/>
    <n v="121"/>
    <n v="71.790000000000006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d v="2016-06-01T17:12:49"/>
    <n v="109"/>
    <n v="29.26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d v="2014-09-13T09:37:21"/>
    <n v="100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d v="2015-08-07T17:00:00"/>
    <n v="114"/>
    <n v="74.349999999999994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d v="2017-02-17T16:05:00"/>
    <n v="101"/>
    <n v="63.83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d v="2015-06-21T21:20:00"/>
    <n v="116"/>
    <n v="44.33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d v="2017-01-11T05:00:00"/>
    <n v="130"/>
    <n v="86.94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d v="2015-06-24T02:00:00"/>
    <n v="108"/>
    <n v="126.55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d v="2016-12-17T06:59:00"/>
    <n v="100"/>
    <n v="129.0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d v="2016-05-13T00:10:08"/>
    <n v="123"/>
    <n v="71.239999999999995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d v="2016-05-16T10:26:05"/>
    <n v="100"/>
    <n v="117.88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d v="2015-11-01T23:00:00"/>
    <n v="105"/>
    <n v="327.08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d v="2017-01-06T13:05:05"/>
    <n v="103"/>
    <n v="34.7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d v="2015-08-03T18:00:00"/>
    <n v="118"/>
    <n v="100.0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d v="2015-11-04T19:26:31"/>
    <n v="121"/>
    <n v="40.85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d v="2016-05-13T19:04:23"/>
    <n v="302"/>
    <n v="252.02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d v="2016-07-05T01:11:47"/>
    <n v="101"/>
    <n v="25.16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d v="2015-02-04T19:36:46"/>
    <n v="0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d v="2015-10-29T01:07:14"/>
    <n v="1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d v="2016-05-03T16:41:56"/>
    <n v="0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d v="2014-11-01T02:12:42"/>
    <n v="0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d v="2016-07-04T15:46:00"/>
    <n v="1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d v="2015-11-15T15:13:09"/>
    <n v="27"/>
    <n v="402.71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d v="2015-10-17T16:01:55"/>
    <n v="0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d v="2016-02-10T16:42:44"/>
    <n v="0"/>
    <s v="no backers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d v="2015-10-29T21:40:48"/>
    <n v="0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d v="2015-07-08T15:17:02"/>
    <n v="3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d v="2017-01-31T05:00:00"/>
    <n v="1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d v="2015-08-01T17:53:00"/>
    <n v="5"/>
    <n v="135.04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d v="2016-01-09T14:48:16"/>
    <n v="0"/>
    <s v="no backers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d v="2014-11-14T18:16:31"/>
    <n v="0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d v="2014-10-19T16:26:12"/>
    <n v="37"/>
    <n v="64.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d v="2016-06-12T08:29:03"/>
    <n v="0"/>
    <s v="no backers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d v="2016-01-06T20:38:37"/>
    <n v="3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d v="2016-12-02T23:36:43"/>
    <n v="1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d v="2015-03-24T20:11:45"/>
    <n v="0"/>
    <s v="no backers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d v="2015-12-13T06:47:40"/>
    <n v="0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d v="2014-12-17T18:30:45"/>
    <n v="0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d v="2015-10-26T15:48:33"/>
    <n v="0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d v="2016-12-18T09:20:15"/>
    <n v="0"/>
    <s v="no backers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d v="2015-02-17T01:40:47"/>
    <n v="0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d v="2016-03-12T22:37:55"/>
    <n v="0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d v="2015-07-10T18:50:49"/>
    <n v="0"/>
    <s v="no backers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d v="2016-07-14T16:25:33"/>
    <n v="0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d v="2015-01-01T20:13:14"/>
    <n v="0"/>
    <s v="no backers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d v="2016-01-16T11:00:00"/>
    <n v="1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d v="2016-01-01T20:20:12"/>
    <n v="1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d v="2016-02-18T19:09:29"/>
    <n v="0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d v="2015-07-27T03:59:00"/>
    <n v="0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d v="2015-11-04T18:11:28"/>
    <n v="0"/>
    <s v="no backers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d v="2015-01-18T01:12:00"/>
    <n v="0"/>
    <n v="38.44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d v="2016-10-19T10:38:27"/>
    <n v="1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d v="2015-06-13T16:37:23"/>
    <n v="0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d v="2015-03-28T10:19:12"/>
    <n v="0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d v="2016-05-20T14:08:22"/>
    <n v="0"/>
    <n v="10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d v="2015-09-07T13:53:13"/>
    <n v="0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d v="2014-12-25T20:27:03"/>
    <n v="1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d v="2016-09-22T21:47:47"/>
    <n v="0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d v="2015-08-02T00:18:24"/>
    <n v="0"/>
    <s v="no backers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d v="2015-03-15T18:00:00"/>
    <n v="0"/>
    <s v="no backers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d v="2015-03-19T21:31:27"/>
    <n v="0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d v="2015-03-16T16:11:56"/>
    <n v="1"/>
    <n v="5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d v="2015-12-01T00:00:00"/>
    <n v="0"/>
    <s v="no backers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d v="2015-02-15T20:30:07"/>
    <n v="1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d v="2015-04-16T18:10:33"/>
    <n v="9"/>
    <n v="389.29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d v="2016-11-17T19:28:06"/>
    <n v="3"/>
    <n v="150.5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d v="2015-07-08T14:44:59"/>
    <n v="0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d v="2016-02-08T13:01:00"/>
    <n v="4"/>
    <n v="24.78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d v="2015-07-22T13:02:10"/>
    <n v="0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d v="2014-12-03T05:34:20"/>
    <n v="3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d v="2015-04-06T15:15:45"/>
    <n v="23"/>
    <n v="16.4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d v="2016-04-16T18:43:26"/>
    <n v="0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d v="2015-05-04T01:40:38"/>
    <n v="0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d v="2016-11-02T21:31:32"/>
    <n v="0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d v="2016-07-31T16:00:00"/>
    <n v="0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d v="2014-12-05T00:03:01"/>
    <n v="34"/>
    <n v="121.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d v="2015-03-08T15:16:00"/>
    <n v="0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d v="2015-05-09T19:09:22"/>
    <n v="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d v="2014-12-26T20:35:39"/>
    <n v="1"/>
    <n v="23.33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d v="2015-06-18T19:03:35"/>
    <n v="0"/>
    <s v="no backers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d v="2014-08-14T15:20:23"/>
    <n v="4"/>
    <n v="45.39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d v="2014-08-28T00:50:56"/>
    <n v="0"/>
    <s v="no backers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d v="2015-08-23T08:35:08"/>
    <n v="3"/>
    <n v="16.38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d v="2015-05-24T15:00:00"/>
    <n v="0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d v="2015-11-22T20:48:56"/>
    <n v="0"/>
    <s v="no backers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d v="2015-06-15T22:06:20"/>
    <n v="1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d v="2015-11-29T01:49:04"/>
    <n v="1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d v="2015-04-22T19:56:26"/>
    <n v="0"/>
    <s v="no backers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d v="2016-01-19T13:27:17"/>
    <n v="0"/>
    <s v="no backers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d v="2016-09-02T00:45:46"/>
    <n v="0"/>
    <s v="no backers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d v="2015-10-01T04:59:00"/>
    <n v="21"/>
    <n v="105.9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d v="2016-06-24T01:29:00"/>
    <n v="0"/>
    <s v="no backers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d v="2015-09-25T02:55:59"/>
    <n v="0"/>
    <s v="no backers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d v="2017-02-25T09:01:47"/>
    <n v="0"/>
    <s v="no backers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d v="2015-05-08T08:14:03"/>
    <n v="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d v="2015-12-09T19:26:43"/>
    <n v="0"/>
    <s v="no backers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d v="2014-11-25T16:36:30"/>
    <n v="0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d v="2014-08-25T17:12:18"/>
    <n v="1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d v="2016-07-07T23:42:17"/>
    <n v="1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d v="2016-07-01T18:35:38"/>
    <n v="6"/>
    <n v="37.89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d v="2015-05-28T00:13:17"/>
    <n v="0"/>
    <s v="no backers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d v="2015-05-14T23:44:01"/>
    <n v="0"/>
    <s v="no backers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d v="2017-03-26T20:29:37"/>
    <n v="0"/>
    <s v="no backers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d v="2015-08-15T13:22:00"/>
    <n v="17"/>
    <n v="111.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d v="2016-03-14T23:00:00"/>
    <n v="0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d v="2014-07-13T16:37:37"/>
    <n v="0"/>
    <s v="no backers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d v="2016-05-14T15:18:28"/>
    <n v="0"/>
    <n v="116.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d v="2015-09-06T05:10:00"/>
    <n v="0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d v="2016-05-28T18:32:09"/>
    <n v="1"/>
    <n v="76.67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d v="2015-11-25T16:49:25"/>
    <n v="0"/>
    <s v="no backers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d v="2016-06-17T23:00:00"/>
    <n v="12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d v="2015-02-26T22:17:09"/>
    <n v="0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d v="2015-04-12T02:12:42"/>
    <n v="0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d v="2015-06-06T10:47:00"/>
    <n v="0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d v="2017-02-25T23:04:00"/>
    <n v="0"/>
    <s v="no backers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d v="2017-03-25T13:14:22"/>
    <n v="0"/>
    <n v="3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d v="2014-10-13T13:59:55"/>
    <n v="0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d v="2016-11-24T23:00:00"/>
    <n v="144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d v="2015-08-13T13:40:48"/>
    <n v="119"/>
    <n v="151.32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d v="2015-08-19T15:37:54"/>
    <n v="1460"/>
    <n v="134.36000000000001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d v="2015-05-31T15:24:35"/>
    <n v="106"/>
    <n v="174.0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d v="2014-10-29T01:00:00"/>
    <n v="300"/>
    <n v="73.489999999999995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d v="2016-08-12T00:37:54"/>
    <n v="279"/>
    <n v="23.52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d v="2014-08-11T20:27:47"/>
    <n v="132"/>
    <n v="39.07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d v="2016-03-17T17:25:49"/>
    <n v="107"/>
    <n v="125.94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d v="2014-10-14T16:38:28"/>
    <n v="127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d v="2014-09-16T21:53:33"/>
    <n v="140"/>
    <n v="42.67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d v="2014-12-19T01:53:04"/>
    <n v="112"/>
    <n v="35.130000000000003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d v="2014-12-13T00:25:11"/>
    <n v="101"/>
    <n v="239.35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d v="2016-12-01T17:34:10"/>
    <n v="100"/>
    <n v="107.6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d v="2015-08-20T14:50:40"/>
    <n v="141"/>
    <n v="95.8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d v="2015-07-08T22:58:33"/>
    <n v="267"/>
    <n v="31.66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d v="2015-03-12T21:58:32"/>
    <n v="147"/>
    <n v="42.89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d v="2016-04-17T18:18:39"/>
    <n v="214"/>
    <n v="122.74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d v="2015-12-23T20:17:52"/>
    <n v="126"/>
    <n v="190.45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d v="2015-07-26T18:00:00"/>
    <n v="104"/>
    <n v="109.34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d v="2015-08-23T14:14:55"/>
    <n v="101"/>
    <n v="143.6699999999999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d v="2014-11-09T18:47:59"/>
    <n v="3"/>
    <n v="84.94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d v="2016-10-23T15:29:19"/>
    <n v="1"/>
    <n v="10.56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d v="2015-01-16T10:30:47"/>
    <n v="0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d v="2015-07-18T20:14:16"/>
    <n v="0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d v="2015-04-13T15:59:35"/>
    <n v="8"/>
    <n v="31.17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d v="2017-01-13T17:04:21"/>
    <n v="19"/>
    <n v="155.3300000000000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d v="2014-08-17T19:58:18"/>
    <n v="0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d v="2016-10-29T08:57:43"/>
    <n v="10"/>
    <n v="178.9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d v="2015-05-11T19:57:02"/>
    <n v="5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d v="2016-07-06T15:00:58"/>
    <n v="22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d v="2016-06-19T08:10:00"/>
    <n v="29"/>
    <n v="85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d v="2015-01-14T04:00:00"/>
    <n v="39"/>
    <n v="788.5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d v="2015-01-01T04:59:00"/>
    <n v="22"/>
    <n v="50.3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d v="2014-09-01T20:10:17"/>
    <n v="0"/>
    <n v="68.3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d v="2014-08-12T02:47:07"/>
    <n v="0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d v="2015-01-01T06:59:00"/>
    <n v="15"/>
    <n v="34.270000000000003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d v="2015-02-07T18:26:21"/>
    <n v="1"/>
    <n v="61.29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d v="2016-06-28T09:41:35"/>
    <n v="26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d v="2016-05-21T09:02:18"/>
    <n v="4"/>
    <n v="65.180000000000007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d v="2016-09-03T16:41:49"/>
    <n v="15"/>
    <n v="93.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d v="2014-09-17T12:02:11"/>
    <n v="26"/>
    <n v="150.65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d v="2016-10-26T19:20:04"/>
    <n v="0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d v="2017-03-14T17:22:02"/>
    <n v="0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d v="2016-10-31T21:36:04"/>
    <n v="1"/>
    <n v="99.3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d v="2014-07-25T03:00:00"/>
    <n v="7"/>
    <n v="177.3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d v="2015-01-12T20:47:52"/>
    <n v="28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d v="2015-08-03T16:09:30"/>
    <n v="0"/>
    <s v="no backers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d v="2017-02-05T18:00:53"/>
    <n v="4"/>
    <n v="591.66999999999996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d v="2015-10-15T02:30:53"/>
    <n v="73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d v="2016-12-08T04:59:00"/>
    <n v="58"/>
    <n v="343.15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d v="2016-09-09T06:00:00"/>
    <n v="12"/>
    <n v="72.59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d v="2015-07-01T00:40:46"/>
    <n v="1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d v="2016-12-22T09:01:03"/>
    <n v="7"/>
    <n v="6.5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d v="2015-04-30T19:23:47"/>
    <n v="35"/>
    <n v="119.39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d v="2017-02-01T15:55:59"/>
    <n v="0"/>
    <n v="84.29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d v="2014-10-31T12:30:20"/>
    <n v="1"/>
    <n v="90.86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d v="2014-07-25T22:15:02"/>
    <n v="0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d v="2016-02-03T12:33:09"/>
    <n v="46"/>
    <n v="20.3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d v="2014-09-18T02:00:00"/>
    <n v="15"/>
    <n v="530.69000000000005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d v="2013-11-22T16:00:00"/>
    <n v="82"/>
    <n v="120.3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d v="2017-01-10T16:31:21"/>
    <n v="3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d v="2014-07-23T15:54:40"/>
    <n v="27"/>
    <n v="291.33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d v="2016-11-24T18:26:27"/>
    <n v="31"/>
    <n v="124.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d v="2017-01-31T23:32:00"/>
    <n v="6"/>
    <n v="119.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d v="2017-02-20T04:37:48"/>
    <n v="1"/>
    <n v="120.25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d v="2017-01-21T11:47:58"/>
    <n v="1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d v="2016-12-14T18:39:00"/>
    <n v="0"/>
    <s v="no backers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d v="2017-01-01T15:55:27"/>
    <n v="79"/>
    <n v="117.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d v="2014-09-13T13:56:40"/>
    <n v="22"/>
    <n v="23.95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d v="2014-12-05T00:59:19"/>
    <n v="0"/>
    <n v="30.5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d v="2014-08-20T00:44:00"/>
    <n v="0"/>
    <s v="no backers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d v="2016-12-14T12:01:08"/>
    <n v="34"/>
    <n v="99.97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d v="2016-02-14T16:20:32"/>
    <n v="0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d v="2016-06-05T12:42:12"/>
    <n v="1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d v="2017-02-28T18:54:42"/>
    <n v="15"/>
    <n v="80.319999999999993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d v="2015-11-05T03:10:40"/>
    <n v="5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d v="2014-12-01T00:00:00"/>
    <n v="10"/>
    <n v="44.69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d v="2014-09-05T20:30:02"/>
    <n v="0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d v="2017-02-18T05:59:00"/>
    <n v="1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d v="2016-02-23T00:57:56"/>
    <n v="1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d v="2012-01-29T15:34:51"/>
    <n v="144"/>
    <n v="66.709999999999994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d v="2014-08-01T13:43:27"/>
    <n v="122"/>
    <n v="84.14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d v="2012-04-08T18:19:38"/>
    <n v="132"/>
    <n v="215.73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d v="2015-07-30T03:59:00"/>
    <n v="109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d v="2011-06-30T15:19:23"/>
    <n v="105"/>
    <n v="51.63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d v="2015-12-13T15:01:52"/>
    <n v="100"/>
    <n v="143.36000000000001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d v="2013-04-12T01:01:27"/>
    <n v="101"/>
    <n v="72.430000000000007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d v="2013-01-14T21:20:00"/>
    <n v="156"/>
    <n v="36.53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d v="2011-08-21T20:05:57"/>
    <n v="106"/>
    <n v="60.9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d v="2012-09-19T04:27:41"/>
    <n v="131"/>
    <n v="43.55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d v="2011-12-07T17:53:11"/>
    <n v="132"/>
    <n v="99.77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d v="2012-01-22T06:00:00"/>
    <n v="126"/>
    <n v="88.73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d v="2013-09-29T10:11:01"/>
    <n v="160"/>
    <n v="4.9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d v="2013-12-20T10:04:52"/>
    <n v="120"/>
    <n v="17.82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d v="2015-05-09T05:00:00"/>
    <n v="126"/>
    <n v="187.19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d v="2014-12-04T00:39:00"/>
    <n v="114"/>
    <n v="234.81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d v="2013-11-21T04:59:00"/>
    <n v="315"/>
    <n v="105.05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d v="2014-02-14T20:00:00"/>
    <n v="122"/>
    <n v="56.6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d v="2014-12-01T04:59:00"/>
    <n v="107"/>
    <n v="39.049999999999997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d v="2014-08-11T12:03:49"/>
    <n v="158"/>
    <n v="68.349999999999994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d v="2015-06-21T03:31:22"/>
    <n v="107"/>
    <n v="169.58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d v="2013-06-11T15:33:26"/>
    <n v="102"/>
    <n v="141.41999999999999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d v="2014-03-21T21:01:52"/>
    <n v="111"/>
    <n v="67.39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d v="2012-04-16T21:00:00"/>
    <n v="148"/>
    <n v="54.27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d v="2012-12-13T22:58:23"/>
    <n v="102"/>
    <n v="82.52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d v="2013-05-03T13:44:05"/>
    <n v="179"/>
    <n v="53.73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d v="2012-09-23T03:59:00"/>
    <n v="111"/>
    <n v="34.21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d v="2015-01-15T10:54:00"/>
    <n v="100"/>
    <n v="127.3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d v="2014-08-10T20:19:26"/>
    <n v="100"/>
    <n v="45.57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d v="2017-01-28T22:35:30"/>
    <n v="106"/>
    <n v="95.96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d v="2013-02-24T21:04:32"/>
    <n v="103"/>
    <n v="77.27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d v="2011-08-04T15:07:55"/>
    <n v="119"/>
    <n v="57.34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d v="2016-10-16T11:00:00"/>
    <n v="112"/>
    <n v="53.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d v="2015-02-14T14:09:51"/>
    <n v="128"/>
    <n v="492.3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d v="2013-01-05T17:58:41"/>
    <n v="104"/>
    <n v="42.35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d v="2013-05-20T00:41:00"/>
    <n v="102"/>
    <n v="37.47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d v="2011-04-18T17:24:19"/>
    <n v="118"/>
    <n v="37.45000000000000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d v="2012-12-06T01:18:34"/>
    <n v="238"/>
    <n v="33.06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d v="2010-10-08T20:04:28"/>
    <n v="102"/>
    <n v="134.21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d v="2014-07-09T07:55:39"/>
    <n v="102"/>
    <n v="51.47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d v="2016-11-26T19:20:13"/>
    <n v="0"/>
    <s v="no backers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d v="2014-02-02T18:02:06"/>
    <n v="5"/>
    <n v="39.17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d v="2016-12-04T06:00:00"/>
    <n v="0"/>
    <s v="no backers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d v="2013-08-15T10:43:28"/>
    <n v="0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d v="2015-09-10T04:09:21"/>
    <n v="0"/>
    <s v="no backers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d v="2014-10-19T13:01:24"/>
    <n v="36"/>
    <n v="57.3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d v="2015-02-16T18:48:03"/>
    <n v="0"/>
    <s v="no backers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d v="2015-05-21T03:26:50"/>
    <n v="4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d v="2013-12-16T04:58:10"/>
    <n v="0"/>
    <s v="no backers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d v="2013-12-26T23:54:54"/>
    <n v="41"/>
    <n v="31.85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d v="2013-02-24T23:59:29"/>
    <n v="0"/>
    <s v="no backers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d v="2016-01-30T19:46:42"/>
    <n v="0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d v="2009-11-01T03:59:00"/>
    <n v="3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d v="2015-05-10T23:01:00"/>
    <n v="1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d v="2014-02-23T18:43:38"/>
    <n v="70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d v="2011-12-16T01:26:35"/>
    <n v="2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d v="2015-10-11T05:00:00"/>
    <n v="51"/>
    <n v="63.12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d v="2013-07-31T23:32:57"/>
    <n v="1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d v="2014-04-30T16:51:20"/>
    <n v="0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d v="2010-10-15T04:00:00"/>
    <n v="3"/>
    <n v="66.67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d v="2011-05-03T16:10:25"/>
    <n v="104"/>
    <n v="38.520000000000003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d v="2013-06-08T00:01:14"/>
    <n v="133"/>
    <n v="42.6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d v="2012-08-25T18:11:42"/>
    <n v="100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d v="2012-04-27T22:00:00"/>
    <n v="148"/>
    <n v="63.49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d v="2014-03-17T02:35:19"/>
    <n v="103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d v="2013-02-28T14:15:15"/>
    <n v="181"/>
    <n v="31.14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d v="2012-05-11T15:47:00"/>
    <n v="143"/>
    <n v="162.27000000000001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d v="2013-11-01T15:03:46"/>
    <n v="114"/>
    <n v="80.59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d v="2012-07-07T03:59:00"/>
    <n v="204"/>
    <n v="59.85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d v="2013-01-21T07:59:00"/>
    <n v="109"/>
    <n v="132.8600000000000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d v="2013-02-01T01:08:59"/>
    <n v="144"/>
    <n v="92.55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d v="2013-11-13T05:59:00"/>
    <n v="104"/>
    <n v="60.86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d v="2013-11-07T21:58:03"/>
    <n v="100"/>
    <n v="41.85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d v="2013-07-03T04:59:00"/>
    <n v="103"/>
    <n v="88.3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d v="2011-09-05T17:06:00"/>
    <n v="105"/>
    <n v="158.96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d v="2012-04-07T04:59:00"/>
    <n v="112"/>
    <n v="85.0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d v="2013-09-15T21:10:00"/>
    <n v="101"/>
    <n v="112.6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d v="2012-04-29T04:00:00"/>
    <n v="108"/>
    <n v="45.44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d v="2014-09-30T14:09:47"/>
    <n v="115"/>
    <n v="46.22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d v="2012-04-27T16:00:46"/>
    <n v="100"/>
    <n v="178.61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d v="2014-09-11T10:24:14"/>
    <n v="152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d v="2011-07-01T19:05:20"/>
    <n v="112"/>
    <n v="43.73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d v="2012-09-17T04:05:00"/>
    <n v="101"/>
    <n v="81.06999999999999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d v="2011-05-29T01:00:00"/>
    <n v="123"/>
    <n v="74.61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d v="2011-07-23T03:59:00"/>
    <n v="100"/>
    <n v="305.56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d v="2011-07-16T23:00:00"/>
    <n v="105"/>
    <n v="58.33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d v="2011-09-07T16:35:39"/>
    <n v="104"/>
    <n v="117.68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d v="2017-03-01T02:00:00"/>
    <n v="105"/>
    <n v="73.7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d v="2014-12-22T04:59:00"/>
    <n v="100"/>
    <n v="104.65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d v="2014-01-19T20:00:30"/>
    <n v="104"/>
    <n v="79.83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d v="2012-09-01T01:21:02"/>
    <n v="105"/>
    <n v="58.33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d v="2013-07-10T16:52:00"/>
    <n v="104"/>
    <n v="86.67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d v="2013-03-01T13:58:00"/>
    <n v="152"/>
    <n v="27.61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d v="2012-07-20T23:02:45"/>
    <n v="160"/>
    <n v="25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d v="2011-05-31T18:04:00"/>
    <n v="127"/>
    <n v="45.46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d v="2014-11-01T22:01:43"/>
    <n v="107"/>
    <n v="99.53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d v="2013-04-09T06:30:00"/>
    <n v="115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d v="2012-03-11T04:59:00"/>
    <n v="137"/>
    <n v="89.42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d v="2012-08-07T17:01:00"/>
    <n v="156"/>
    <n v="28.6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d v="2013-12-21T04:44:00"/>
    <n v="109"/>
    <n v="31.07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d v="2014-06-09T05:00:00"/>
    <n v="134"/>
    <n v="70.55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d v="2015-05-04T04:01:00"/>
    <n v="100"/>
    <n v="224.13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d v="2012-10-05T22:44:10"/>
    <n v="119"/>
    <n v="51.81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d v="2015-03-22T22:20:52"/>
    <n v="180"/>
    <n v="43.52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d v="2010-04-18T06:59:00"/>
    <n v="134"/>
    <n v="39.82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d v="2012-10-29T07:21:24"/>
    <n v="100"/>
    <n v="126.81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d v="2012-03-25T23:55:30"/>
    <n v="101"/>
    <n v="113.88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d v="2012-02-14T19:49:00"/>
    <n v="103"/>
    <n v="28.18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d v="2012-06-25T16:24:00"/>
    <n v="107"/>
    <n v="36.61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d v="2016-07-13T19:14:00"/>
    <n v="104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d v="2013-03-22T11:37:05"/>
    <n v="108"/>
    <n v="60.66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d v="2012-04-27T15:31:34"/>
    <n v="233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d v="2012-01-21T08:13:00"/>
    <n v="101"/>
    <n v="97.99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d v="2014-04-19T21:04:35"/>
    <n v="102"/>
    <n v="148.78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d v="2013-07-01T03:59:00"/>
    <n v="131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d v="2012-05-19T03:00:00"/>
    <n v="117"/>
    <n v="58.63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d v="2013-10-07T01:21:58"/>
    <n v="101"/>
    <n v="109.71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d v="2014-05-01T23:57:42"/>
    <n v="122"/>
    <n v="49.11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d v="2012-01-17T21:33:05"/>
    <n v="145"/>
    <n v="47.67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d v="2012-09-22T18:19:16"/>
    <n v="117"/>
    <n v="60.74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d v="2016-09-24T05:26:27"/>
    <n v="120"/>
    <n v="63.38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d v="2014-11-10T21:07:43"/>
    <n v="101"/>
    <n v="53.89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d v="2013-10-14T03:59:00"/>
    <n v="104"/>
    <n v="66.87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d v="2016-12-08T08:00:00"/>
    <n v="267"/>
    <n v="63.1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d v="2014-11-01T04:59:00"/>
    <n v="194"/>
    <n v="36.630000000000003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d v="2016-09-05T03:59:00"/>
    <n v="120"/>
    <n v="34.01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d v="2014-03-10T14:00:00"/>
    <n v="122"/>
    <n v="28.55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d v="2015-07-10T19:09:36"/>
    <n v="100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d v="2015-04-14T19:00:33"/>
    <n v="100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d v="2015-03-16T02:34:24"/>
    <n v="120"/>
    <n v="41.7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d v="2016-04-25T04:59:00"/>
    <n v="155"/>
    <n v="46.67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d v="2016-07-31T19:45:00"/>
    <n v="130"/>
    <n v="37.270000000000003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d v="2016-10-24T21:00:00"/>
    <n v="105"/>
    <n v="59.26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d v="2015-02-16T19:58:29"/>
    <n v="100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d v="2016-12-28T05:05:46"/>
    <n v="118"/>
    <n v="65.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d v="2016-07-24T03:00:17"/>
    <n v="103"/>
    <n v="31.91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d v="2016-10-25T19:00:00"/>
    <n v="218"/>
    <n v="19.4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d v="2015-11-25T14:57:11"/>
    <n v="100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d v="2015-04-15T22:59:00"/>
    <n v="144"/>
    <n v="22.74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d v="2015-06-04T00:00:00"/>
    <n v="105"/>
    <n v="42.72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d v="2013-11-22T12:35:13"/>
    <n v="18"/>
    <n v="52.92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d v="2016-09-16T23:10:04"/>
    <n v="2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d v="2013-11-11T14:19:08"/>
    <n v="0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d v="2012-02-12T02:49:26"/>
    <n v="5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d v="2013-10-16T09:59:00"/>
    <n v="42"/>
    <n v="34.18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d v="2013-01-16T18:33:17"/>
    <n v="2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d v="2015-02-28T15:10:00"/>
    <n v="18"/>
    <n v="58.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d v="2009-12-01T04:59:00"/>
    <n v="24"/>
    <n v="109.18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d v="2014-01-07T00:39:58"/>
    <n v="0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d v="2013-04-08T19:17:37"/>
    <n v="12"/>
    <n v="346.6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d v="2013-09-01T00:32:03"/>
    <n v="0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d v="2013-11-29T14:28:15"/>
    <n v="5"/>
    <n v="27.08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d v="2011-03-10T19:48:47"/>
    <n v="1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d v="2012-11-11T05:00:40"/>
    <n v="1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d v="2013-05-04T14:00:34"/>
    <n v="24"/>
    <n v="34.76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d v="2015-09-21T17:22:11"/>
    <n v="0"/>
    <s v="no backers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d v="2013-02-04T11:55:27"/>
    <n v="41"/>
    <n v="28.58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d v="2013-12-19T18:56:00"/>
    <n v="68"/>
    <n v="46.59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d v="2010-12-23T05:35:24"/>
    <n v="1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d v="2012-05-29T19:55:05"/>
    <n v="31"/>
    <n v="21.47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d v="2012-10-30T07:42:18"/>
    <n v="3"/>
    <n v="14.13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d v="2012-01-14T06:01:26"/>
    <n v="1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d v="2011-09-06T20:39:10"/>
    <n v="20"/>
    <n v="21.57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d v="2016-03-02T22:27:15"/>
    <n v="40"/>
    <n v="83.38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d v="2012-05-12T02:31:00"/>
    <n v="1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d v="2016-12-30T22:35:11"/>
    <n v="75"/>
    <n v="35.71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d v="2016-09-15T20:53:33"/>
    <n v="41"/>
    <n v="29.29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d v="2012-05-27T23:00:55"/>
    <n v="0"/>
    <s v="no backers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d v="2011-09-01T06:00:00"/>
    <n v="7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d v="2014-10-05T18:49:03"/>
    <n v="9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d v="2013-11-21T17:46:19"/>
    <n v="4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d v="2014-08-21T00:45:30"/>
    <n v="3"/>
    <n v="28.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d v="2010-08-01T04:00:00"/>
    <n v="41"/>
    <n v="143.8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d v="2015-04-01T20:32:43"/>
    <n v="10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d v="2016-06-05T23:33:30"/>
    <n v="39"/>
    <n v="147.81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d v="2010-10-25T03:03:49"/>
    <n v="2"/>
    <n v="27.86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d v="2015-08-28T04:00:00"/>
    <n v="40"/>
    <n v="44.44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d v="2012-11-28T17:31:48"/>
    <n v="0"/>
    <s v="no backers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d v="2012-01-15T18:11:50"/>
    <n v="3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d v="2011-05-28T02:22:42"/>
    <n v="37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d v="2016-03-30T19:23:22"/>
    <n v="0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d v="2010-06-08T19:11:00"/>
    <n v="0"/>
    <s v="no backers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d v="2014-08-30T15:30:00"/>
    <n v="0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d v="2012-09-23T02:25:00"/>
    <n v="3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d v="2016-01-03T01:55:37"/>
    <n v="0"/>
    <n v="50.33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d v="2011-01-24T05:45:26"/>
    <n v="3"/>
    <n v="32.67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d v="2014-03-13T03:33:10"/>
    <n v="0"/>
    <s v="no backers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d v="2011-09-11T04:37:03"/>
    <n v="0"/>
    <s v="no backers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d v="2010-07-27T04:59:00"/>
    <n v="0"/>
    <s v="no backers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d v="2012-07-23T04:00:00"/>
    <n v="3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d v="2017-03-03T13:05:19"/>
    <n v="22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d v="2014-01-24T00:07:25"/>
    <n v="0"/>
    <s v="no backers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d v="2012-12-11T03:37:27"/>
    <n v="1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d v="2012-05-05T03:20:19"/>
    <n v="7"/>
    <n v="82.58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d v="2012-08-25T18:19:07"/>
    <n v="0"/>
    <s v="no backers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d v="2012-03-01T04:59:00"/>
    <n v="6"/>
    <n v="41.67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d v="2010-10-22T05:00:00"/>
    <n v="0"/>
    <s v="no backers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d v="2014-07-14T02:30:00"/>
    <n v="1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d v="2014-12-01T22:59:21"/>
    <n v="5"/>
    <n v="19.600000000000001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d v="2012-12-19T15:24:05"/>
    <n v="1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d v="2013-11-14T17:07:02"/>
    <n v="0"/>
    <s v="no backers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d v="2011-12-12T05:06:16"/>
    <n v="31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d v="2014-10-01T12:43:13"/>
    <n v="21"/>
    <n v="189.33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d v="2014-11-22T00:02:03"/>
    <n v="2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d v="2013-02-13T22:37:49"/>
    <n v="11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d v="2013-11-27T22:08:31"/>
    <n v="3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d v="2010-07-08T22:40:00"/>
    <n v="0"/>
    <s v="no backers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d v="2012-05-14T19:44:55"/>
    <n v="0"/>
    <s v="no backers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d v="2012-11-18T00:00:00"/>
    <n v="11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d v="2012-04-09T04:42:49"/>
    <n v="0"/>
    <s v="no backers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d v="2010-06-25T21:32:00"/>
    <n v="38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d v="2014-03-16T22:00:00"/>
    <n v="7"/>
    <n v="18.7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d v="2013-03-22T22:15:45"/>
    <n v="15"/>
    <n v="46.03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d v="2014-05-12T04:03:29"/>
    <n v="6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d v="2014-05-04T06:00:00"/>
    <n v="30"/>
    <n v="50.67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d v="2016-01-29T08:00:29"/>
    <n v="1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d v="2012-01-18T20:00:00"/>
    <n v="0"/>
    <s v="no backers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d v="2013-11-03T20:09:17"/>
    <n v="1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d v="2012-09-02T11:30:48"/>
    <n v="0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d v="2013-06-30T19:58:00"/>
    <n v="1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d v="2015-08-11T00:12:06"/>
    <n v="17"/>
    <n v="110.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d v="2017-02-10T02:19:05"/>
    <n v="2"/>
    <n v="37.450000000000003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d v="2016-02-18T20:14:20"/>
    <n v="9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d v="2016-11-29T17:01:45"/>
    <n v="10"/>
    <n v="24.08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d v="2016-04-18T14:00:00"/>
    <n v="13"/>
    <n v="69.41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d v="2017-02-18T23:59:00"/>
    <n v="2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d v="2016-09-09T18:00:48"/>
    <n v="2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d v="2016-06-30T18:45:06"/>
    <n v="0"/>
    <s v="no backers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d v="2016-03-12T19:52:44"/>
    <n v="12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d v="2016-02-21T01:02:56"/>
    <n v="1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d v="2016-01-17T18:01:01"/>
    <n v="28"/>
    <n v="58.42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d v="2016-06-04T15:41:12"/>
    <n v="38"/>
    <n v="158.63999999999999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d v="2016-11-18T15:43:32"/>
    <n v="40"/>
    <n v="99.86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d v="2015-01-25T03:56:39"/>
    <n v="1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d v="2015-08-20T20:00:39"/>
    <n v="43"/>
    <n v="89.19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d v="2016-09-13T07:05:00"/>
    <n v="6"/>
    <n v="182.62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d v="2015-04-26T20:55:59"/>
    <n v="2"/>
    <n v="50.65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d v="2016-11-17T14:15:33"/>
    <n v="2"/>
    <n v="33.29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d v="2015-04-10T04:59:00"/>
    <n v="11"/>
    <n v="51.82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d v="2015-01-19T04:11:05"/>
    <n v="39"/>
    <n v="113.63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d v="2017-03-14T14:02:35"/>
    <n v="46"/>
    <n v="136.46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d v="2017-02-20T19:00:00"/>
    <n v="42"/>
    <n v="364.35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d v="2016-02-11T17:05:53"/>
    <n v="28"/>
    <n v="19.239999999999998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d v="2016-10-17T15:15:19"/>
    <n v="1"/>
    <n v="41.8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d v="2015-09-01T15:05:19"/>
    <n v="1"/>
    <n v="30.31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d v="2016-10-26T03:59:00"/>
    <n v="1"/>
    <n v="49.67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d v="2016-10-06T15:15:32"/>
    <n v="15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d v="2016-04-22T05:06:14"/>
    <n v="18"/>
    <n v="43.98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d v="2014-08-15T20:20:34"/>
    <n v="1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d v="2017-02-09T07:16:47"/>
    <n v="47"/>
    <n v="1272.73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d v="2017-01-23T04:59:00"/>
    <n v="46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d v="2015-06-01T17:01:00"/>
    <n v="0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d v="2014-09-04T06:59:00"/>
    <n v="35"/>
    <n v="153.8899999999999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d v="2015-11-09T01:21:33"/>
    <n v="2"/>
    <n v="51.38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d v="2016-03-25T16:59:16"/>
    <n v="1"/>
    <n v="93.33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d v="2016-06-28T16:43:05"/>
    <n v="3"/>
    <n v="108.63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d v="2015-08-14T01:24:57"/>
    <n v="2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d v="2016-02-21T22:36:37"/>
    <n v="34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d v="2016-02-25T07:25:01"/>
    <n v="56"/>
    <n v="790.84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d v="2016-06-20T18:59:00"/>
    <n v="83"/>
    <n v="301.94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d v="2014-11-30T22:42:02"/>
    <n v="15"/>
    <n v="47.9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d v="2014-08-09T22:43:42"/>
    <n v="0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d v="2016-10-02T18:04:46"/>
    <n v="0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d v="2016-08-23T20:54:00"/>
    <n v="30"/>
    <n v="171.79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d v="2015-03-28T01:46:48"/>
    <n v="1"/>
    <n v="35.33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d v="2015-12-31T23:00:00"/>
    <n v="6"/>
    <n v="82.09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d v="2016-01-10T00:00:00"/>
    <n v="13"/>
    <n v="110.87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d v="2014-06-23T07:04:10"/>
    <n v="13"/>
    <n v="161.22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d v="2016-10-01T08:33:45"/>
    <n v="0"/>
    <s v="no backers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d v="2016-09-28T22:24:55"/>
    <n v="17"/>
    <n v="52.41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d v="2014-09-03T18:49:24"/>
    <n v="0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d v="2016-07-12T18:51:00"/>
    <n v="4"/>
    <n v="30.29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d v="2016-05-07T21:11:59"/>
    <n v="0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d v="2016-11-12T05:00:00"/>
    <n v="25"/>
    <n v="89.6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d v="2014-11-30T22:59:00"/>
    <n v="2"/>
    <n v="424.45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d v="2014-11-29T16:00:00"/>
    <n v="7"/>
    <n v="80.67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d v="2014-07-27T15:27:00"/>
    <n v="2"/>
    <n v="13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d v="2014-11-28T03:28:17"/>
    <n v="1"/>
    <n v="8.1300000000000008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d v="2015-11-19T05:03:21"/>
    <n v="59"/>
    <n v="153.43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d v="2014-11-13T08:02:00"/>
    <n v="8"/>
    <n v="292.08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d v="2017-03-15T00:26:00"/>
    <n v="2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d v="2017-01-30T17:16:53"/>
    <n v="104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d v="2015-12-17T05:59:00"/>
    <n v="30"/>
    <n v="134.55000000000001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d v="2017-03-16T16:01:01"/>
    <n v="16"/>
    <n v="214.07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d v="2016-02-18T17:00:27"/>
    <n v="82"/>
    <n v="216.3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d v="2015-10-30T14:59:43"/>
    <n v="75"/>
    <n v="932.31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d v="2014-12-12T07:11:00"/>
    <n v="6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d v="2016-12-14T15:00:23"/>
    <n v="44"/>
    <n v="174.95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d v="2016-12-28T19:25:15"/>
    <n v="0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d v="2016-06-19T14:30:46"/>
    <n v="13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d v="2016-09-05T02:59:00"/>
    <n v="0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d v="2014-12-18T21:33:15"/>
    <n v="0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d v="2017-01-24T10:34:12"/>
    <n v="21535"/>
    <n v="1389.36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d v="2015-12-29T20:00:00"/>
    <n v="35"/>
    <n v="95.9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d v="2015-01-01T00:03:35"/>
    <n v="31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d v="2015-11-25T22:04:55"/>
    <n v="3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d v="2016-04-07T01:34:16"/>
    <n v="3"/>
    <n v="74.79000000000000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d v="2015-11-21T17:12:15"/>
    <n v="23"/>
    <n v="161.1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d v="2016-07-14T11:48:53"/>
    <n v="3"/>
    <n v="88.71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d v="2015-02-04T23:22:29"/>
    <n v="47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d v="2015-06-02T00:47:00"/>
    <n v="206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d v="2015-10-17T04:00:00"/>
    <n v="352"/>
    <n v="22.08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d v="2015-05-17T15:31:17"/>
    <n v="115"/>
    <n v="31.05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d v="2015-06-20T22:04:21"/>
    <n v="237"/>
    <n v="36.21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d v="2016-01-31T13:56:03"/>
    <n v="119"/>
    <n v="388.98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d v="2015-03-16T19:00:37"/>
    <n v="110"/>
    <n v="71.849999999999994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d v="2016-03-31T08:46:56"/>
    <n v="100"/>
    <n v="57.38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d v="2014-10-23T00:49:07"/>
    <n v="103"/>
    <n v="69.6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d v="2017-03-06T20:00:00"/>
    <n v="117"/>
    <n v="45.99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d v="2015-04-04T21:59:00"/>
    <n v="112"/>
    <n v="79.260000000000005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d v="2016-09-12T11:35:49"/>
    <n v="342"/>
    <n v="43.03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d v="2015-12-16T18:20:10"/>
    <n v="107"/>
    <n v="108.48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d v="2016-06-23T16:00:25"/>
    <n v="108"/>
    <n v="61.03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d v="2016-12-12T17:34:40"/>
    <n v="103"/>
    <n v="50.59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d v="2016-08-05T03:59:00"/>
    <n v="130"/>
    <n v="39.159999999999997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d v="2015-02-11T15:23:40"/>
    <n v="108"/>
    <n v="65.16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d v="2013-01-07T08:00:00"/>
    <n v="112"/>
    <n v="23.9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d v="2015-05-18T05:00:00"/>
    <n v="102"/>
    <n v="48.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d v="2016-03-19T04:33:43"/>
    <n v="145"/>
    <n v="35.74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d v="2016-12-13T07:59:00"/>
    <n v="128"/>
    <n v="21.3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d v="2016-08-27T17:00:09"/>
    <n v="0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d v="2014-07-31T01:26:32"/>
    <n v="0"/>
    <s v="no backers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d v="2014-09-12T10:00:00"/>
    <n v="2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d v="2015-05-20T06:04:15"/>
    <n v="9"/>
    <n v="29.2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d v="2015-03-05T20:27:00"/>
    <n v="0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d v="2014-08-23T20:59:10"/>
    <n v="3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d v="2015-12-26T20:26:00"/>
    <n v="0"/>
    <s v="no backers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d v="2014-11-05T20:38:35"/>
    <n v="0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d v="2016-09-25T01:16:29"/>
    <n v="1"/>
    <n v="53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d v="2016-02-12T10:20:45"/>
    <n v="0"/>
    <s v="no backers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d v="2015-09-14T19:07:57"/>
    <n v="0"/>
    <s v="no backers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d v="2014-08-27T00:20:25"/>
    <n v="0"/>
    <s v="no backers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d v="2016-06-06T20:09:00"/>
    <n v="0"/>
    <s v="no backers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d v="2017-03-06T04:08:52"/>
    <n v="1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d v="2014-08-10T22:00:00"/>
    <n v="0"/>
    <s v="no backers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d v="2016-03-07T23:49:05"/>
    <n v="0"/>
    <s v="no backers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d v="2015-04-24T16:16:17"/>
    <n v="0"/>
    <s v="no backers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d v="2016-12-04T21:54:43"/>
    <n v="0"/>
    <s v="no backers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d v="2015-03-26T00:00:00"/>
    <n v="0"/>
    <s v="no backers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d v="2015-03-13T17:57:36"/>
    <n v="0"/>
    <s v="no backers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d v="2015-04-15T21:54:53"/>
    <n v="1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d v="2016-05-02T01:00:00"/>
    <n v="0"/>
    <s v="no backers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d v="2016-07-12T19:22:21"/>
    <n v="95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d v="2016-08-31T00:44:22"/>
    <n v="0"/>
    <s v="no backers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d v="2013-07-07T05:28:23"/>
    <n v="9"/>
    <n v="65.67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d v="2014-02-19T09:08:42"/>
    <n v="3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d v="2013-08-04T23:06:22"/>
    <n v="3"/>
    <n v="34.130000000000003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d v="2013-12-21T20:32:11"/>
    <n v="26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d v="2016-04-10T07:54:24"/>
    <n v="0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d v="2013-11-26T06:30:59"/>
    <n v="39"/>
    <n v="40.479999999999997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d v="2012-10-01T00:17:02"/>
    <n v="1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d v="2015-11-17T19:04:53"/>
    <n v="0"/>
    <s v="no backers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d v="2014-02-05T19:58:17"/>
    <n v="0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d v="2011-10-16T23:09:01"/>
    <n v="1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d v="2014-01-04T04:09:05"/>
    <n v="6"/>
    <n v="113.57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d v="2012-05-06T21:41:56"/>
    <n v="5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d v="2014-09-11T09:04:10"/>
    <n v="63"/>
    <n v="48.28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d v="2016-01-14T04:00:11"/>
    <n v="29"/>
    <n v="43.98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d v="2011-07-22T04:42:01"/>
    <n v="8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d v="2016-05-14T13:35:36"/>
    <n v="3"/>
    <n v="37.67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d v="2014-05-11T03:18:53"/>
    <n v="9"/>
    <n v="18.579999999999998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d v="2015-01-28T22:14:52"/>
    <n v="0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d v="2012-08-10T21:44:48"/>
    <n v="1"/>
    <n v="18.67000000000000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d v="2014-08-02T15:49:43"/>
    <n v="1"/>
    <n v="410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d v="2014-08-08T21:53:24"/>
    <n v="0"/>
    <s v="no backers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d v="2016-03-14T15:06:15"/>
    <n v="3"/>
    <n v="114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d v="2014-08-24T20:48:11"/>
    <n v="0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d v="2014-06-15T17:08:07"/>
    <n v="0"/>
    <s v="no backers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d v="2014-04-24T19:11:07"/>
    <n v="14"/>
    <n v="43.42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d v="2015-06-26T04:32:55"/>
    <n v="8"/>
    <n v="23.9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d v="2015-05-29T04:27:33"/>
    <n v="0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d v="2016-04-10T18:41:12"/>
    <n v="13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d v="2013-01-06T00:37:18"/>
    <n v="1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d v="2016-02-11T23:22:17"/>
    <n v="14"/>
    <n v="10.56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d v="2011-10-09T17:07:13"/>
    <n v="18"/>
    <n v="122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d v="2013-08-30T12:53:40"/>
    <n v="5"/>
    <n v="267.81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d v="2014-10-04T03:30:00"/>
    <n v="18"/>
    <n v="74.209999999999994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d v="2014-03-02T19:01:17"/>
    <n v="0"/>
    <n v="6.71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d v="2014-04-13T18:18:15"/>
    <n v="7"/>
    <n v="81.95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d v="2015-05-13T20:04:28"/>
    <n v="1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d v="2016-02-14T02:39:31"/>
    <n v="3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d v="2016-07-14T18:12:00"/>
    <n v="0"/>
    <n v="6.8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d v="2013-12-09T05:59:00"/>
    <n v="5"/>
    <n v="17.71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d v="2016-06-18T05:19:50"/>
    <n v="2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d v="2014-06-11T09:50:21"/>
    <n v="5"/>
    <n v="80.3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d v="2014-03-24T02:15:27"/>
    <n v="0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d v="2012-04-04T16:46:15"/>
    <n v="41"/>
    <n v="23.57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d v="2014-07-23T20:40:24"/>
    <n v="0"/>
    <s v="no backers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d v="2012-04-13T14:17:15"/>
    <n v="3"/>
    <n v="34.880000000000003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d v="2016-11-18T19:03:10"/>
    <n v="0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d v="2012-12-07T22:23:42"/>
    <n v="1"/>
    <n v="23.18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d v="2016-01-08T04:53:10"/>
    <n v="0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d v="2015-01-19T08:30:00"/>
    <n v="36"/>
    <n v="100.23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d v="2014-08-14T23:27:00"/>
    <n v="1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d v="2013-10-09T08:18:07"/>
    <n v="0"/>
    <n v="3.33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d v="2016-03-30T15:41:35"/>
    <n v="0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d v="2012-06-09T20:20:08"/>
    <n v="0"/>
    <n v="17.850000000000001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d v="2015-12-25T14:21:53"/>
    <n v="8"/>
    <n v="10.38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d v="2014-04-05T02:59:39"/>
    <n v="2"/>
    <n v="36.33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d v="2014-04-06T19:01:04"/>
    <n v="0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d v="2011-10-28T20:56:40"/>
    <n v="0"/>
    <s v="no backers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d v="2016-03-13T21:25:16"/>
    <n v="0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d v="2013-05-30T16:53:45"/>
    <n v="0"/>
    <s v="no backers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d v="2014-04-19T12:34:08"/>
    <n v="0"/>
    <n v="3.67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d v="2015-04-30T16:00:51"/>
    <n v="0"/>
    <n v="60.71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d v="2015-09-25T14:58:50"/>
    <n v="0"/>
    <s v="no backers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d v="2016-07-14T07:51:34"/>
    <n v="1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d v="2014-11-14T21:30:00"/>
    <n v="2"/>
    <n v="25.43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d v="2014-08-07T15:35:17"/>
    <n v="0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d v="2016-06-05T06:21:33"/>
    <n v="0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d v="2014-11-26T00:55:00"/>
    <n v="0"/>
    <n v="3.67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d v="2015-12-24T21:47:48"/>
    <n v="0"/>
    <s v="no backers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d v="2017-01-01T02:46:11"/>
    <n v="14"/>
    <n v="110.6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d v="2014-07-31T09:46:21"/>
    <n v="1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d v="2014-11-29T04:33:00"/>
    <n v="0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d v="2016-08-06T23:44:54"/>
    <n v="5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d v="2015-12-19T16:07:09"/>
    <n v="6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d v="2016-04-23T19:40:21"/>
    <n v="40"/>
    <n v="253.21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d v="2017-01-21T21:45:31"/>
    <n v="0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d v="2015-01-01T08:20:26"/>
    <n v="0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d v="2015-08-06T11:05:21"/>
    <n v="0"/>
    <s v="no backers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d v="2015-07-09T16:47:30"/>
    <n v="0"/>
    <s v="no backers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d v="2015-02-17T00:08:47"/>
    <n v="0"/>
    <s v="no backers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d v="2015-12-17T04:38:46"/>
    <n v="0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d v="2015-04-29T04:22:00"/>
    <n v="0"/>
    <s v="no backers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d v="2014-10-02T17:56:32"/>
    <n v="0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d v="2014-05-02T22:52:53"/>
    <n v="9"/>
    <n v="44.17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d v="2014-10-19T23:19:43"/>
    <n v="0"/>
    <s v="no backers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d v="2016-12-01T05:06:21"/>
    <n v="0"/>
    <n v="24.33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d v="2016-06-16T17:02:46"/>
    <n v="0"/>
    <n v="37.5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d v="2016-01-08T22:54:35"/>
    <n v="10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d v="2015-09-07T02:27:43"/>
    <n v="0"/>
    <s v="no backers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d v="2015-05-15T17:01:52"/>
    <n v="6"/>
    <n v="60.73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d v="2015-06-18T17:08:25"/>
    <n v="1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d v="2015-09-06T02:36:46"/>
    <n v="7"/>
    <n v="108.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d v="2014-08-14T18:20:08"/>
    <n v="1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d v="2015-02-24T01:42:42"/>
    <n v="0"/>
    <s v="no backers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d v="2014-12-05T16:04:40"/>
    <n v="2"/>
    <n v="50.33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d v="2014-12-09T02:12:08"/>
    <n v="0"/>
    <n v="11.67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d v="2015-06-30T15:45:00"/>
    <n v="0"/>
    <s v="no backers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d v="2015-03-28T02:43:06"/>
    <n v="4"/>
    <n v="60.79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d v="2015-05-19T15:06:29"/>
    <n v="0"/>
    <s v="no backers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d v="2014-09-25T16:24:24"/>
    <n v="0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d v="2014-08-09T17:22:00"/>
    <n v="0"/>
    <s v="no backers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d v="2016-06-18T17:23:02"/>
    <n v="0"/>
    <s v="no backers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d v="2014-07-06T05:08:50"/>
    <n v="21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d v="2015-06-26T04:00:00"/>
    <n v="19"/>
    <n v="358.88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d v="2014-09-12T17:38:15"/>
    <n v="2"/>
    <n v="61.19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d v="2016-09-22T01:17:45"/>
    <n v="6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d v="2015-02-22T08:29:23"/>
    <n v="0"/>
    <n v="5.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d v="2015-05-30T21:26:11"/>
    <n v="0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d v="2014-11-13T20:18:47"/>
    <n v="0"/>
    <n v="25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d v="2014-08-20T16:22:32"/>
    <n v="0"/>
    <s v="no backers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d v="2015-08-03T04:27:37"/>
    <n v="0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d v="2016-05-08T20:12:07"/>
    <n v="6"/>
    <n v="46.63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d v="2015-07-15T17:28:59"/>
    <n v="3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d v="2017-03-06T13:00:00"/>
    <n v="0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d v="2014-10-15T15:51:36"/>
    <n v="0"/>
    <s v="no backers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d v="2014-08-16T21:44:12"/>
    <n v="0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d v="2015-10-28T17:17:07"/>
    <n v="5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d v="2014-06-28T19:21:54"/>
    <n v="12"/>
    <n v="69.12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d v="2015-03-01T08:08:41"/>
    <n v="0"/>
    <n v="1.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d v="2017-01-12T16:42:00"/>
    <n v="4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d v="2016-11-02T03:59:00"/>
    <n v="4"/>
    <n v="33.3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d v="2017-02-06T14:23:31"/>
    <n v="105"/>
    <n v="61.56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d v="2015-06-08T04:00:00"/>
    <n v="105"/>
    <n v="118.74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d v="2015-06-01T22:42:00"/>
    <n v="107"/>
    <n v="65.08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d v="2015-05-17T18:00:00"/>
    <n v="104"/>
    <n v="130.16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d v="2016-12-28T16:49:00"/>
    <n v="161"/>
    <n v="37.7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d v="2016-06-29T23:29:55"/>
    <n v="108"/>
    <n v="112.7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d v="2014-08-31T15:58:45"/>
    <n v="135"/>
    <n v="51.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d v="2016-03-20T13:29:20"/>
    <n v="109"/>
    <n v="89.24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d v="2017-02-11T12:09:38"/>
    <n v="290"/>
    <n v="19.329999999999998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d v="2016-04-09T17:37:33"/>
    <n v="104"/>
    <n v="79.97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d v="2015-04-08T11:42:59"/>
    <n v="322"/>
    <n v="56.4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d v="2015-12-20T09:00:00"/>
    <n v="135"/>
    <n v="79.41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d v="2015-12-18T19:38:59"/>
    <n v="270"/>
    <n v="76.44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d v="2016-06-13T05:59:00"/>
    <n v="253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d v="2015-12-31T03:00:00"/>
    <n v="261"/>
    <n v="54.62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d v="2015-07-08T18:30:00"/>
    <n v="101"/>
    <n v="299.2200000000000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d v="2015-04-16T11:27:36"/>
    <n v="126"/>
    <n v="58.53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d v="2016-07-15T14:34:06"/>
    <n v="102"/>
    <n v="55.37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d v="2015-06-27T06:55:54"/>
    <n v="199"/>
    <n v="183.8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d v="2015-05-31T14:45:27"/>
    <n v="102"/>
    <n v="165.35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d v="2015-12-04T05:00:00"/>
    <n v="103"/>
    <n v="234.79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d v="2015-06-13T12:09:11"/>
    <n v="101"/>
    <n v="211.48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d v="2017-03-11T13:29:00"/>
    <n v="115"/>
    <n v="32.340000000000003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d v="2016-03-31T10:00:00"/>
    <n v="104"/>
    <n v="123.38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d v="2016-03-24T16:01:04"/>
    <n v="155"/>
    <n v="207.07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d v="2017-02-25T20:18:25"/>
    <n v="106"/>
    <n v="138.26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d v="2015-05-31T21:00:00"/>
    <n v="254"/>
    <n v="493.82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d v="2016-06-09T20:47:41"/>
    <n v="101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d v="2015-11-27T01:00:00"/>
    <n v="129"/>
    <n v="38.869999999999997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d v="2017-01-31T18:08:20"/>
    <n v="102"/>
    <n v="61.5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d v="2015-06-09T20:10:05"/>
    <n v="132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d v="2014-05-30T22:09:16"/>
    <n v="786"/>
    <n v="71.59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d v="2015-10-02T23:03:00"/>
    <n v="146"/>
    <n v="91.88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d v="2016-07-14T19:25:40"/>
    <n v="103"/>
    <n v="148.5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d v="2015-11-01T03:00:00"/>
    <n v="172"/>
    <n v="174.21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d v="2016-10-20T11:05:13"/>
    <n v="159"/>
    <n v="102.86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d v="2015-08-25T15:05:12"/>
    <n v="104"/>
    <n v="111.18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d v="2016-12-04T00:00:00"/>
    <n v="111"/>
    <n v="23.8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d v="2016-04-01T04:00:00"/>
    <n v="280"/>
    <n v="81.27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d v="2016-11-10T05:15:09"/>
    <n v="112"/>
    <n v="116.21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d v="2014-06-06T13:11:42"/>
    <n v="7"/>
    <n v="58.89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d v="2013-10-22T21:44:38"/>
    <n v="4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d v="2014-04-21T01:00:00"/>
    <n v="4"/>
    <n v="48.43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d v="2014-08-07T07:00:00"/>
    <n v="0"/>
    <s v="no backers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d v="2011-09-28T17:30:08"/>
    <n v="29"/>
    <n v="61.0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d v="2012-04-16T16:00:00"/>
    <n v="1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d v="2011-02-24T23:20:30"/>
    <n v="0"/>
    <s v="no backers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d v="2015-08-28T01:00:00"/>
    <n v="0"/>
    <s v="no backers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d v="2013-10-06T20:21:10"/>
    <n v="1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d v="2012-02-21T22:46:14"/>
    <n v="12"/>
    <n v="19.329999999999998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d v="2015-02-02T18:55:42"/>
    <n v="0"/>
    <s v="no backers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d v="2013-12-15T03:14:59"/>
    <n v="3"/>
    <n v="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d v="2012-07-28T16:00:00"/>
    <n v="0"/>
    <s v="no backers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d v="2012-08-24T06:47:45"/>
    <n v="0"/>
    <s v="no backers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d v="2011-08-06T14:38:56"/>
    <n v="18"/>
    <n v="59.33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d v="2012-01-05T23:06:07"/>
    <n v="0"/>
    <s v="no backers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d v="2013-07-12T21:51:00"/>
    <n v="3"/>
    <n v="30.13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d v="2014-11-03T05:59:00"/>
    <n v="51"/>
    <n v="74.62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d v="2011-09-11T13:18:00"/>
    <n v="1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d v="2011-07-08T21:00:00"/>
    <n v="14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d v="2013-04-22T21:00:00"/>
    <n v="104"/>
    <n v="46.1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d v="2014-06-14T14:23:54"/>
    <n v="120"/>
    <n v="141.47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d v="2011-12-06T02:02:29"/>
    <n v="117"/>
    <n v="75.48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d v="2013-05-06T07:00:55"/>
    <n v="122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d v="2014-06-13T06:59:00"/>
    <n v="152"/>
    <n v="64.25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d v="2012-07-07T17:46:51"/>
    <n v="104"/>
    <n v="64.47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d v="2014-09-06T15:25:31"/>
    <n v="200"/>
    <n v="118.2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d v="2011-09-25T19:32:47"/>
    <n v="102"/>
    <n v="82.54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d v="2013-10-24T23:42:49"/>
    <n v="138"/>
    <n v="34.17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d v="2014-09-03T18:48:27"/>
    <n v="303833"/>
    <n v="42.7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d v="2011-01-01T04:59:00"/>
    <n v="199"/>
    <n v="94.49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d v="2013-12-01T21:17:32"/>
    <n v="202"/>
    <n v="55.7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d v="2012-02-12T22:03:51"/>
    <n v="118"/>
    <n v="98.03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d v="2011-04-03T01:03:10"/>
    <n v="295"/>
    <n v="92.1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d v="2013-08-31T14:40:12"/>
    <n v="213"/>
    <n v="38.1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d v="2014-06-09T03:59:00"/>
    <n v="104"/>
    <n v="27.15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d v="2014-02-26T20:13:40"/>
    <n v="114"/>
    <n v="50.69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d v="2014-01-29T08:13:47"/>
    <n v="101"/>
    <n v="38.94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d v="2014-02-16T18:18:12"/>
    <n v="125"/>
    <n v="77.64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d v="2014-03-29T01:00:00"/>
    <n v="119"/>
    <n v="43.54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d v="2013-10-29T15:54:43"/>
    <n v="166"/>
    <n v="31.82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d v="2010-11-30T15:43:35"/>
    <n v="119"/>
    <n v="63.18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d v="2014-01-11T21:02:25"/>
    <n v="100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d v="2013-07-24T14:02:38"/>
    <n v="102"/>
    <n v="140.86000000000001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d v="2013-09-20T20:17:27"/>
    <n v="117"/>
    <n v="76.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d v="2016-04-16T00:00:00"/>
    <n v="109"/>
    <n v="99.16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d v="2012-03-25T19:34:02"/>
    <n v="115"/>
    <n v="67.88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d v="2013-11-13T17:24:19"/>
    <n v="102"/>
    <n v="246.2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d v="2010-06-15T04:00:00"/>
    <n v="106"/>
    <n v="189.29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d v="2014-08-31T17:31:31"/>
    <n v="104"/>
    <n v="76.67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d v="2012-08-30T16:33:45"/>
    <n v="155"/>
    <n v="82.96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d v="2013-08-07T20:49:47"/>
    <n v="162"/>
    <n v="62.52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d v="2009-09-01T04:00:00"/>
    <n v="104"/>
    <n v="46.07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d v="2012-09-04T13:29:07"/>
    <n v="106"/>
    <n v="38.54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d v="2014-06-25T02:00:00"/>
    <n v="155"/>
    <n v="53.01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d v="2014-03-24T01:22:50"/>
    <n v="111"/>
    <n v="73.36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d v="2011-03-01T18:10:54"/>
    <n v="111"/>
    <n v="127.98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d v="2013-07-28T17:50:36"/>
    <n v="111"/>
    <n v="104.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d v="2013-12-09T04:59:00"/>
    <n v="124"/>
    <n v="67.67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d v="2013-03-11T04:00:00"/>
    <n v="211"/>
    <n v="95.9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d v="2016-12-31T16:59:00"/>
    <n v="101"/>
    <n v="65.16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d v="2015-06-20T13:59:35"/>
    <n v="102"/>
    <n v="32.270000000000003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d v="2015-02-17T14:00:00"/>
    <n v="108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d v="2015-06-12T14:54:16"/>
    <n v="242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d v="2016-08-10T04:00:00"/>
    <n v="100"/>
    <n v="65.87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d v="2017-01-04T03:14:05"/>
    <n v="125"/>
    <n v="36.08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d v="2015-04-23T06:59:00"/>
    <n v="109"/>
    <n v="44.19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d v="2015-04-07T07:00:00"/>
    <n v="146"/>
    <n v="104.0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d v="2015-10-06T22:59:00"/>
    <n v="110"/>
    <n v="35.9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d v="2015-11-14T17:49:31"/>
    <n v="102"/>
    <n v="127.79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d v="2015-10-19T11:00:00"/>
    <n v="122"/>
    <n v="27.73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d v="2015-07-29T17:00:00"/>
    <n v="102"/>
    <n v="39.83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d v="2016-03-14T00:12:53"/>
    <n v="141"/>
    <n v="52.17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d v="2016-05-01T17:55:58"/>
    <n v="110"/>
    <n v="92.04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d v="2016-04-28T16:20:32"/>
    <n v="105"/>
    <n v="63.4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d v="2015-07-14T19:32:39"/>
    <n v="124"/>
    <n v="135.63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d v="2016-06-01T18:57:00"/>
    <n v="135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d v="2015-07-21T03:00:00"/>
    <n v="103"/>
    <n v="70.86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d v="2016-12-01T02:23:31"/>
    <n v="100"/>
    <n v="50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d v="2016-07-31T11:00:00"/>
    <n v="130"/>
    <n v="42.2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d v="2017-03-13T03:40:05"/>
    <n v="40"/>
    <n v="152.41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d v="2016-07-21T17:30:00"/>
    <n v="26"/>
    <n v="90.62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d v="2014-12-04T10:58:54"/>
    <n v="65"/>
    <n v="201.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d v="2016-02-17T12:04:39"/>
    <n v="12"/>
    <n v="127.93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d v="2016-10-08T14:43:32"/>
    <n v="11"/>
    <n v="29.89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d v="2015-10-15T21:11:08"/>
    <n v="112"/>
    <n v="367.97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d v="2016-08-19T16:00:50"/>
    <n v="16"/>
    <n v="129.16999999999999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d v="2016-11-30T20:15:19"/>
    <n v="32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d v="2015-04-18T16:52:02"/>
    <n v="1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d v="2016-03-03T17:01:54"/>
    <n v="31"/>
    <n v="102.0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d v="2016-10-21T16:04:20"/>
    <n v="1"/>
    <n v="184.36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d v="2015-11-06T01:00:00"/>
    <n v="40"/>
    <n v="162.91999999999999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d v="2016-02-28T23:05:09"/>
    <n v="0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d v="2016-07-21T14:00:00"/>
    <n v="6"/>
    <n v="603.53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d v="2015-01-11T01:02:52"/>
    <n v="15"/>
    <n v="45.41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d v="2014-07-11T16:00:00"/>
    <n v="15"/>
    <n v="97.33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d v="2016-12-30T23:00:00"/>
    <n v="1"/>
    <n v="167.67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d v="2016-12-23T17:58:57"/>
    <n v="1"/>
    <n v="859.86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d v="2015-05-21T15:45:25"/>
    <n v="0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d v="2016-04-26T06:55:00"/>
    <n v="9"/>
    <n v="30.27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d v="2016-10-13T15:12:32"/>
    <n v="10"/>
    <n v="54.67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d v="2016-12-30T02:03:55"/>
    <n v="2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d v="2015-01-15T19:00:28"/>
    <n v="1"/>
    <n v="102.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d v="2015-05-29T16:17:15"/>
    <n v="4"/>
    <n v="41.59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d v="2016-10-14T15:25:34"/>
    <n v="2"/>
    <n v="116.5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d v="2014-12-02T06:19:05"/>
    <n v="1"/>
    <n v="45.33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d v="2016-07-02T04:00:00"/>
    <n v="22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d v="2016-08-17T12:05:54"/>
    <n v="1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d v="2017-01-27T01:26:48"/>
    <n v="0"/>
    <s v="no backers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d v="2014-07-16T02:33:45"/>
    <n v="0"/>
    <s v="no backers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d v="2016-03-11T18:34:47"/>
    <n v="11"/>
    <n v="51.8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d v="2015-12-05T22:28:22"/>
    <n v="20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d v="2014-12-17T20:43:48"/>
    <n v="85"/>
    <n v="379.23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d v="2017-03-03T13:51:19"/>
    <n v="49"/>
    <n v="176.36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d v="2015-08-02T19:17:13"/>
    <n v="3"/>
    <n v="66.06999999999999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d v="2014-12-08T16:31:55"/>
    <n v="7"/>
    <n v="89.65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d v="2014-08-15T14:17:33"/>
    <n v="0"/>
    <s v="no backers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d v="2016-10-01T14:58:37"/>
    <n v="70"/>
    <n v="382.39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d v="2015-07-17T19:35:39"/>
    <n v="0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d v="2016-08-19T03:59:00"/>
    <n v="102"/>
    <n v="158.36000000000001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d v="2016-06-30T18:57:19"/>
    <n v="378"/>
    <n v="40.76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d v="2014-07-14T19:32:39"/>
    <n v="125"/>
    <n v="53.57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d v="2013-06-27T01:49:11"/>
    <n v="147"/>
    <n v="48.45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d v="2015-03-07T15:18:45"/>
    <n v="102"/>
    <n v="82.42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d v="2014-12-18T12:08:53"/>
    <n v="102"/>
    <n v="230.19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d v="2015-12-16T06:59:00"/>
    <n v="204"/>
    <n v="59.36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d v="2015-12-26T00:18:54"/>
    <n v="104"/>
    <n v="66.7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d v="2016-02-12T17:45:44"/>
    <n v="101"/>
    <n v="168.78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d v="2015-09-05T03:59:00"/>
    <n v="136"/>
    <n v="59.9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d v="2013-03-11T00:00:00"/>
    <n v="134"/>
    <n v="31.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d v="2016-06-11T19:22:59"/>
    <n v="130"/>
    <n v="24.42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d v="2012-11-30T10:00:00"/>
    <n v="123"/>
    <n v="25.3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d v="2013-07-05T00:56:00"/>
    <n v="183"/>
    <n v="71.44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d v="2013-03-01T05:59:00"/>
    <n v="125"/>
    <n v="38.54999999999999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d v="2011-06-25T13:42:03"/>
    <n v="112"/>
    <n v="68.37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d v="2011-07-06T19:33:10"/>
    <n v="116"/>
    <n v="40.21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d v="2012-08-02T21:37:00"/>
    <n v="173"/>
    <n v="32.07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d v="2014-06-21T17:12:52"/>
    <n v="126"/>
    <n v="28.63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d v="2013-09-07T22:25:31"/>
    <n v="109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d v="2016-02-15T07:59:00"/>
    <n v="100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d v="2015-01-07T16:41:46"/>
    <n v="119"/>
    <n v="346.0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d v="2015-03-16T16:35:52"/>
    <n v="100"/>
    <n v="81.73999999999999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d v="2014-11-27T00:54:23"/>
    <n v="126"/>
    <n v="64.54000000000000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d v="2015-11-14T01:04:10"/>
    <n v="114"/>
    <n v="63.48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d v="2015-06-15T04:34:54"/>
    <n v="111"/>
    <n v="63.62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d v="2014-04-11T14:15:46"/>
    <n v="105"/>
    <n v="83.97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d v="2013-10-16T00:04:50"/>
    <n v="104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d v="2015-05-07T18:12:22"/>
    <n v="107"/>
    <n v="107.07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d v="2012-07-12T17:45:32"/>
    <n v="124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d v="2016-12-30T22:50:33"/>
    <n v="105"/>
    <n v="201.94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d v="2016-03-25T02:53:08"/>
    <n v="189"/>
    <n v="43.06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d v="2017-01-15T01:35:19"/>
    <n v="171"/>
    <n v="62.87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d v="2016-12-03T17:03:26"/>
    <n v="252"/>
    <n v="55.61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d v="2017-02-03T04:11:00"/>
    <n v="116"/>
    <n v="48.71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d v="2016-08-01T18:13:30"/>
    <n v="203"/>
    <n v="30.5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d v="2015-06-05T11:47:56"/>
    <n v="112"/>
    <n v="73.91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d v="2015-06-09T02:00:00"/>
    <n v="424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d v="2016-12-29T05:08:45"/>
    <n v="107"/>
    <n v="73.36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d v="2013-05-06T19:12:16"/>
    <n v="104"/>
    <n v="56.4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d v="2016-12-23T01:47:58"/>
    <n v="212"/>
    <n v="50.25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d v="2015-07-05T17:38:42"/>
    <n v="124"/>
    <n v="68.9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d v="2016-04-29T12:11:00"/>
    <n v="110"/>
    <n v="65.91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d v="2015-07-29T15:31:29"/>
    <n v="219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d v="2015-06-03T04:30:00"/>
    <n v="137"/>
    <n v="70.06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d v="2016-10-17T16:14:00"/>
    <n v="135"/>
    <n v="60.1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d v="2016-08-13T11:32:37"/>
    <n v="145"/>
    <n v="21.38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d v="2015-04-27T17:12:00"/>
    <n v="109"/>
    <n v="160.79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d v="2015-08-22T04:59:00"/>
    <n v="110"/>
    <n v="42.38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d v="2016-03-03T03:43:06"/>
    <n v="114"/>
    <n v="27.3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d v="2016-08-01T16:22:03"/>
    <n v="102"/>
    <n v="196.8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d v="2017-03-01T03:00:00"/>
    <n v="122"/>
    <n v="53.88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d v="2017-01-14T21:48:01"/>
    <n v="112"/>
    <n v="47.76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d v="2015-02-13T23:58:02"/>
    <n v="107"/>
    <n v="88.19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d v="2016-10-27T21:19:00"/>
    <n v="114"/>
    <n v="72.06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d v="2016-07-05T20:58:54"/>
    <n v="110"/>
    <n v="74.2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d v="2014-10-07T00:06:13"/>
    <n v="126"/>
    <n v="61.7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d v="2016-06-12T05:30:00"/>
    <n v="167"/>
    <n v="17.23999999999999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d v="2013-05-26T23:54:34"/>
    <n v="497"/>
    <n v="51.72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d v="2015-05-01T00:16:51"/>
    <n v="109"/>
    <n v="24.1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d v="2013-07-26T01:30:35"/>
    <n v="103"/>
    <n v="62.17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d v="2015-02-22T12:14:45"/>
    <n v="2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d v="2014-11-28T17:20:01"/>
    <n v="0"/>
    <n v="6.18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d v="2015-12-12T10:00:00"/>
    <n v="0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d v="2014-08-12T12:52:58"/>
    <n v="1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d v="2015-11-13T21:55:56"/>
    <n v="7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d v="2015-01-01T04:12:15"/>
    <n v="0"/>
    <s v="no backers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d v="2016-06-03T07:38:40"/>
    <n v="0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d v="2015-02-06T01:25:00"/>
    <n v="0"/>
    <n v="2.33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d v="2014-12-04T01:31:39"/>
    <n v="5"/>
    <n v="24.6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d v="2016-02-20T10:29:30"/>
    <n v="5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d v="2017-01-03T06:04:27"/>
    <n v="0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d v="2015-08-16T16:13:11"/>
    <n v="18"/>
    <n v="88.89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d v="2015-11-21T23:13:39"/>
    <n v="0"/>
    <s v="no backers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d v="2015-09-15T11:11:00"/>
    <n v="1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d v="2016-02-25T10:57:14"/>
    <n v="0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d v="2016-10-09T10:56:59"/>
    <n v="7"/>
    <n v="44.5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d v="2016-06-28T16:01:26"/>
    <n v="3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d v="2015-02-08T21:58:29"/>
    <n v="0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d v="2016-09-21T05:45:04"/>
    <n v="0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d v="2016-01-01T08:38:51"/>
    <n v="0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d v="2016-11-15T18:13:22"/>
    <n v="20"/>
    <n v="109.0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d v="2015-04-29T03:09:19"/>
    <n v="0"/>
    <s v="no backers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d v="2015-08-24T09:22:00"/>
    <n v="0"/>
    <s v="no backers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d v="2016-09-18T20:26:25"/>
    <n v="8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d v="2016-04-02T08:06:57"/>
    <n v="5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d v="2015-04-10T01:27:22"/>
    <n v="0"/>
    <s v="no backers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d v="2014-12-19T19:31:28"/>
    <n v="8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d v="2015-11-26T06:03:36"/>
    <n v="32"/>
    <n v="115.55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d v="2015-07-20T18:43:48"/>
    <n v="0"/>
    <s v="no backers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d v="2016-12-10T11:00:00"/>
    <n v="7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d v="2015-06-08T15:00:00"/>
    <n v="10"/>
    <n v="744.5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d v="2015-10-11T18:43:40"/>
    <n v="0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d v="2016-02-21T08:24:17"/>
    <n v="1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d v="2014-07-13T04:59:00"/>
    <n v="27"/>
    <n v="36.6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d v="2016-04-27T13:55:00"/>
    <n v="3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d v="2015-03-07T19:55:01"/>
    <n v="7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d v="2016-05-26T17:57:43"/>
    <n v="0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d v="2015-09-11T18:22:49"/>
    <n v="1"/>
    <n v="673.33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d v="2016-05-25T15:29:18"/>
    <n v="0"/>
    <s v="no backers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d v="2017-01-02T22:13:29"/>
    <n v="0"/>
    <s v="no backers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d v="2015-09-12T20:57:42"/>
    <n v="0"/>
    <s v="no backers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d v="2015-06-14T13:00:55"/>
    <n v="0"/>
    <s v="no backers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d v="2016-04-21T10:44:38"/>
    <n v="0"/>
    <s v="no backers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d v="2016-07-08T17:32:14"/>
    <n v="0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d v="2015-05-22T05:25:00"/>
    <n v="0"/>
    <s v="no backers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d v="2015-05-10T19:28:25"/>
    <n v="0"/>
    <s v="no backers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d v="2016-02-20T04:06:37"/>
    <n v="0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d v="2014-11-19T00:00:59"/>
    <n v="0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d v="2014-07-28T16:52:43"/>
    <n v="0"/>
    <s v="no backers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d v="2017-04-15T15:42:27"/>
    <n v="0"/>
    <s v="no backers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d v="2016-04-24T21:59:00"/>
    <n v="1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d v="2014-09-05T13:39:00"/>
    <n v="11"/>
    <n v="22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d v="2017-01-03T16:02:45"/>
    <n v="3"/>
    <n v="48.33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d v="2015-11-11T22:30:44"/>
    <n v="0"/>
    <s v="no backers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d v="2014-08-11T04:00:00"/>
    <n v="0"/>
    <s v="no backers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d v="2015-12-02T17:25:00"/>
    <n v="0"/>
    <s v="no backers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d v="2014-11-30T23:45:00"/>
    <n v="0"/>
    <s v="no backers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d v="2014-10-21T00:00:00"/>
    <n v="101"/>
    <n v="44.67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d v="2013-04-10T15:54:31"/>
    <n v="109"/>
    <n v="28.94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d v="2013-04-07T20:52:18"/>
    <n v="148"/>
    <n v="35.44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d v="2013-02-16T15:52:38"/>
    <n v="163"/>
    <n v="34.869999999999997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d v="2012-03-22T03:00:00"/>
    <n v="456"/>
    <n v="52.62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d v="2016-01-12T05:00:00"/>
    <n v="108"/>
    <n v="69.599999999999994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d v="2012-03-25T18:14:45"/>
    <n v="115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d v="2011-06-12T00:20:49"/>
    <n v="102"/>
    <n v="33.19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d v="2013-02-15T14:21:49"/>
    <n v="108"/>
    <n v="149.46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d v="2012-12-28T19:51:03"/>
    <n v="125"/>
    <n v="23.17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d v="2015-04-09T22:58:54"/>
    <n v="104"/>
    <n v="96.88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d v="2013-10-16T13:01:43"/>
    <n v="139"/>
    <n v="103.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d v="2012-03-01T23:30:39"/>
    <n v="121"/>
    <n v="38.46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d v="2013-09-13T17:28:12"/>
    <n v="112"/>
    <n v="44.3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d v="2014-12-20T04:59:00"/>
    <n v="189"/>
    <n v="64.17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d v="2011-09-10T01:00:22"/>
    <n v="662"/>
    <n v="43.33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d v="2011-12-23T03:00:00"/>
    <n v="111"/>
    <n v="90.5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d v="2013-05-14T20:55:13"/>
    <n v="1182"/>
    <n v="29.19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d v="2014-05-10T03:59:00"/>
    <n v="137"/>
    <n v="30.96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d v="2013-07-26T17:00:00"/>
    <n v="117"/>
    <n v="92.16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d v="2013-11-02T22:09:05"/>
    <n v="2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d v="2012-09-07T07:51:00"/>
    <n v="0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d v="2016-07-22T04:37:55"/>
    <n v="1"/>
    <n v="25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d v="2012-07-21T14:51:00"/>
    <n v="0"/>
    <s v="no backers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d v="2015-06-20T19:06:13"/>
    <n v="2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d v="2015-02-27T04:02:41"/>
    <n v="0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d v="2016-08-02T22:01:11"/>
    <n v="0"/>
    <s v="no backers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d v="2014-01-05T13:31:00"/>
    <n v="2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d v="2012-11-15T15:40:52"/>
    <n v="0"/>
    <s v="no backers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d v="2013-10-02T13:27:54"/>
    <n v="31"/>
    <n v="47.11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d v="2015-02-15T15:38:00"/>
    <n v="8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d v="2011-06-18T21:14:06"/>
    <n v="1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d v="2013-06-16T20:47:55"/>
    <n v="0"/>
    <s v="no backers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d v="2015-04-03T15:38:00"/>
    <n v="9"/>
    <n v="40.45000000000000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d v="2011-08-27T18:57:11"/>
    <n v="0"/>
    <s v="no backers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d v="2014-09-16T11:24:19"/>
    <n v="0"/>
    <s v="no backers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d v="2013-07-31T19:43:00"/>
    <n v="0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d v="2014-09-03T23:36:18"/>
    <n v="2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d v="2016-08-05T00:10:33"/>
    <n v="0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d v="2013-05-01T21:42:37"/>
    <n v="25"/>
    <n v="46.73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d v="2015-07-08T14:00:23"/>
    <n v="166"/>
    <n v="97.73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d v="2016-03-25T22:00:00"/>
    <n v="101"/>
    <n v="67.84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d v="2016-10-23T08:20:01"/>
    <n v="108"/>
    <n v="56.98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d v="2014-06-10T08:33:00"/>
    <n v="278"/>
    <n v="67.16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d v="2016-03-22T20:01:00"/>
    <n v="104"/>
    <n v="48.04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d v="2014-07-24T18:51:44"/>
    <n v="111"/>
    <n v="38.8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d v="2010-05-15T08:10:00"/>
    <n v="215"/>
    <n v="78.1800000000000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d v="2014-06-27T14:44:41"/>
    <n v="111"/>
    <n v="97.11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d v="2017-02-14T22:59:00"/>
    <n v="124"/>
    <n v="110.3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d v="2014-07-19T09:14:38"/>
    <n v="101"/>
    <n v="39.92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d v="2015-11-18T15:00:04"/>
    <n v="112"/>
    <n v="75.98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d v="2017-02-05T16:25:39"/>
    <n v="559"/>
    <n v="58.38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d v="2014-07-16T15:17:46"/>
    <n v="150"/>
    <n v="55.82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d v="2015-09-27T14:20:40"/>
    <n v="106"/>
    <n v="151.2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d v="2016-03-16T05:04:57"/>
    <n v="157"/>
    <n v="849.67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d v="2016-10-06T14:00:00"/>
    <n v="109"/>
    <n v="159.24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d v="2014-12-06T06:00:00"/>
    <n v="162"/>
    <n v="39.51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d v="2014-05-31T19:40:52"/>
    <n v="205"/>
    <n v="130.53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d v="2014-06-20T21:59:00"/>
    <n v="103"/>
    <n v="64.16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d v="2014-12-19T04:00:00"/>
    <n v="103"/>
    <n v="111.5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d v="2016-06-07T04:01:31"/>
    <n v="107"/>
    <n v="170.45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d v="2014-10-17T19:55:39"/>
    <n v="139"/>
    <n v="133.7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d v="2014-12-23T00:00:00"/>
    <n v="125"/>
    <n v="95.8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d v="2017-02-20T12:01:30"/>
    <n v="207"/>
    <n v="221.79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d v="2016-08-18T16:52:18"/>
    <n v="174"/>
    <n v="32.32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d v="2016-01-19T06:37:27"/>
    <n v="120"/>
    <n v="98.84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d v="2017-03-14T13:24:46"/>
    <n v="110"/>
    <n v="55.22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d v="2017-02-01T00:00:00"/>
    <n v="282"/>
    <n v="52.79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d v="2015-03-19T14:05:20"/>
    <n v="101"/>
    <n v="135.6699999999999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d v="2015-10-23T18:24:55"/>
    <n v="135"/>
    <n v="53.99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d v="2014-12-01T03:00:00"/>
    <n v="176"/>
    <n v="56.64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d v="2016-02-15T15:00:00"/>
    <n v="484"/>
    <n v="82.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d v="2016-05-02T03:59:00"/>
    <n v="145"/>
    <n v="88.26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d v="2015-09-04T16:11:02"/>
    <n v="418"/>
    <n v="84.9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d v="2016-05-23T22:00:00"/>
    <n v="132"/>
    <n v="48.1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d v="2015-08-27T19:15:10"/>
    <n v="250"/>
    <n v="66.02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d v="2016-08-06T18:00:00"/>
    <n v="180"/>
    <n v="96.38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d v="2015-01-22T18:46:10"/>
    <n v="103"/>
    <n v="156.16999999999999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d v="2017-01-03T22:03:39"/>
    <n v="136"/>
    <n v="95.76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d v="2014-11-26T01:15:00"/>
    <n v="118"/>
    <n v="180.4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d v="2014-12-31T17:05:38"/>
    <n v="0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d v="2015-06-30T23:55:00"/>
    <n v="4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d v="2014-11-22T13:13:54"/>
    <n v="0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d v="2015-04-01T00:18:00"/>
    <n v="0"/>
    <s v="no backers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d v="2015-03-02T21:16:00"/>
    <n v="0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d v="2014-09-17T05:06:39"/>
    <n v="29"/>
    <n v="26.27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d v="2017-02-23T10:14:42"/>
    <n v="0"/>
    <s v="no backers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d v="2015-11-08T22:10:20"/>
    <n v="9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d v="2015-11-03T04:15:59"/>
    <n v="34"/>
    <n v="28.33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d v="2016-05-12T10:47:14"/>
    <n v="13"/>
    <n v="14.43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d v="2015-05-27T19:47:19"/>
    <n v="0"/>
    <s v="no backers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d v="2014-10-01T03:59:00"/>
    <n v="49"/>
    <n v="132.19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d v="2015-09-02T06:47:27"/>
    <n v="0"/>
    <s v="no backers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d v="2015-08-02T06:03:10"/>
    <n v="0"/>
    <s v="no backers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d v="2015-09-17T17:00:00"/>
    <n v="0"/>
    <s v="no backers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d v="2016-07-04T03:40:24"/>
    <n v="45"/>
    <n v="56.42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d v="2014-09-20T15:40:33"/>
    <n v="4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d v="2015-08-28T12:12:00"/>
    <n v="5"/>
    <n v="11.67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d v="2015-04-29T01:16:39"/>
    <n v="0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d v="2014-11-13T01:29:53"/>
    <n v="4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d v="2013-11-07T02:00:03"/>
    <n v="1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d v="2009-12-02T00:50:00"/>
    <n v="0"/>
    <s v="no backers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d v="2014-03-14T16:49:11"/>
    <n v="1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d v="2015-05-28T20:05:00"/>
    <n v="0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d v="2011-06-08T17:31:01"/>
    <n v="3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d v="2016-07-27T22:00:00"/>
    <n v="21"/>
    <n v="108.05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d v="2014-02-17T00:00:00"/>
    <n v="4"/>
    <n v="26.92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d v="2014-12-24T01:29:45"/>
    <n v="14"/>
    <n v="155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d v="2013-05-25T16:18:34"/>
    <n v="0"/>
    <s v="no backers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d v="2016-04-08T18:31:22"/>
    <n v="41"/>
    <n v="47.77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d v="2015-06-19T18:28:03"/>
    <n v="1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d v="2016-02-28T23:59:00"/>
    <n v="5"/>
    <n v="41.67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d v="2017-04-01T03:59:00"/>
    <n v="2"/>
    <n v="74.3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d v="2015-02-17T22:15:29"/>
    <n v="5"/>
    <n v="84.33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d v="2014-07-09T12:34:56"/>
    <n v="23"/>
    <n v="65.459999999999994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d v="2015-06-30T21:06:08"/>
    <n v="13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d v="2012-07-24T20:20:48"/>
    <n v="1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d v="2010-09-02T02:00:00"/>
    <n v="11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d v="2013-08-28T23:54:51"/>
    <n v="1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d v="2012-05-21T01:12:06"/>
    <n v="0"/>
    <s v="no backers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d v="2015-12-19T10:46:30"/>
    <n v="1"/>
    <n v="5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d v="2015-10-26T21:20:00"/>
    <n v="9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d v="2014-09-25T21:43:11"/>
    <n v="0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d v="2014-05-30T15:35:01"/>
    <n v="0"/>
    <s v="no backers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d v="2016-12-25T11:00:00"/>
    <n v="79"/>
    <n v="131.66999999999999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d v="2015-04-05T01:30:22"/>
    <n v="0"/>
    <s v="no backers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d v="2014-12-13T22:49:25"/>
    <n v="0"/>
    <n v="1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d v="2015-01-31T20:12:00"/>
    <n v="0"/>
    <s v="no backers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d v="2015-10-09T23:38:06"/>
    <n v="0"/>
    <s v="no backers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d v="2015-09-23T20:34:24"/>
    <n v="2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d v="2016-04-03T16:25:41"/>
    <n v="29"/>
    <n v="44.48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d v="2015-03-28T00:44:45"/>
    <n v="0"/>
    <s v="no backers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d v="2015-02-28T20:17:35"/>
    <n v="0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d v="2016-05-15T16:21:00"/>
    <n v="21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d v="2014-06-18T20:13:00"/>
    <n v="0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d v="2014-12-13T11:19:29"/>
    <n v="2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d v="2016-09-20T08:29:57"/>
    <n v="0"/>
    <s v="no backers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d v="2015-07-26T16:00:58"/>
    <n v="0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d v="2016-04-08T11:56:16"/>
    <n v="0"/>
    <s v="no backers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d v="2014-07-15T05:11:00"/>
    <n v="7"/>
    <n v="40.78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d v="2011-05-05T02:13:53"/>
    <n v="108"/>
    <n v="48.33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d v="2011-10-14T23:00:00"/>
    <n v="100"/>
    <n v="46.95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d v="2012-01-28T04:04:19"/>
    <n v="100"/>
    <n v="66.69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d v="2012-03-17T19:17:15"/>
    <n v="122"/>
    <n v="48.8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d v="2011-08-01T07:00:00"/>
    <n v="101"/>
    <n v="137.3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d v="2011-03-24T01:40:38"/>
    <n v="101"/>
    <n v="87.83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d v="2012-06-14T19:24:11"/>
    <n v="145"/>
    <n v="70.790000000000006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d v="2014-01-01T05:26:00"/>
    <n v="101"/>
    <n v="52.83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d v="2011-11-02T08:00:00"/>
    <n v="118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d v="2012-12-15T22:11:50"/>
    <n v="272"/>
    <n v="48.54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d v="2013-06-05T00:00:32"/>
    <n v="125"/>
    <n v="37.07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d v="2013-01-02T20:59:44"/>
    <n v="110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d v="2012-07-22T01:40:02"/>
    <n v="102"/>
    <n v="39.0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d v="2014-08-03T17:00:00"/>
    <n v="103"/>
    <n v="66.69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d v="2011-12-13T02:13:16"/>
    <n v="114"/>
    <n v="67.13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d v="2012-11-22T22:00:00"/>
    <n v="104"/>
    <n v="66.37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d v="2013-11-01T19:00:00"/>
    <n v="146"/>
    <n v="64.62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d v="2013-03-08T15:42:15"/>
    <n v="105"/>
    <n v="58.37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d v="2014-09-15T04:28:06"/>
    <n v="133"/>
    <n v="86.96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d v="2013-02-23T08:09:00"/>
    <n v="113"/>
    <n v="66.47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d v="2012-05-28T03:59:00"/>
    <n v="121"/>
    <n v="163.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d v="2014-12-17T07:59:00"/>
    <n v="102"/>
    <n v="107.9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d v="2013-08-27T16:31:29"/>
    <n v="101"/>
    <n v="42.11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d v="2013-01-09T08:48:55"/>
    <n v="118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d v="2012-09-11T16:47:33"/>
    <n v="155"/>
    <n v="112.02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d v="2013-12-01T21:21:07"/>
    <n v="101"/>
    <n v="74.95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d v="2012-11-26T04:59:00"/>
    <n v="117"/>
    <n v="61.58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d v="2014-06-17T17:41:22"/>
    <n v="101"/>
    <n v="45.8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d v="2014-02-20T20:48:53"/>
    <n v="104"/>
    <n v="75.849999999999994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d v="2012-03-02T06:59:00"/>
    <n v="265"/>
    <n v="84.21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d v="2012-10-12T20:37:41"/>
    <n v="156"/>
    <n v="117.23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d v="2011-09-24T08:10:54"/>
    <n v="102"/>
    <n v="86.49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d v="2012-01-16T05:00:00"/>
    <n v="100"/>
    <n v="172.41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d v="2011-06-02T05:59:00"/>
    <n v="101"/>
    <n v="62.81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d v="2016-07-11T20:51:01"/>
    <n v="125"/>
    <n v="67.73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d v="2011-06-12T04:00:00"/>
    <n v="104"/>
    <n v="53.5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d v="2009-12-31T23:39:00"/>
    <n v="104"/>
    <n v="34.6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d v="2013-02-28T21:25:00"/>
    <n v="105"/>
    <n v="38.89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d v="2012-03-03T15:39:25"/>
    <n v="100"/>
    <n v="94.74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d v="2010-08-03T01:59:00"/>
    <n v="170"/>
    <n v="39.97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d v="2014-12-19T14:19:04"/>
    <n v="101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d v="2011-06-14T00:35:27"/>
    <n v="100"/>
    <n v="42.86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d v="2012-09-24T19:46:52"/>
    <n v="125"/>
    <n v="168.51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d v="2012-11-22T02:26:00"/>
    <n v="110"/>
    <n v="85.5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d v="2013-09-18T14:49:00"/>
    <n v="111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d v="2014-08-14T18:11:00"/>
    <n v="110"/>
    <n v="26.55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d v="2012-06-09T09:49:37"/>
    <n v="105"/>
    <n v="113.8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d v="2011-03-20T15:54:42"/>
    <n v="125"/>
    <n v="32.01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d v="2014-05-23T16:25:55"/>
    <n v="101"/>
    <n v="47.1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d v="2013-10-09T10:27:17"/>
    <n v="142"/>
    <n v="88.4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d v="2011-04-26T06:59:00"/>
    <n v="101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d v="2013-11-24T12:49:53"/>
    <n v="101"/>
    <n v="64.709999999999994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d v="2011-04-24T20:01:36"/>
    <n v="174"/>
    <n v="51.85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d v="2012-04-18T21:22:40"/>
    <n v="120"/>
    <n v="38.79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d v="2012-04-05T18:00:20"/>
    <n v="143"/>
    <n v="44.6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d v="2012-12-13T22:17:32"/>
    <n v="100"/>
    <n v="156.77000000000001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d v="2012-05-24T18:46:08"/>
    <n v="105"/>
    <n v="118.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d v="2012-12-18T14:20:00"/>
    <n v="132"/>
    <n v="74.150000000000006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d v="2013-12-17T12:00:00"/>
    <n v="113"/>
    <n v="12.5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d v="2016-04-30T21:59:00"/>
    <n v="1254"/>
    <n v="27.86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d v="2016-01-17T21:00:00"/>
    <n v="103"/>
    <n v="80.180000000000007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d v="2011-12-31T05:45:36"/>
    <n v="103"/>
    <n v="132.44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d v="2015-02-01T00:31:47"/>
    <n v="108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d v="2012-03-16T03:59:00"/>
    <n v="122"/>
    <n v="34.380000000000003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d v="2011-02-22T03:00:00"/>
    <n v="119"/>
    <n v="44.96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d v="2013-03-28T05:04:33"/>
    <n v="161"/>
    <n v="41.04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d v="2014-03-11T06:59:00"/>
    <n v="127"/>
    <n v="52.6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d v="2011-11-28T04:35:39"/>
    <n v="103"/>
    <n v="70.7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d v="2016-05-31T21:14:36"/>
    <n v="140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d v="2010-07-05T04:00:00"/>
    <n v="103"/>
    <n v="44.61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d v="2016-08-01T13:03:34"/>
    <n v="101"/>
    <n v="26.15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d v="2012-06-04T15:45:30"/>
    <n v="113"/>
    <n v="39.18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d v="2015-03-06T21:04:52"/>
    <n v="128"/>
    <n v="45.59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d v="2016-08-18T06:59:00"/>
    <n v="202"/>
    <n v="89.25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d v="2011-10-16T22:03:00"/>
    <n v="137"/>
    <n v="40.42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d v="2012-04-21T03:59:00"/>
    <n v="115"/>
    <n v="82.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d v="2016-04-16T05:59:00"/>
    <n v="112"/>
    <n v="159.52000000000001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d v="2014-02-06T20:31:11"/>
    <n v="118"/>
    <n v="36.24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d v="2011-07-22T01:39:05"/>
    <n v="175"/>
    <n v="62.5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d v="2014-07-12T18:11:07"/>
    <n v="118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d v="2017-03-29T02:00:00"/>
    <n v="101"/>
    <n v="74.58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d v="2017-04-14T04:07:40"/>
    <n v="0"/>
    <s v="no backers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d v="2017-04-07T18:45:38"/>
    <n v="22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d v="2017-03-17T18:34:01"/>
    <n v="109"/>
    <n v="86.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d v="2017-03-24T05:00:23"/>
    <n v="103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d v="2017-04-27T19:15:19"/>
    <n v="0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d v="2017-04-10T20:15:00"/>
    <n v="31"/>
    <n v="80.13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d v="2017-04-09T11:49:54"/>
    <n v="44"/>
    <n v="253.14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d v="2017-03-16T21:37:10"/>
    <n v="100"/>
    <n v="171.43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d v="2017-04-06T09:20:42"/>
    <n v="25"/>
    <n v="57.73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d v="2017-04-03T01:00:00"/>
    <n v="33"/>
    <n v="264.26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d v="2017-03-26T23:59:00"/>
    <n v="48"/>
    <n v="159.33000000000001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d v="2017-04-09T20:00:00"/>
    <n v="9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d v="2017-03-27T04:36:00"/>
    <n v="0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d v="2017-04-10T01:00:00"/>
    <n v="12"/>
    <n v="61.09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d v="2017-04-01T00:40:11"/>
    <n v="0"/>
    <s v="no backers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d v="2017-04-09T23:47:28"/>
    <n v="20"/>
    <n v="114.82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d v="2017-03-26T03:33:00"/>
    <n v="0"/>
    <s v="no backers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d v="2017-04-11T20:44:05"/>
    <n v="4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d v="2017-04-01T04:00:00"/>
    <n v="26"/>
    <n v="65.97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d v="2015-01-15T15:56:45"/>
    <n v="0"/>
    <n v="5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d v="2015-03-30T19:52:30"/>
    <n v="0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d v="2015-08-31T06:45:37"/>
    <n v="1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d v="2015-02-16T03:21:13"/>
    <n v="65"/>
    <n v="118.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d v="2015-09-09T16:00:00"/>
    <n v="0"/>
    <s v="no backers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d v="2015-08-23T07:21:12"/>
    <n v="0"/>
    <s v="no backers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d v="2016-03-28T16:18:15"/>
    <n v="10"/>
    <n v="54.11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d v="2016-05-01T20:48:26"/>
    <n v="0"/>
    <s v="no backers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d v="2014-08-31T19:39:00"/>
    <n v="5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d v="2016-01-18T13:00:00"/>
    <n v="1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d v="2014-09-01T15:30:34"/>
    <n v="11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d v="2015-06-30T21:55:53"/>
    <n v="0"/>
    <s v="no backers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d v="2014-10-05T19:13:32"/>
    <n v="2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d v="2015-05-01T22:02:41"/>
    <n v="8"/>
    <n v="115.71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d v="2015-03-31T03:22:00"/>
    <n v="0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d v="2016-12-09T14:51:39"/>
    <n v="8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d v="2016-04-21T04:00:00"/>
    <n v="43"/>
    <n v="34.020000000000003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d v="2016-05-14T04:59:00"/>
    <n v="0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d v="2014-09-17T12:49:51"/>
    <n v="1"/>
    <n v="11.67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d v="2014-11-09T19:47:51"/>
    <n v="6"/>
    <n v="28.13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d v="2015-12-11T11:04:23"/>
    <n v="0"/>
    <s v="no backers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d v="2016-04-03T00:10:00"/>
    <n v="0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d v="2015-07-01T06:00:00"/>
    <n v="7"/>
    <n v="216.67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d v="2014-10-30T22:22:42"/>
    <n v="1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d v="2014-08-24T23:14:09"/>
    <n v="10"/>
    <n v="62.22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d v="2014-06-27T22:04:24"/>
    <n v="34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d v="2015-04-05T11:00:00"/>
    <n v="0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d v="2015-10-21T15:01:14"/>
    <n v="68"/>
    <n v="122.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d v="2016-06-10T01:15:06"/>
    <n v="0"/>
    <s v="no backers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d v="2015-10-25T02:06:23"/>
    <n v="0"/>
    <s v="no backers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d v="2015-06-11T15:00:00"/>
    <n v="0"/>
    <s v="no backers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d v="2016-01-16T05:00:00"/>
    <n v="0"/>
    <s v="no backers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d v="2016-09-13T21:30:00"/>
    <n v="0"/>
    <s v="no backers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d v="2015-05-08T00:52:36"/>
    <n v="0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d v="2016-08-07T19:32:25"/>
    <n v="11"/>
    <n v="5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d v="2015-11-08T21:40:33"/>
    <n v="1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d v="2015-07-20T22:46:32"/>
    <n v="21"/>
    <n v="56.6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d v="2014-10-02T20:59:02"/>
    <n v="0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d v="2016-05-04T19:58:52"/>
    <n v="0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d v="2015-07-16T19:37:02"/>
    <n v="0"/>
    <s v="no backers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d v="2015-06-10T15:04:31"/>
    <n v="111"/>
    <n v="25.58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d v="2017-01-07T21:00:00"/>
    <n v="109"/>
    <n v="63.97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d v="2016-08-27T03:59:00"/>
    <n v="100"/>
    <n v="89.9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d v="2015-03-08T13:31:17"/>
    <n v="118"/>
    <n v="93.07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d v="2016-12-22T02:00:00"/>
    <n v="114"/>
    <n v="89.67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d v="2016-11-24T02:00:00"/>
    <n v="148"/>
    <n v="207.62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d v="2015-11-13T15:00:00"/>
    <n v="105"/>
    <n v="59.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d v="2015-09-02T22:49:03"/>
    <n v="130"/>
    <n v="358.97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d v="2017-03-01T19:00:00"/>
    <n v="123"/>
    <n v="94.74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d v="2016-04-19T20:05:04"/>
    <n v="202"/>
    <n v="80.650000000000006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d v="2015-03-19T17:45:23"/>
    <n v="103"/>
    <n v="168.69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d v="2016-10-14T06:04:42"/>
    <n v="260"/>
    <n v="34.6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d v="2016-03-21T16:59:28"/>
    <n v="108"/>
    <n v="462.86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d v="2015-04-03T20:02:33"/>
    <n v="111"/>
    <n v="104.3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d v="2015-10-05T18:56:01"/>
    <n v="120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d v="2016-08-29T04:01:09"/>
    <n v="103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d v="2017-01-28T19:29:00"/>
    <n v="116"/>
    <n v="414.29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d v="2016-07-14T22:56:32"/>
    <n v="115"/>
    <n v="42.4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d v="2015-03-25T18:53:49"/>
    <n v="107"/>
    <n v="108.78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d v="2016-02-25T16:08:33"/>
    <n v="165"/>
    <n v="81.099999999999994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d v="2015-09-12T13:37:40"/>
    <n v="155"/>
    <n v="51.67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d v="2016-03-11T23:34:05"/>
    <n v="885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d v="2016-10-23T20:50:40"/>
    <n v="102"/>
    <n v="103.64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d v="2014-08-03T11:39:39"/>
    <n v="20"/>
    <n v="55.28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d v="2014-08-13T23:31:52"/>
    <n v="59"/>
    <n v="72.17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d v="2014-08-25T20:38:08"/>
    <n v="0"/>
    <s v="no backers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d v="2014-08-03T15:48:04"/>
    <n v="46"/>
    <n v="58.62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d v="2014-09-27T13:27:24"/>
    <n v="4"/>
    <n v="12.4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d v="2015-01-13T19:39:19"/>
    <n v="3"/>
    <n v="49.14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d v="2014-10-14T18:43:14"/>
    <n v="57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d v="2014-10-23T23:30:40"/>
    <n v="21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d v="2014-07-06T17:13:56"/>
    <n v="16"/>
    <n v="45.16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d v="2015-01-19T18:14:58"/>
    <n v="6"/>
    <n v="98.79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d v="2014-11-29T14:59:00"/>
    <n v="46"/>
    <n v="88.31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d v="2014-10-24T23:26:00"/>
    <n v="65"/>
    <n v="170.63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d v="2014-10-29T22:57:51"/>
    <n v="7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d v="2015-02-20T08:34:13"/>
    <n v="14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d v="2015-03-27T19:43:15"/>
    <n v="2"/>
    <n v="66.33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d v="2016-09-02T16:36:20"/>
    <n v="36"/>
    <n v="104.8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d v="2016-07-02T14:25:10"/>
    <n v="40"/>
    <n v="78.44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d v="2016-09-15T14:49:05"/>
    <n v="26"/>
    <n v="59.0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d v="2016-02-21T13:48:09"/>
    <n v="15"/>
    <n v="71.34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d v="2015-05-21T22:47:58"/>
    <n v="24"/>
    <n v="51.2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d v="2015-01-31T03:25:00"/>
    <n v="40"/>
    <n v="60.2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d v="2014-10-16T00:00:00"/>
    <n v="20"/>
    <n v="44.94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d v="2014-12-15T13:12:57"/>
    <n v="48"/>
    <n v="31.21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d v="2015-04-04T14:43:57"/>
    <n v="15"/>
    <n v="63.88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d v="2014-10-31T22:45:42"/>
    <n v="1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d v="2015-01-12T06:00:03"/>
    <n v="1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d v="2015-02-05T16:11:18"/>
    <n v="5"/>
    <n v="109.07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d v="2015-01-29T17:46:05"/>
    <n v="4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d v="2015-08-10T06:59:00"/>
    <n v="61"/>
    <n v="109.94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d v="2014-11-27T22:24:00"/>
    <n v="1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d v="2015-02-11T13:13:42"/>
    <n v="11"/>
    <n v="55.39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d v="2016-10-14T16:00:00"/>
    <n v="39"/>
    <n v="133.9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d v="2016-07-24T10:32:46"/>
    <n v="22"/>
    <n v="48.72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d v="2016-12-15T13:39:49"/>
    <n v="68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d v="2016-02-04T07:50:33"/>
    <n v="14"/>
    <n v="58.97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d v="2014-11-11T21:13:28"/>
    <n v="2"/>
    <n v="11.6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d v="2016-10-10T14:32:50"/>
    <n v="20"/>
    <n v="83.7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d v="2015-12-15T12:10:00"/>
    <n v="14"/>
    <n v="63.65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d v="2015-06-27T21:59:00"/>
    <n v="48"/>
    <n v="94.28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d v="2015-02-14T01:43:02"/>
    <n v="31"/>
    <n v="71.87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d v="2015-11-14T17:16:44"/>
    <n v="35"/>
    <n v="104.85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d v="2015-10-02T18:00:00"/>
    <n v="36"/>
    <n v="67.14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d v="2014-09-30T15:19:09"/>
    <n v="3"/>
    <n v="73.88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d v="2014-09-28T01:38:33"/>
    <n v="11"/>
    <n v="69.13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d v="2017-02-11T16:20:30"/>
    <n v="41"/>
    <n v="120.77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d v="2015-03-01T21:47:19"/>
    <n v="11"/>
    <n v="42.22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d v="2014-08-21T21:50:26"/>
    <n v="3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d v="2014-10-24T04:00:00"/>
    <n v="0"/>
    <n v="1.54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d v="2016-07-03T07:38:56"/>
    <n v="13"/>
    <n v="37.61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d v="2014-08-08T21:20:12"/>
    <n v="0"/>
    <s v="no backers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d v="2015-02-28T07:32:16"/>
    <n v="49"/>
    <n v="42.16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d v="2015-07-01T21:45:37"/>
    <n v="0"/>
    <s v="no backers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d v="2016-07-25T19:00:00"/>
    <n v="2"/>
    <n v="84.83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d v="2017-01-30T06:59:00"/>
    <n v="52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d v="2015-04-03T04:37:30"/>
    <n v="0"/>
    <s v="no backers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d v="2014-07-30T18:03:16"/>
    <n v="2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d v="2015-04-01T01:01:30"/>
    <n v="7"/>
    <n v="213.38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d v="2012-03-03T07:39:27"/>
    <n v="135"/>
    <n v="59.16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d v="2014-01-31T19:01:00"/>
    <n v="100"/>
    <n v="27.27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d v="2012-10-24T16:26:16"/>
    <n v="116"/>
    <n v="24.58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d v="2014-01-08T02:08:00"/>
    <n v="100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d v="2013-07-11T20:01:43"/>
    <n v="105"/>
    <n v="42.02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d v="2014-02-17T22:10:17"/>
    <n v="101"/>
    <n v="53.1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d v="2011-03-03T07:49:21"/>
    <n v="101"/>
    <n v="83.89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d v="2014-05-09T22:00:00"/>
    <n v="100"/>
    <n v="417.33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d v="2011-01-21T22:00:00"/>
    <n v="167"/>
    <n v="75.77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d v="2014-02-24T16:25:07"/>
    <n v="102"/>
    <n v="67.39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d v="2012-05-12T23:54:23"/>
    <n v="103"/>
    <n v="73.569999999999993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d v="2011-03-04T12:57:07"/>
    <n v="143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d v="2013-03-02T07:59:00"/>
    <n v="263"/>
    <n v="42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d v="2015-01-24T23:08:15"/>
    <n v="118"/>
    <n v="131.16999999999999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d v="2016-03-31T15:51:11"/>
    <n v="104"/>
    <n v="47.27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d v="2013-02-17T19:25:29"/>
    <n v="200"/>
    <n v="182.1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d v="2012-03-18T00:08:55"/>
    <n v="307"/>
    <n v="61.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d v="2011-10-01T03:00:00"/>
    <n v="100"/>
    <n v="35.770000000000003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d v="2016-10-01T17:19:42"/>
    <n v="205"/>
    <n v="45.6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d v="2013-05-07T04:59:00"/>
    <n v="109"/>
    <n v="75.38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d v="2014-05-20T04:59:00"/>
    <n v="102"/>
    <n v="50.88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d v="2015-03-02T05:59:00"/>
    <n v="125"/>
    <n v="119.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d v="2011-02-20T23:52:34"/>
    <n v="124"/>
    <n v="92.54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d v="2011-06-11T03:00:00"/>
    <n v="101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d v="2016-06-17T04:55:00"/>
    <n v="100"/>
    <n v="52.63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d v="2012-12-15T15:36:17"/>
    <n v="138"/>
    <n v="98.9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d v="2015-04-21T05:40:32"/>
    <n v="121"/>
    <n v="79.53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d v="2011-07-31T06:59:00"/>
    <n v="107"/>
    <n v="134.21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d v="2012-10-17T20:17:39"/>
    <n v="100"/>
    <n v="37.630000000000003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d v="2014-07-10T23:01:40"/>
    <n v="102"/>
    <n v="51.04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d v="2014-07-28T01:00:00"/>
    <n v="100"/>
    <n v="50.0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d v="2015-04-25T00:00:00"/>
    <n v="117"/>
    <n v="133.93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d v="2012-11-14T02:26:57"/>
    <n v="102"/>
    <n v="58.21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d v="2013-05-24T00:30:37"/>
    <n v="102"/>
    <n v="88.0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d v="2014-01-06T12:55:40"/>
    <n v="154"/>
    <n v="70.58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d v="2014-07-18T20:31:12"/>
    <n v="101"/>
    <n v="53.29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d v="2014-09-12T18:26:53"/>
    <n v="100"/>
    <n v="136.36000000000001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d v="2011-12-16T05:48:41"/>
    <n v="109"/>
    <n v="40.549999999999997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d v="2011-09-22T18:28:49"/>
    <n v="132"/>
    <n v="70.63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d v="2014-02-06T17:01:24"/>
    <n v="133"/>
    <n v="52.6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d v="2015-01-26T07:12:21"/>
    <n v="0"/>
    <s v="no backers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d v="2017-03-08T07:30:00"/>
    <n v="8"/>
    <n v="90.94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d v="2014-06-12T19:08:05"/>
    <n v="0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d v="2014-05-04T17:11:40"/>
    <n v="43"/>
    <n v="58.08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d v="2016-11-06T09:49:07"/>
    <n v="0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d v="2017-03-01T04:00:00"/>
    <n v="1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d v="2016-11-05T22:11:52"/>
    <n v="0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d v="2015-12-15T07:59:00"/>
    <n v="5"/>
    <n v="71.59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d v="2017-01-04T00:04:09"/>
    <n v="0"/>
    <s v="no backers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d v="2016-01-31T04:17:00"/>
    <n v="10"/>
    <n v="32.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d v="2014-11-20T19:48:21"/>
    <n v="72"/>
    <n v="49.12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d v="2015-06-30T03:06:42"/>
    <n v="1"/>
    <n v="16.309999999999999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d v="2015-07-08T16:45:00"/>
    <n v="0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d v="2016-06-28T23:15:33"/>
    <n v="0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d v="2016-08-06T21:35:08"/>
    <n v="1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d v="2014-06-16T06:50:05"/>
    <n v="0"/>
    <s v="no backers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d v="2015-03-01T00:42:05"/>
    <n v="0"/>
    <s v="no backers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d v="2014-06-13T00:12:35"/>
    <n v="0"/>
    <s v="no backers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d v="2016-03-14T14:35:29"/>
    <n v="0"/>
    <n v="3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d v="2016-03-30T12:36:20"/>
    <n v="20"/>
    <n v="41.83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d v="2015-03-10T02:39:49"/>
    <n v="173"/>
    <n v="49.34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d v="2012-07-10T23:48:00"/>
    <n v="101"/>
    <n v="41.73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d v="2012-04-08T21:45:08"/>
    <n v="105"/>
    <n v="32.72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d v="2012-11-27T12:00:00"/>
    <n v="135"/>
    <n v="51.9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d v="2012-08-10T22:00:00"/>
    <n v="116"/>
    <n v="50.69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d v="2014-11-12T22:45:38"/>
    <n v="102"/>
    <n v="42.24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d v="2015-12-03T21:30:00"/>
    <n v="111"/>
    <n v="416.88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d v="2010-06-01T04:59:00"/>
    <n v="166"/>
    <n v="46.6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d v="2013-03-11T18:02:26"/>
    <n v="107"/>
    <n v="48.45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d v="2012-12-15T18:52:08"/>
    <n v="145"/>
    <n v="70.53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d v="2010-07-22T06:00:00"/>
    <n v="106"/>
    <n v="87.96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d v="2011-06-07T15:18:01"/>
    <n v="137"/>
    <n v="26.2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d v="2011-04-16T03:59:00"/>
    <n v="104"/>
    <n v="57.78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d v="2012-02-12T21:43:03"/>
    <n v="115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d v="2015-10-20T17:55:22"/>
    <n v="102"/>
    <n v="196.34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d v="2012-04-12T17:02:45"/>
    <n v="124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d v="2014-03-04T21:00:00"/>
    <n v="102"/>
    <n v="35.5499999999999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d v="2016-02-01T18:00:00"/>
    <n v="145"/>
    <n v="68.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d v="2015-03-25T21:36:06"/>
    <n v="133"/>
    <n v="28.57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d v="2012-10-06T09:59:00"/>
    <n v="109"/>
    <n v="50.63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d v="2015-05-22T13:00:00"/>
    <n v="3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d v="2015-03-04T18:57:27"/>
    <n v="1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d v="2017-01-27T18:29:51"/>
    <n v="47"/>
    <n v="34.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d v="2016-01-02T16:27:01"/>
    <n v="0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d v="2014-09-07T22:13:14"/>
    <n v="0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d v="2016-06-23T16:06:23"/>
    <n v="43"/>
    <n v="215.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d v="2014-05-23T14:05:25"/>
    <n v="0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d v="2016-12-29T22:01:40"/>
    <n v="2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d v="2014-10-23T10:17:59"/>
    <n v="14"/>
    <n v="129.97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d v="2015-10-31T22:45:00"/>
    <n v="39"/>
    <n v="117.49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d v="2014-08-09T00:48:54"/>
    <n v="0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d v="2015-06-04T05:26:00"/>
    <n v="59"/>
    <n v="70.599999999999994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d v="2014-10-08T12:16:18"/>
    <n v="1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d v="2014-11-01T03:59:00"/>
    <n v="9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d v="2014-09-02T01:10:22"/>
    <n v="2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d v="2016-11-07T18:12:55"/>
    <n v="1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d v="2017-02-10T06:28:53"/>
    <n v="53"/>
    <n v="2928.93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d v="2014-08-12T18:57:31"/>
    <n v="1"/>
    <n v="28.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d v="2015-05-19T21:00:49"/>
    <n v="47"/>
    <n v="29.63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d v="2015-10-21T23:00:00"/>
    <n v="43"/>
    <n v="40.98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d v="2012-07-14T05:19:03"/>
    <n v="137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d v="2013-12-12T06:08:27"/>
    <n v="116"/>
    <n v="36.11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d v="2011-09-27T04:59:00"/>
    <n v="241"/>
    <n v="23.15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d v="2014-01-15T19:33:00"/>
    <n v="114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d v="2013-10-11T00:00:00"/>
    <n v="110"/>
    <n v="31.83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d v="2010-11-02T00:26:00"/>
    <n v="195"/>
    <n v="27.39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d v="2012-03-08T04:59:00"/>
    <n v="103"/>
    <n v="56.36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d v="2013-05-07T15:33:14"/>
    <n v="103"/>
    <n v="77.3499999999999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d v="2011-07-05T00:31:06"/>
    <n v="100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d v="2013-07-07T13:24:42"/>
    <n v="127"/>
    <n v="48.85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d v="2012-05-22T03:30:00"/>
    <n v="121"/>
    <n v="48.24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d v="2012-01-24T19:26:13"/>
    <n v="107"/>
    <n v="70.209999999999994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d v="2014-09-27T03:08:27"/>
    <n v="172"/>
    <n v="94.05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d v="2011-12-25T05:00:00"/>
    <n v="124"/>
    <n v="80.27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d v="2014-06-21T04:59:00"/>
    <n v="108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d v="2011-12-06T05:59:00"/>
    <n v="117"/>
    <n v="60.27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d v="2012-06-15T03:59:00"/>
    <n v="187"/>
    <n v="38.74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d v="2013-07-02T05:00:00"/>
    <n v="116"/>
    <n v="152.54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d v="2013-03-10T22:38:28"/>
    <n v="111"/>
    <n v="115.31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d v="2011-06-15T03:59:00"/>
    <n v="171"/>
    <n v="35.840000000000003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d v="2014-05-15T06:58:51"/>
    <n v="126"/>
    <n v="64.569999999999993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d v="2011-07-04T19:52:20"/>
    <n v="138"/>
    <n v="87.44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d v="2016-08-11T06:28:36"/>
    <n v="1705"/>
    <n v="68.81999999999999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d v="2014-05-01T14:01:30"/>
    <n v="788"/>
    <n v="176.2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d v="2015-07-12T06:02:38"/>
    <n v="348"/>
    <n v="511.79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d v="2014-04-20T02:36:01"/>
    <n v="150"/>
    <n v="160.44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d v="2009-11-23T05:59:00"/>
    <n v="101"/>
    <n v="35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d v="2016-06-06T17:02:00"/>
    <n v="800"/>
    <n v="188.51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d v="2014-07-10T10:09:11"/>
    <n v="106"/>
    <n v="56.2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d v="2011-04-22T04:21:13"/>
    <n v="201"/>
    <n v="51.31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d v="2016-11-07T11:05:37"/>
    <n v="212"/>
    <n v="127.36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d v="2013-10-16T14:33:35"/>
    <n v="198"/>
    <n v="101.8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d v="2012-03-02T03:00:00"/>
    <n v="226"/>
    <n v="230.56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d v="2016-03-12T05:00:00"/>
    <n v="699"/>
    <n v="842.1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d v="2012-05-23T19:00:00"/>
    <n v="399"/>
    <n v="577.28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d v="2015-04-18T21:10:05"/>
    <n v="294"/>
    <n v="483.34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d v="2012-10-27T02:21:53"/>
    <n v="168"/>
    <n v="76.14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d v="2013-03-23T22:42:41"/>
    <n v="1436"/>
    <n v="74.11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d v="2014-10-01T00:00:00"/>
    <n v="157"/>
    <n v="36.97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d v="2014-12-21T08:42:21"/>
    <n v="118"/>
    <n v="2500.9699999999998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d v="2012-10-06T03:59:00"/>
    <n v="1105"/>
    <n v="67.6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d v="2014-05-13T18:43:56"/>
    <n v="193"/>
    <n v="63.05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d v="2014-09-16T10:18:54"/>
    <n v="127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d v="2016-04-22T06:32:52"/>
    <n v="260"/>
    <n v="180.75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d v="2012-01-12T01:00:00"/>
    <n v="262"/>
    <n v="127.32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d v="2014-08-14T12:58:18"/>
    <n v="207"/>
    <n v="136.63999999999999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d v="2014-05-01T15:55:29"/>
    <n v="370"/>
    <n v="182.78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d v="2016-12-03T15:05:15"/>
    <n v="285"/>
    <n v="279.3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d v="2016-08-05T19:01:08"/>
    <n v="579"/>
    <n v="61.3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d v="2013-04-20T03:38:21"/>
    <n v="1132"/>
    <n v="80.73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d v="2013-11-15T04:00:00"/>
    <n v="263"/>
    <n v="272.36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d v="2012-11-18T01:17:24"/>
    <n v="674"/>
    <n v="70.849999999999994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d v="2016-08-06T07:00:00"/>
    <n v="257"/>
    <n v="247.94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d v="2013-08-19T08:01:09"/>
    <n v="375"/>
    <n v="186.81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d v="2013-03-10T18:07:31"/>
    <n v="209"/>
    <n v="131.99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d v="2013-07-13T21:35:25"/>
    <n v="347"/>
    <n v="29.31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d v="2015-12-19T07:59:00"/>
    <n v="402"/>
    <n v="245.02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d v="2012-06-12T07:00:00"/>
    <n v="1027"/>
    <n v="1323.25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d v="2015-11-19T04:59:00"/>
    <n v="115"/>
    <n v="282.66000000000003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d v="2016-04-03T12:01:02"/>
    <n v="355"/>
    <n v="91.21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d v="2014-07-09T17:24:25"/>
    <n v="5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d v="2016-12-04T15:04:47"/>
    <n v="0"/>
    <s v="no backers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d v="2016-09-02T07:00:00"/>
    <n v="4"/>
    <n v="88.69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d v="2014-11-30T19:58:01"/>
    <n v="21"/>
    <n v="453.1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d v="2016-08-02T23:00:00"/>
    <n v="3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d v="2016-03-14T09:24:43"/>
    <n v="0"/>
    <n v="1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d v="2015-03-01T15:21:16"/>
    <n v="42"/>
    <n v="83.43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d v="2015-08-20T18:19:02"/>
    <n v="0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d v="2016-12-11T16:20:08"/>
    <n v="1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d v="2016-02-13T04:42:12"/>
    <n v="17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d v="2015-07-03T21:26:26"/>
    <n v="7"/>
    <n v="46.67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d v="2015-02-18T03:26:31"/>
    <n v="0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d v="2015-12-21T14:07:17"/>
    <n v="0"/>
    <s v="no backers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d v="2016-12-07T01:09:02"/>
    <n v="0"/>
    <s v="no backers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d v="2015-07-16T21:38:56"/>
    <n v="8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d v="2014-07-10T19:40:11"/>
    <n v="0"/>
    <s v="no backers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d v="2014-08-26T22:20:12"/>
    <n v="0"/>
    <s v="no backers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d v="2014-08-01T02:50:38"/>
    <n v="26"/>
    <n v="218.33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d v="2014-11-13T12:35:08"/>
    <n v="1"/>
    <n v="33.71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d v="2016-01-06T22:50:13"/>
    <n v="13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d v="2015-06-12T20:00:00"/>
    <n v="382"/>
    <n v="128.38999999999999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d v="2017-01-23T17:05:43"/>
    <n v="217"/>
    <n v="78.8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d v="2010-07-02T23:00:00"/>
    <n v="312"/>
    <n v="91.76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d v="2014-07-10T14:31:03"/>
    <n v="234"/>
    <n v="331.1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d v="2013-10-16T03:59:00"/>
    <n v="124"/>
    <n v="194.26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d v="2014-12-03T13:00:45"/>
    <n v="248"/>
    <n v="408.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d v="2010-08-24T04:00:00"/>
    <n v="116"/>
    <n v="84.46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d v="2011-09-19T14:30:22"/>
    <n v="117"/>
    <n v="44.85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d v="2016-11-23T08:45:43"/>
    <n v="305"/>
    <n v="383.36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d v="2016-08-18T23:54:51"/>
    <n v="320"/>
    <n v="55.28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d v="2016-01-11T23:00:00"/>
    <n v="820"/>
    <n v="422.02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d v="2015-02-05T19:44:01"/>
    <n v="235"/>
    <n v="64.180000000000007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d v="2016-07-08T23:03:34"/>
    <n v="495"/>
    <n v="173.58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d v="2013-03-25T04:08:59"/>
    <n v="7814"/>
    <n v="88.6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d v="2011-09-09T21:02:43"/>
    <n v="113"/>
    <n v="50.2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d v="2013-03-09T21:08:19"/>
    <n v="922"/>
    <n v="192.39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d v="2012-03-24T04:00:00"/>
    <n v="125"/>
    <n v="73.42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d v="2015-08-13T08:46:49"/>
    <n v="102"/>
    <n v="147.6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d v="2016-09-22T17:00:21"/>
    <n v="485"/>
    <n v="108.97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d v="2014-05-14T23:04:00"/>
    <n v="192"/>
    <n v="23.65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d v="2014-09-24T01:41:37"/>
    <n v="281"/>
    <n v="147.94999999999999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d v="2016-06-11T13:39:32"/>
    <n v="125"/>
    <n v="385.04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d v="2015-06-11T10:05:53"/>
    <n v="161"/>
    <n v="457.39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d v="2012-08-13T03:00:00"/>
    <n v="585"/>
    <n v="222.9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d v="2015-06-11T04:25:46"/>
    <n v="201"/>
    <n v="220.74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d v="2014-04-21T03:59:00"/>
    <n v="133"/>
    <n v="73.5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d v="2015-03-30T18:31:59"/>
    <n v="120"/>
    <n v="223.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d v="2010-03-15T21:55:00"/>
    <n v="126"/>
    <n v="47.91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d v="2014-08-27T00:31:21"/>
    <n v="361"/>
    <n v="96.06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d v="2012-11-29T23:54:56"/>
    <n v="226"/>
    <n v="118.61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d v="2015-01-09T01:00:00"/>
    <n v="120"/>
    <n v="118.45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d v="2016-12-15T05:00:00"/>
    <n v="304"/>
    <n v="143.21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d v="2014-04-26T01:58:38"/>
    <n v="179"/>
    <n v="282.7200000000000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d v="2015-05-07T06:58:00"/>
    <n v="387"/>
    <n v="593.94000000000005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d v="2015-12-19T01:00:00"/>
    <n v="211"/>
    <n v="262.16000000000003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d v="2014-05-09T20:45:19"/>
    <n v="132"/>
    <n v="46.58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d v="2013-12-30T06:02:33"/>
    <n v="300"/>
    <n v="70.040000000000006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d v="2013-07-01T18:00:00"/>
    <n v="421"/>
    <n v="164.91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d v="2016-12-01T04:59:00"/>
    <n v="136"/>
    <n v="449.26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d v="2013-11-15T23:15:03"/>
    <n v="248"/>
    <n v="27.47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d v="2016-11-10T13:37:07"/>
    <n v="182"/>
    <n v="143.979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d v="2016-01-22T16:59:34"/>
    <n v="124"/>
    <n v="88.24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d v="2016-12-11T04:59:00"/>
    <n v="506"/>
    <n v="36.3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d v="2015-06-13T16:25:14"/>
    <n v="108"/>
    <n v="90.18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d v="2012-07-09T02:07:27"/>
    <n v="819"/>
    <n v="152.62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d v="2013-05-23T04:07:24"/>
    <n v="121"/>
    <n v="55.81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d v="2015-04-17T00:00:00"/>
    <n v="103"/>
    <n v="227.85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d v="2013-05-23T15:38:11"/>
    <n v="148"/>
    <n v="91.83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d v="2013-12-02T22:59:00"/>
    <n v="120"/>
    <n v="80.989999999999995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d v="2015-05-31T01:42:58"/>
    <n v="473"/>
    <n v="278.39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d v="2013-12-26T00:32:17"/>
    <n v="130"/>
    <n v="43.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d v="2016-02-20T02:00:53"/>
    <n v="353"/>
    <n v="326.2900000000000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d v="2015-11-25T15:49:11"/>
    <n v="101"/>
    <n v="41.7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d v="2014-05-02T12:30:10"/>
    <n v="114"/>
    <n v="64.0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d v="2014-12-03T04:00:00"/>
    <n v="167"/>
    <n v="99.46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d v="2013-04-17T18:15:42"/>
    <n v="153"/>
    <n v="138.49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d v="2016-02-26T11:52:12"/>
    <n v="202"/>
    <n v="45.55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d v="2015-03-02T20:00:00"/>
    <n v="168"/>
    <n v="10.51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d v="2016-01-31T21:59:00"/>
    <n v="143"/>
    <n v="114.77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d v="2014-07-23T15:25:50"/>
    <n v="196"/>
    <n v="36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d v="2016-12-31T18:20:54"/>
    <n v="108"/>
    <n v="154.16999999999999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d v="2016-03-24T08:11:38"/>
    <n v="115"/>
    <n v="566.39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d v="2016-05-15T17:35:01"/>
    <n v="148"/>
    <n v="120.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d v="2013-05-31T12:00:00"/>
    <n v="191"/>
    <n v="86.16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d v="2013-12-25T08:00:29"/>
    <n v="199"/>
    <n v="51.21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d v="2014-08-23T18:31:23"/>
    <n v="219"/>
    <n v="67.260000000000005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d v="2015-05-24T20:29:36"/>
    <n v="127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d v="2016-10-20T20:11:55"/>
    <n v="105"/>
    <n v="346.1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d v="2016-01-02T23:19:51"/>
    <n v="128"/>
    <n v="244.12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d v="2016-06-28T15:45:23"/>
    <n v="317"/>
    <n v="259.25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d v="2016-10-02T06:41:24"/>
    <n v="281"/>
    <n v="201.96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d v="2016-05-07T13:57:12"/>
    <n v="111"/>
    <n v="226.21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d v="2015-05-08T16:01:58"/>
    <n v="153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d v="2016-05-06T19:49:42"/>
    <n v="103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d v="2013-07-25T16:21:28"/>
    <n v="1678"/>
    <n v="20.47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d v="2014-07-23T21:08:09"/>
    <n v="543"/>
    <n v="116.35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d v="2015-06-05T21:00:00"/>
    <n v="116"/>
    <n v="307.2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d v="2016-12-18T18:30:57"/>
    <n v="131"/>
    <n v="546.6900000000000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d v="2015-06-25T19:00:00"/>
    <n v="288"/>
    <n v="47.47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d v="2015-11-11T23:58:20"/>
    <n v="508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d v="2012-05-16T04:59:00"/>
    <n v="115"/>
    <n v="72.9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d v="2011-11-24T03:53:16"/>
    <n v="111"/>
    <n v="43.71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d v="2012-06-04T17:19:55"/>
    <n v="113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d v="2014-05-04T06:59:00"/>
    <n v="108"/>
    <n v="70.650000000000006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d v="2012-07-15T20:03:07"/>
    <n v="124"/>
    <n v="89.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d v="2011-12-14T04:59:00"/>
    <n v="101"/>
    <n v="115.0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d v="2011-09-08T04:54:18"/>
    <n v="104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d v="2010-09-11T03:59:00"/>
    <n v="116"/>
    <n v="46.2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d v="2013-08-02T01:49:54"/>
    <n v="120"/>
    <n v="48.55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d v="2013-02-24T09:09:15"/>
    <n v="115"/>
    <n v="57.52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d v="2011-03-01T20:00:00"/>
    <n v="120"/>
    <n v="88.15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d v="2011-10-07T16:58:52"/>
    <n v="101"/>
    <n v="110.49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d v="2012-12-22T21:30:32"/>
    <n v="102"/>
    <n v="66.8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d v="2012-03-05T03:00:00"/>
    <n v="121"/>
    <n v="58.6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d v="2011-10-02T17:36:13"/>
    <n v="100"/>
    <n v="113.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d v="2012-10-26T03:59:00"/>
    <n v="102"/>
    <n v="43.57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d v="2011-12-01T15:02:15"/>
    <n v="100"/>
    <n v="78.95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d v="2012-03-08T02:43:55"/>
    <n v="100"/>
    <n v="188.13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d v="2015-07-02T03:40:00"/>
    <n v="132"/>
    <n v="63.03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d v="2012-06-30T03:59:00"/>
    <n v="137"/>
    <n v="30.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d v="2012-02-13T03:35:14"/>
    <n v="113"/>
    <n v="51.48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d v="2011-05-05T20:50:48"/>
    <n v="136"/>
    <n v="35.79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d v="2012-11-09T19:07:07"/>
    <n v="146"/>
    <n v="98.8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d v="2013-05-31T00:00:00"/>
    <n v="130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d v="2014-11-21T04:00:00"/>
    <n v="254"/>
    <n v="51.31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d v="2013-01-26T05:09:34"/>
    <n v="107"/>
    <n v="53.52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d v="2014-11-12T18:03:13"/>
    <n v="108"/>
    <n v="37.15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d v="2012-09-10T03:55:00"/>
    <n v="107"/>
    <n v="89.9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d v="2015-07-05T17:00:17"/>
    <n v="107"/>
    <n v="106.53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d v="2014-05-28T04:59:00"/>
    <n v="100"/>
    <n v="52.8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d v="2011-08-15T01:00:00"/>
    <n v="107"/>
    <n v="54.62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d v="2013-04-15T22:16:33"/>
    <n v="100"/>
    <n v="27.27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d v="2014-09-23T20:46:16"/>
    <n v="105"/>
    <n v="68.599999999999994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d v="2010-12-09T04:59:00"/>
    <n v="105"/>
    <n v="35.61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d v="2011-02-20T01:56:41"/>
    <n v="226"/>
    <n v="94.03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d v="2012-10-02T18:40:03"/>
    <n v="101"/>
    <n v="526.4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d v="2015-10-27T04:59:00"/>
    <n v="148"/>
    <n v="50.66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d v="2011-07-24T20:08:56"/>
    <n v="135"/>
    <n v="79.180000000000007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d v="2012-08-16T03:07:25"/>
    <n v="101"/>
    <n v="91.5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d v="2014-01-01T23:08:56"/>
    <n v="101"/>
    <n v="116.96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d v="2017-01-11T17:49:08"/>
    <n v="1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d v="2017-01-07T07:12:49"/>
    <n v="0"/>
    <n v="103.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d v="2010-03-15T06:59:00"/>
    <n v="10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d v="2010-11-30T05:00:00"/>
    <n v="10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d v="2015-08-05T00:33:53"/>
    <n v="1"/>
    <n v="31.56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d v="2014-12-08T23:21:27"/>
    <n v="0"/>
    <n v="5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d v="2015-03-12T11:07:43"/>
    <n v="29"/>
    <n v="34.22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d v="2014-09-21T18:32:49"/>
    <n v="0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d v="2016-03-10T00:35:00"/>
    <n v="12"/>
    <n v="19.670000000000002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d v="2014-08-16T02:04:23"/>
    <n v="0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d v="2015-07-12T04:58:11"/>
    <n v="5"/>
    <n v="8.33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d v="2014-02-03T11:41:32"/>
    <n v="2"/>
    <n v="21.34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d v="2011-04-24T06:59:00"/>
    <n v="2"/>
    <n v="5.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d v="2013-04-27T21:16:31"/>
    <n v="2"/>
    <n v="34.67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d v="2012-10-04T23:07:13"/>
    <n v="10"/>
    <n v="21.73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d v="2013-10-19T12:13:06"/>
    <n v="0"/>
    <n v="11.92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d v="2014-12-05T18:30:29"/>
    <n v="28"/>
    <n v="26.6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d v="2013-11-09T01:18:59"/>
    <n v="13"/>
    <n v="10.67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d v="2016-11-03T18:00:08"/>
    <n v="5"/>
    <n v="29.04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d v="2013-01-11T20:00:24"/>
    <n v="0"/>
    <n v="50.91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d v="2014-11-14T06:39:19"/>
    <n v="0"/>
    <s v="no backers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d v="2015-12-30T16:50:10"/>
    <n v="6"/>
    <n v="50.08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d v="2010-07-21T19:00:00"/>
    <n v="11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d v="2013-09-14T13:07:20"/>
    <n v="2"/>
    <n v="25.29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d v="2013-11-27T06:41:54"/>
    <n v="30"/>
    <n v="51.29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d v="2016-02-11T16:18:30"/>
    <n v="0"/>
    <n v="1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d v="2014-11-16T08:05:48"/>
    <n v="1"/>
    <n v="49.38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d v="2015-04-02T16:36:22"/>
    <n v="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d v="2010-07-31T00:00:00"/>
    <n v="0"/>
    <s v="no backers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d v="2016-07-13T06:49:59"/>
    <n v="1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d v="2016-06-29T20:20:14"/>
    <n v="0"/>
    <n v="19.670000000000002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d v="2014-03-15T18:58:29"/>
    <n v="0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d v="2015-01-10T07:59:00"/>
    <n v="0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d v="2014-01-28T15:10:27"/>
    <n v="1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d v="2016-03-31T16:56:25"/>
    <n v="2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d v="2013-09-16T20:30:06"/>
    <n v="3"/>
    <n v="17.989999999999998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d v="2016-12-23T07:59:00"/>
    <n v="28"/>
    <n v="370.95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d v="2013-02-04T20:29:34"/>
    <n v="7"/>
    <n v="63.57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d v="2011-07-16T17:32:54"/>
    <n v="1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d v="2012-05-19T17:05:05"/>
    <n v="1"/>
    <n v="5.31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d v="2015-09-23T20:27:39"/>
    <n v="116"/>
    <n v="35.619999999999997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d v="2014-07-24T18:23:11"/>
    <n v="112"/>
    <n v="87.1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d v="2015-06-08T03:50:00"/>
    <n v="132"/>
    <n v="75.11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d v="2016-06-25T03:59:00"/>
    <n v="103"/>
    <n v="68.010000000000005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d v="2016-04-08T15:00:35"/>
    <n v="139"/>
    <n v="29.62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d v="2014-12-05T21:06:58"/>
    <n v="147"/>
    <n v="91.63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d v="2012-09-15T01:35:37"/>
    <n v="120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d v="2017-02-10T05:00:00"/>
    <n v="122"/>
    <n v="64.37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d v="2017-03-02T16:49:11"/>
    <n v="100"/>
    <n v="21.86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d v="2015-08-22T18:00:22"/>
    <n v="181"/>
    <n v="33.3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d v="2015-06-22T05:00:00"/>
    <n v="106"/>
    <n v="90.28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d v="2015-04-18T13:55:20"/>
    <n v="100"/>
    <n v="76.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d v="2013-09-10T03:59:00"/>
    <n v="127"/>
    <n v="59.2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d v="2016-05-05T13:01:47"/>
    <n v="103"/>
    <n v="65.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d v="2016-07-21T00:13:06"/>
    <n v="250"/>
    <n v="67.31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d v="2015-05-02T15:11:49"/>
    <n v="126"/>
    <n v="88.75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d v="2016-06-06T06:01:07"/>
    <n v="100"/>
    <n v="65.8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d v="2017-01-18T15:16:37"/>
    <n v="139"/>
    <n v="40.35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d v="2015-04-11T04:06:32"/>
    <n v="161"/>
    <n v="76.86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d v="2015-11-13T17:04:28"/>
    <n v="107"/>
    <n v="68.709999999999994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d v="2017-02-21T00:07:33"/>
    <n v="153"/>
    <n v="57.77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d v="2014-10-02T21:37:05"/>
    <n v="524"/>
    <n v="44.17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d v="2017-02-09T05:00:00"/>
    <n v="489"/>
    <n v="31.5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d v="2016-01-25T16:00:00"/>
    <n v="285"/>
    <n v="107.05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d v="2013-03-26T08:23:59"/>
    <n v="1857"/>
    <n v="149.0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d v="2016-09-07T02:00:00"/>
    <n v="110"/>
    <n v="55.9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d v="2015-04-03T03:59:00"/>
    <n v="1015"/>
    <n v="56.9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d v="2016-10-25T17:00:00"/>
    <n v="412"/>
    <n v="44.06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d v="2016-04-21T22:00:00"/>
    <n v="503"/>
    <n v="68.63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d v="2016-03-23T06:59:00"/>
    <n v="185"/>
    <n v="65.319999999999993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d v="2017-02-14T20:00:27"/>
    <n v="120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d v="2016-12-15T23:00:00"/>
    <n v="1081"/>
    <n v="40.07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d v="2016-11-21T04:59:00"/>
    <n v="452"/>
    <n v="75.650000000000006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d v="2016-03-26T17:11:30"/>
    <n v="537"/>
    <n v="61.2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d v="2015-08-11T18:31:40"/>
    <n v="120"/>
    <n v="48.13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d v="2016-12-02T07:00:00"/>
    <n v="114"/>
    <n v="68.1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d v="2015-02-28T14:00:59"/>
    <n v="951"/>
    <n v="65.89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d v="2015-11-14T13:20:00"/>
    <n v="133"/>
    <n v="81.650000000000006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d v="2015-10-15T09:59:58"/>
    <n v="147"/>
    <n v="52.7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d v="2015-07-06T03:00:00"/>
    <n v="542"/>
    <n v="41.23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d v="2013-01-16T20:19:25"/>
    <n v="383"/>
    <n v="15.04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d v="2012-11-01T20:22:48"/>
    <n v="704"/>
    <n v="39.07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d v="2015-09-24T20:38:02"/>
    <n v="110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d v="2013-03-09T07:28:39"/>
    <n v="133"/>
    <n v="27.3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d v="2012-06-01T19:43:09"/>
    <n v="152"/>
    <n v="42.22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d v="2012-04-16T06:10:24"/>
    <n v="103"/>
    <n v="33.24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d v="2013-11-16T05:39:33"/>
    <n v="100"/>
    <n v="285.70999999999998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d v="2012-04-07T04:00:00"/>
    <n v="102"/>
    <n v="42.33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d v="2014-04-14T23:00:00"/>
    <n v="151"/>
    <n v="50.27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d v="2012-04-14T17:36:00"/>
    <n v="111"/>
    <n v="61.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d v="2014-04-10T06:59:00"/>
    <n v="196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d v="2013-11-04T01:00:00"/>
    <n v="114"/>
    <n v="55.8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d v="2015-05-15T19:49:39"/>
    <n v="200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d v="2014-02-06T19:00:48"/>
    <n v="293"/>
    <n v="73.13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d v="2012-03-13T06:59:00"/>
    <n v="156"/>
    <n v="26.06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d v="2015-07-23T18:02:25"/>
    <n v="106"/>
    <n v="22.64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d v="2015-11-02T08:00:00"/>
    <n v="101"/>
    <n v="47.22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d v="2012-08-29T00:00:00"/>
    <n v="123"/>
    <n v="32.32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d v="2015-08-19T17:15:12"/>
    <n v="102"/>
    <n v="53.42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d v="2013-07-27T01:27:16"/>
    <n v="101"/>
    <n v="51.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d v="2016-04-23T00:00:00"/>
    <n v="108"/>
    <n v="37.200000000000003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d v="2012-01-28T18:54:07"/>
    <n v="163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d v="2015-06-27T15:22:48"/>
    <n v="106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d v="2016-10-29T19:00:00"/>
    <n v="243"/>
    <n v="82.15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d v="2014-09-21T19:00:15"/>
    <n v="945"/>
    <n v="164.8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d v="2016-02-12T04:59:00"/>
    <n v="108"/>
    <n v="60.82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d v="2013-11-13T20:22:35"/>
    <n v="157"/>
    <n v="67.9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d v="2015-08-16T06:40:36"/>
    <n v="1174"/>
    <n v="81.56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d v="2013-09-03T04:00:00"/>
    <n v="171"/>
    <n v="25.43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d v="2014-04-25T21:08:47"/>
    <n v="126"/>
    <n v="21.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d v="2013-06-25T05:00:00"/>
    <n v="1212"/>
    <n v="27.2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d v="2014-07-19T03:00:00"/>
    <n v="496"/>
    <n v="25.09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d v="2015-12-14T00:00:00"/>
    <n v="332"/>
    <n v="21.2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d v="2017-01-05T19:47:27"/>
    <n v="1165"/>
    <n v="41.61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d v="2015-03-28T23:31:51"/>
    <n v="153"/>
    <n v="135.59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d v="2016-02-01T14:48:43"/>
    <n v="537"/>
    <n v="22.12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d v="2014-11-12T07:59:00"/>
    <n v="353"/>
    <n v="64.63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d v="2017-03-10T14:55:16"/>
    <n v="137"/>
    <n v="69.569999999999993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d v="2013-12-01T04:02:00"/>
    <n v="128"/>
    <n v="75.13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d v="2016-04-22T19:49:04"/>
    <n v="271"/>
    <n v="140.97999999999999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d v="2017-03-02T19:51:40"/>
    <n v="806"/>
    <n v="49.47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d v="2013-11-27T03:02:00"/>
    <n v="1360"/>
    <n v="53.87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d v="2017-03-13T03:00:00"/>
    <n v="930250"/>
    <n v="4.57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d v="2016-10-16T20:30:00"/>
    <n v="377"/>
    <n v="65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d v="2014-02-21T18:00:00"/>
    <n v="2647"/>
    <n v="53.48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d v="2015-09-04T19:00:10"/>
    <n v="100"/>
    <n v="43.91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d v="2015-07-29T15:59:25"/>
    <n v="104"/>
    <n v="50.85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d v="2016-12-14T21:01:18"/>
    <n v="107"/>
    <n v="58.63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d v="2013-04-02T15:52:45"/>
    <n v="169"/>
    <n v="32.82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d v="2016-12-03T01:07:53"/>
    <n v="975"/>
    <n v="426.93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d v="2014-08-16T08:17:57"/>
    <n v="134"/>
    <n v="23.8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d v="2016-08-06T07:52:18"/>
    <n v="272"/>
    <n v="98.41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d v="2015-11-18T16:09:07"/>
    <n v="113"/>
    <n v="107.32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d v="2017-01-24T15:32:48"/>
    <n v="460"/>
    <n v="11.67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d v="2016-05-07T22:50:51"/>
    <n v="287"/>
    <n v="41.78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d v="2016-11-22T10:50:46"/>
    <n v="223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d v="2016-06-19T23:00:00"/>
    <n v="636"/>
    <n v="94.1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d v="2015-06-11T18:01:27"/>
    <n v="147"/>
    <n v="15.72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d v="2016-12-08T19:18:56"/>
    <n v="1867"/>
    <n v="90.64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d v="2014-03-26T23:24:10"/>
    <n v="327"/>
    <n v="97.3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d v="2017-02-14T17:23:40"/>
    <n v="780"/>
    <n v="37.119999999999997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d v="2014-11-18T00:00:00"/>
    <n v="154"/>
    <n v="28.1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d v="2015-01-31T19:58:33"/>
    <n v="116"/>
    <n v="144.4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d v="2016-05-23T03:00:00"/>
    <n v="180"/>
    <n v="24.27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d v="2016-11-22T20:28:27"/>
    <n v="299"/>
    <n v="35.119999999999997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d v="2016-04-27T02:00:00"/>
    <n v="320"/>
    <n v="24.7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d v="2014-12-21T01:00:00"/>
    <n v="381"/>
    <n v="188.38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d v="2017-03-12T01:58:35"/>
    <n v="103"/>
    <n v="148.08000000000001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d v="2017-03-07T05:00:00"/>
    <n v="1802"/>
    <n v="49.93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d v="2017-01-10T21:59:00"/>
    <n v="720"/>
    <n v="107.82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d v="2016-12-10T00:00:04"/>
    <n v="283"/>
    <n v="42.63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d v="2015-12-07T16:47:16"/>
    <n v="1357"/>
    <n v="14.3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d v="2017-03-12T12:10:42"/>
    <n v="220"/>
    <n v="37.479999999999997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d v="2014-02-23T12:00:57"/>
    <n v="120"/>
    <n v="30.2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d v="2014-12-22T14:47:59"/>
    <n v="408"/>
    <n v="33.549999999999997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d v="2014-01-05T15:38:09"/>
    <n v="106"/>
    <n v="64.75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d v="2012-02-27T16:17:03"/>
    <n v="141"/>
    <n v="57.93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d v="2016-01-03T22:59:00"/>
    <n v="271"/>
    <n v="53.0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d v="2015-02-04T04:00:00"/>
    <n v="154"/>
    <n v="48.06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d v="2015-09-17T14:59:51"/>
    <n v="404"/>
    <n v="82.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d v="2011-07-25T06:50:00"/>
    <n v="185"/>
    <n v="50.45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d v="2016-01-14T04:11:26"/>
    <n v="185"/>
    <n v="115.8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d v="2012-05-09T02:00:04"/>
    <n v="101"/>
    <n v="63.0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d v="2011-03-12T04:00:00"/>
    <n v="106"/>
    <n v="108.0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d v="2012-06-29T04:27:23"/>
    <n v="121"/>
    <n v="46.09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d v="2013-09-06T03:59:00"/>
    <n v="100"/>
    <n v="107.2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d v="2014-06-23T16:01:00"/>
    <n v="120"/>
    <n v="50.9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d v="2012-06-26T18:00:00"/>
    <n v="100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d v="2013-12-06T23:22:00"/>
    <n v="107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d v="2009-12-01T17:00:00"/>
    <n v="104"/>
    <n v="53.83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d v="2012-04-23T04:00:00"/>
    <n v="173"/>
    <n v="100.47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d v="2012-04-18T16:44:36"/>
    <n v="107"/>
    <n v="46.63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d v="2012-09-25T03:59:00"/>
    <n v="108"/>
    <n v="34.07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d v="2013-01-20T17:21:20"/>
    <n v="146"/>
    <n v="65.2099999999999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d v="2013-01-26T22:54:16"/>
    <n v="125"/>
    <n v="44.21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d v="2012-02-23T17:33:46"/>
    <n v="149"/>
    <n v="71.97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d v="2012-03-14T03:59:00"/>
    <n v="101"/>
    <n v="52.95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d v="2014-03-26T19:10:33"/>
    <n v="105"/>
    <n v="109.45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d v="2011-02-06T00:46:49"/>
    <n v="350"/>
    <n v="75.040000000000006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d v="2012-06-28T17:26:56"/>
    <n v="101"/>
    <n v="115.71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d v="2013-06-21T03:31:36"/>
    <n v="134"/>
    <n v="31.6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d v="2013-12-31T07:00:00"/>
    <n v="171"/>
    <n v="46.18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d v="2011-12-13T03:39:56"/>
    <n v="109"/>
    <n v="68.48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d v="2011-01-01T04:59:00"/>
    <n v="101"/>
    <n v="53.47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d v="2014-08-08T18:00:00"/>
    <n v="101"/>
    <n v="109.11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d v="2012-03-10T04:02:09"/>
    <n v="107"/>
    <n v="51.19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d v="2012-05-05T19:15:28"/>
    <n v="107"/>
    <n v="27.94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d v="2014-08-29T01:00:00"/>
    <n v="101"/>
    <n v="82.5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d v="2013-03-09T23:42:17"/>
    <n v="107"/>
    <n v="59.82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d v="2013-03-21T18:03:35"/>
    <n v="429"/>
    <n v="64.819999999999993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d v="2014-05-07T00:06:29"/>
    <n v="104"/>
    <n v="90.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d v="2014-04-18T23:00:00"/>
    <n v="108"/>
    <n v="40.96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d v="2012-05-03T23:00:26"/>
    <n v="176"/>
    <n v="56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d v="2012-06-07T13:14:17"/>
    <n v="157"/>
    <n v="37.67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d v="2012-05-05T17:25:43"/>
    <n v="103"/>
    <n v="40.08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d v="2009-12-09T18:24:00"/>
    <n v="104"/>
    <n v="78.03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d v="2010-02-15T05:00:00"/>
    <n v="104"/>
    <n v="18.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d v="2009-09-26T03:59:00"/>
    <n v="121"/>
    <n v="37.130000000000003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d v="2013-12-15T01:58:05"/>
    <n v="108"/>
    <n v="41.96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d v="2014-04-02T18:36:40"/>
    <n v="109"/>
    <n v="61.04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d v="2017-04-04T05:15:01"/>
    <n v="39"/>
    <n v="64.53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d v="2017-04-09T20:29:29"/>
    <n v="3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d v="2017-03-20T18:07:27"/>
    <n v="48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d v="2017-03-26T20:14:45"/>
    <n v="21"/>
    <n v="25.49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d v="2017-03-29T23:32:11"/>
    <n v="8"/>
    <n v="11.43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d v="2017-04-30T17:00:00"/>
    <n v="1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d v="2014-08-26T22:00:40"/>
    <n v="526"/>
    <n v="54.88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d v="2015-06-14T18:45:37"/>
    <n v="254"/>
    <n v="47.3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d v="2014-07-17T14:59:06"/>
    <n v="106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d v="2015-12-25T00:00:00"/>
    <n v="102"/>
    <n v="219.93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d v="2014-08-18T00:08:10"/>
    <n v="144"/>
    <n v="40.799999999999997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d v="2015-02-06T15:04:31"/>
    <n v="106"/>
    <n v="75.5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d v="2014-05-29T17:50:00"/>
    <n v="212"/>
    <n v="13.54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d v="2014-11-05T17:34:00"/>
    <n v="102"/>
    <n v="60.87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d v="2014-06-11T13:44:03"/>
    <n v="102"/>
    <n v="115.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d v="2014-03-08T22:11:35"/>
    <n v="521"/>
    <n v="48.1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d v="2014-06-26T15:22:23"/>
    <n v="111"/>
    <n v="74.18000000000000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d v="2014-06-29T21:31:24"/>
    <n v="101"/>
    <n v="123.3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d v="2016-12-19T07:59:00"/>
    <n v="294"/>
    <n v="66.62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d v="2016-10-30T15:25:38"/>
    <n v="106"/>
    <n v="104.99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d v="2015-07-12T19:31:44"/>
    <n v="0"/>
    <s v="no backers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d v="2014-10-06T05:00:00"/>
    <n v="0"/>
    <s v="no backers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d v="2016-01-08T19:47:00"/>
    <n v="3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d v="2016-06-24T17:27:49"/>
    <n v="0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d v="2015-03-31T23:39:00"/>
    <n v="0"/>
    <s v="no backers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d v="2016-10-17T19:10:31"/>
    <n v="0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d v="2016-08-25T14:34:36"/>
    <n v="2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d v="2016-02-20T22:22:18"/>
    <n v="0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d v="2015-08-11T18:37:08"/>
    <n v="0"/>
    <s v="no backers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d v="2017-01-03T20:12:50"/>
    <n v="0"/>
    <s v="no backers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d v="2015-04-30T02:25:39"/>
    <n v="1"/>
    <n v="15.43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d v="2015-06-06T15:12:32"/>
    <n v="0"/>
    <s v="no backers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d v="2015-04-21T16:13:42"/>
    <n v="0"/>
    <s v="no backers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d v="2015-01-10T17:21:00"/>
    <n v="0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d v="2015-05-02T22:02:16"/>
    <n v="1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d v="2015-06-05T18:48:24"/>
    <n v="0"/>
    <s v="no backers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d v="2015-10-17T14:52:58"/>
    <n v="0"/>
    <s v="no backers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d v="2015-01-31T00:39:00"/>
    <n v="0"/>
    <s v="no backers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d v="2015-08-03T15:35:24"/>
    <n v="15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d v="2016-02-07T16:58:00"/>
    <n v="0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d v="2016-04-30T22:00:00"/>
    <n v="0"/>
    <s v="no backers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d v="2014-12-11T16:31:10"/>
    <n v="29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d v="2015-12-29T00:16:40"/>
    <n v="0"/>
    <s v="no backers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d v="2015-10-26T22:25:56"/>
    <n v="0"/>
    <s v="no backers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d v="2016-01-17T23:00:00"/>
    <n v="0"/>
    <s v="no backers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d v="2015-10-21T12:45:33"/>
    <n v="11"/>
    <n v="97.41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d v="2016-04-25T22:16:56"/>
    <n v="1"/>
    <n v="47.8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d v="2015-04-14T16:19:25"/>
    <n v="0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d v="2016-02-10T19:30:11"/>
    <n v="0"/>
    <s v="no backers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d v="2014-12-18T04:32:21"/>
    <n v="0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d v="2015-06-25T18:39:56"/>
    <n v="0"/>
    <s v="no backers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d v="2015-04-24T01:39:31"/>
    <n v="3"/>
    <n v="3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d v="2015-08-29T15:53:44"/>
    <n v="0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d v="2015-02-12T20:14:20"/>
    <n v="0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d v="2016-09-09T20:03:57"/>
    <n v="0"/>
    <s v="no backers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d v="2015-12-10T22:12:46"/>
    <n v="11"/>
    <n v="81.58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d v="2016-11-25T21:53:03"/>
    <n v="0"/>
    <s v="no backers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d v="2015-08-26T00:18:50"/>
    <n v="0"/>
    <s v="no backers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d v="2015-10-05T00:23:36"/>
    <n v="0"/>
    <s v="no backers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d v="2015-10-01T19:02:22"/>
    <n v="0"/>
    <n v="18.329999999999998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d v="2015-04-10T22:27:28"/>
    <n v="2"/>
    <n v="224.43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d v="2015-08-04T04:30:03"/>
    <n v="3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d v="2015-02-22T01:21:47"/>
    <n v="4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d v="2014-11-14T02:37:23"/>
    <n v="1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d v="2015-08-05T16:50:32"/>
    <n v="1"/>
    <n v="112.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d v="2015-01-10T20:07:04"/>
    <n v="0"/>
    <s v="no backers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d v="2016-07-22T15:02:20"/>
    <n v="1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d v="2015-01-15T19:29:00"/>
    <n v="1"/>
    <n v="57.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d v="2015-07-25T21:59:00"/>
    <n v="0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d v="2015-01-04T06:17:44"/>
    <n v="0"/>
    <s v="no backers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d v="2015-03-31T18:04:04"/>
    <n v="0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d v="2015-10-29T02:53:43"/>
    <n v="0"/>
    <s v="no backers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d v="2015-08-08T15:33:37"/>
    <n v="0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d v="2015-02-26T08:41:33"/>
    <n v="0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d v="2017-01-10T08:57:00"/>
    <n v="0"/>
    <s v="no backers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d v="2015-10-15T20:22:38"/>
    <n v="0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d v="2015-01-02T21:14:16"/>
    <n v="0"/>
    <s v="no backers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d v="2015-07-02T21:59:44"/>
    <n v="0"/>
    <s v="no backers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d v="2014-12-18T20:28:26"/>
    <n v="0"/>
    <s v="no backers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d v="2016-04-14T06:26:04"/>
    <n v="0"/>
    <s v="no backers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d v="2016-03-05T19:44:56"/>
    <n v="1"/>
    <n v="22.33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d v="2015-05-13T16:18:51"/>
    <n v="0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d v="2016-03-30T20:10:58"/>
    <n v="17"/>
    <n v="16.829999999999998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d v="2016-01-03T00:56:47"/>
    <n v="0"/>
    <s v="no backers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d v="2016-09-03T14:02:55"/>
    <n v="23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d v="2015-01-19T02:39:50"/>
    <n v="41"/>
    <n v="84.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d v="2015-04-11T06:00:00"/>
    <n v="25"/>
    <n v="168.39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d v="2014-11-06T04:22:37"/>
    <n v="0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d v="2015-08-18T21:01:15"/>
    <n v="2"/>
    <n v="76.67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d v="2015-09-07T09:47:55"/>
    <n v="0"/>
    <s v="no backers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d v="2015-08-25T17:34:42"/>
    <n v="1"/>
    <n v="50.33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d v="2016-11-26T18:41:13"/>
    <n v="0"/>
    <s v="no backers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d v="2014-05-31T23:30:00"/>
    <n v="1"/>
    <n v="8.3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d v="2015-08-22T03:59:00"/>
    <n v="3"/>
    <n v="35.380000000000003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d v="2016-07-15T20:42:26"/>
    <n v="1"/>
    <n v="55.83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d v="2015-03-14T15:00:00"/>
    <n v="0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d v="2014-08-10T21:13:07"/>
    <n v="0"/>
    <s v="no backers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d v="2015-03-24T19:34:04"/>
    <n v="0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d v="2015-02-18T17:43:09"/>
    <n v="0"/>
    <s v="no backers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d v="2014-11-10T01:41:35"/>
    <n v="15"/>
    <n v="69.47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d v="2015-02-21T16:29:56"/>
    <n v="0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d v="2015-03-11T16:23:56"/>
    <n v="0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d v="2014-12-31T16:54:50"/>
    <n v="0"/>
    <n v="8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d v="2014-10-27T21:25:08"/>
    <n v="1"/>
    <n v="34.4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d v="2016-05-27T22:04:00"/>
    <n v="0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d v="2015-08-08T04:04:52"/>
    <n v="0"/>
    <s v="no backers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d v="2016-03-23T06:38:53"/>
    <n v="0"/>
    <n v="1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d v="2015-03-12T17:49:11"/>
    <n v="0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d v="2017-02-05T16:44:00"/>
    <n v="1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d v="2016-02-12T03:08:24"/>
    <n v="1"/>
    <n v="10.5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d v="2016-06-28T02:23:33"/>
    <n v="0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d v="2015-03-08T05:14:57"/>
    <n v="0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d v="2016-02-27T21:35:43"/>
    <n v="0"/>
    <s v="no backers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d v="2015-08-04T04:27:54"/>
    <n v="0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d v="2015-10-05T06:39:46"/>
    <n v="0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d v="2016-01-29T14:46:10"/>
    <n v="0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d v="2015-03-17T18:00:00"/>
    <n v="0"/>
    <s v="no backers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d v="2015-12-07T22:57:42"/>
    <n v="0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d v="2015-10-18T19:38:49"/>
    <n v="0"/>
    <s v="no backers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d v="2016-02-13T21:35:13"/>
    <n v="0"/>
    <n v="5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d v="2015-07-23T04:59:00"/>
    <n v="108"/>
    <n v="74.23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d v="2015-03-19T15:00:28"/>
    <n v="126"/>
    <n v="81.25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d v="2014-08-15T15:00:22"/>
    <n v="203"/>
    <n v="130.22999999999999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d v="2016-05-25T18:06:31"/>
    <n v="109"/>
    <n v="53.4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d v="2015-09-26T04:33:41"/>
    <n v="173"/>
    <n v="75.13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d v="2016-11-26T15:27:51"/>
    <n v="168"/>
    <n v="75.67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d v="2016-11-12T04:00:00"/>
    <n v="427"/>
    <n v="31.69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d v="2016-08-31T05:36:00"/>
    <n v="108"/>
    <n v="47.7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d v="2014-11-30T04:25:15"/>
    <n v="108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d v="2014-10-28T03:11:00"/>
    <n v="102"/>
    <n v="149.31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d v="2017-03-05T21:48:10"/>
    <n v="115"/>
    <n v="62.07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d v="2015-12-29T23:00:00"/>
    <n v="134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d v="2017-02-02T16:36:49"/>
    <n v="155"/>
    <n v="69.27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d v="2017-03-11T04:50:08"/>
    <n v="101"/>
    <n v="271.5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d v="2016-04-20T18:45:50"/>
    <n v="182"/>
    <n v="34.130000000000003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d v="2017-02-25T23:03:59"/>
    <n v="181"/>
    <n v="40.49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d v="2016-03-24T13:27:36"/>
    <n v="102"/>
    <n v="189.76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d v="2016-06-09T19:00:00"/>
    <n v="110"/>
    <n v="68.86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d v="2016-03-23T14:18:05"/>
    <n v="102"/>
    <n v="108.78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d v="2017-01-03T04:17:00"/>
    <n v="101"/>
    <n v="125.99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d v="2011-10-01T03:00:00"/>
    <n v="104"/>
    <n v="90.52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d v="2012-07-19T04:28:16"/>
    <n v="111"/>
    <n v="28.88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d v="2013-04-16T19:00:00"/>
    <n v="116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d v="2015-09-30T19:29:00"/>
    <n v="111"/>
    <n v="51.67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d v="2012-09-23T17:15:48"/>
    <n v="180"/>
    <n v="26.27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d v="2013-05-09T02:27:33"/>
    <n v="100"/>
    <n v="48.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d v="2012-05-10T17:00:00"/>
    <n v="119"/>
    <n v="27.56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d v="2012-10-28T05:00:00"/>
    <n v="107"/>
    <n v="36.97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d v="2011-02-08T10:18:49"/>
    <n v="114"/>
    <n v="29.02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d v="2012-05-24T01:47:35"/>
    <n v="103"/>
    <n v="28.66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d v="2012-01-25T23:49:52"/>
    <n v="128"/>
    <n v="37.65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d v="2010-09-04T01:03:00"/>
    <n v="136"/>
    <n v="97.9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d v="2012-11-10T18:57:49"/>
    <n v="100"/>
    <n v="42.55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d v="2010-10-11T00:16:16"/>
    <n v="100"/>
    <n v="131.5800000000000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d v="2010-07-10T22:00:00"/>
    <n v="105"/>
    <n v="32.32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d v="2014-11-03T08:52:50"/>
    <n v="105"/>
    <n v="61.1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d v="2012-08-12T16:35:45"/>
    <n v="171"/>
    <n v="31.34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d v="2013-01-13T22:48:33"/>
    <n v="128"/>
    <n v="129.11000000000001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d v="2012-07-28T02:00:00"/>
    <n v="133"/>
    <n v="25.02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d v="2015-10-10T22:28:04"/>
    <n v="100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d v="2012-04-30T15:30:08"/>
    <n v="113"/>
    <n v="47.54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d v="2011-08-01T18:46:23"/>
    <n v="100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d v="2012-05-01T17:00:03"/>
    <n v="114"/>
    <n v="65.84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d v="2011-09-15T22:00:03"/>
    <n v="119"/>
    <n v="46.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d v="2011-10-12T23:57:59"/>
    <n v="103"/>
    <n v="50.3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d v="2012-04-22T16:59:36"/>
    <n v="266"/>
    <n v="26.57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d v="2012-05-27T01:59:57"/>
    <n v="100"/>
    <n v="39.49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d v="2011-11-16T16:11:48"/>
    <n v="107"/>
    <n v="49.2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d v="2013-05-09T16:33:59"/>
    <n v="134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d v="2012-06-23T05:27:56"/>
    <n v="121"/>
    <n v="37.94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d v="2011-01-16T01:51:00"/>
    <n v="103"/>
    <n v="51.6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d v="2012-06-16T09:59:00"/>
    <n v="125"/>
    <n v="27.78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d v="2013-04-29T04:02:20"/>
    <n v="129"/>
    <n v="99.38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d v="2012-05-23T15:29:04"/>
    <n v="101"/>
    <n v="38.85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d v="2012-06-06T22:42:55"/>
    <n v="128"/>
    <n v="45.5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d v="2013-03-29T22:54:52"/>
    <n v="100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d v="2011-08-05T21:05:38"/>
    <n v="113"/>
    <n v="80.55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d v="2015-01-27T23:13:07"/>
    <n v="106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d v="2012-12-31T18:00:00"/>
    <n v="203"/>
    <n v="47.68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d v="2012-06-23T18:32:55"/>
    <n v="113"/>
    <n v="23.45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d v="2015-09-27T18:38:24"/>
    <n v="3"/>
    <n v="40.14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d v="2014-09-21T19:48:38"/>
    <n v="0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d v="2016-06-07T21:06:00"/>
    <n v="0"/>
    <s v="no backers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d v="2014-11-15T01:22:14"/>
    <n v="0"/>
    <s v="no backers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d v="2015-03-14T00:20:16"/>
    <n v="0"/>
    <s v="no backers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d v="2015-10-03T21:00:00"/>
    <n v="1"/>
    <n v="15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d v="2015-05-11T01:45:04"/>
    <n v="0"/>
    <s v="no backers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d v="2014-08-14T22:50:34"/>
    <n v="0"/>
    <s v="no backers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d v="2015-04-20T18:25:49"/>
    <n v="1"/>
    <n v="35.71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d v="2015-05-14T23:56:12"/>
    <n v="0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d v="2016-02-01T10:43:33"/>
    <n v="0"/>
    <s v="no backers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d v="2014-12-13T21:02:41"/>
    <n v="0"/>
    <s v="no backers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d v="2017-02-26T00:09:49"/>
    <n v="0"/>
    <s v="no backers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d v="2014-08-20T09:21:17"/>
    <n v="2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d v="2015-02-22T20:09:13"/>
    <n v="19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d v="2014-11-29T16:40:52"/>
    <n v="0"/>
    <s v="no backers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d v="2015-03-19T18:15:30"/>
    <n v="10"/>
    <n v="53.55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d v="2014-11-13T17:20:28"/>
    <n v="0"/>
    <s v="no backers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d v="2014-07-19T03:43:24"/>
    <n v="0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d v="2016-10-15T19:21:00"/>
    <n v="0"/>
    <s v="no backers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d v="2015-10-13T23:13:41"/>
    <n v="109"/>
    <n v="103.68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d v="2016-04-22T14:52:00"/>
    <n v="100"/>
    <n v="185.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d v="2014-11-18T00:24:52"/>
    <n v="156"/>
    <n v="54.15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d v="2014-12-21T04:30:00"/>
    <n v="102"/>
    <n v="177.21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d v="2012-06-28T20:16:11"/>
    <n v="100"/>
    <n v="100.33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d v="2014-12-08T04:59:00"/>
    <n v="113"/>
    <n v="136.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d v="2013-10-18T03:59:00"/>
    <n v="102"/>
    <n v="57.54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d v="2015-08-20T11:00:00"/>
    <n v="107"/>
    <n v="52.96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d v="2012-03-25T00:56:15"/>
    <n v="104"/>
    <n v="82.33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d v="2015-04-20T04:50:00"/>
    <n v="100"/>
    <n v="135.41999999999999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d v="2015-08-15T03:59:00"/>
    <n v="100"/>
    <n v="74.069999999999993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d v="2012-08-16T20:22:46"/>
    <n v="126"/>
    <n v="84.08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d v="2013-03-01T18:01:08"/>
    <n v="111"/>
    <n v="61.0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d v="2010-01-01T06:00:00"/>
    <n v="105"/>
    <n v="150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d v="2014-12-01T19:59:05"/>
    <n v="104"/>
    <n v="266.08999999999997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d v="2013-07-30T02:32:46"/>
    <n v="116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d v="2011-08-01T15:34:15"/>
    <n v="110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d v="2013-02-24T04:59:00"/>
    <n v="113"/>
    <n v="109.96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d v="2015-02-02T21:39:12"/>
    <n v="100"/>
    <n v="169.92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d v="2011-10-29T16:12:01"/>
    <n v="103"/>
    <n v="95.74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d v="2013-09-26T10:46:58"/>
    <n v="107"/>
    <n v="59.46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d v="2013-10-01T03:59:00"/>
    <n v="104"/>
    <n v="55.77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d v="2011-01-02T03:00:00"/>
    <n v="156"/>
    <n v="30.08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d v="2012-07-08T12:29:29"/>
    <n v="101"/>
    <n v="88.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d v="2015-02-27T00:30:00"/>
    <n v="195"/>
    <n v="64.03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d v="2013-10-05T05:00:00"/>
    <n v="112"/>
    <n v="60.15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d v="2012-04-04T17:33:23"/>
    <n v="120"/>
    <n v="49.1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d v="2016-09-30T04:27:00"/>
    <n v="102"/>
    <n v="165.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d v="2013-05-31T17:00:00"/>
    <n v="103"/>
    <n v="43.62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d v="2015-10-08T03:59:00"/>
    <n v="101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d v="2012-03-21T20:48:00"/>
    <n v="103"/>
    <n v="67.42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d v="2017-03-05T19:26:21"/>
    <n v="107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d v="2012-09-21T04:46:47"/>
    <n v="156"/>
    <n v="38.88000000000000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d v="2015-06-01T03:59:00"/>
    <n v="123"/>
    <n v="54.99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d v="2012-05-28T15:43:13"/>
    <n v="107"/>
    <n v="61.34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d v="2012-12-24T23:47:37"/>
    <n v="106"/>
    <n v="23.12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d v="2014-05-15T17:53:06"/>
    <n v="118"/>
    <n v="29.6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d v="2015-05-01T13:59:00"/>
    <n v="109"/>
    <n v="75.61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d v="2011-11-15T19:37:00"/>
    <n v="111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d v="2015-03-06T22:49:34"/>
    <n v="100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d v="2015-10-13T12:41:29"/>
    <n v="0"/>
    <s v="no backers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d v="2016-10-11T12:35:39"/>
    <n v="1"/>
    <n v="25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d v="2015-07-30T03:20:51"/>
    <n v="0"/>
    <s v="no backers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d v="2014-08-01T00:58:19"/>
    <n v="0"/>
    <s v="no backers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d v="2016-05-09T20:50:00"/>
    <n v="1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d v="2014-08-21T23:32:28"/>
    <n v="0"/>
    <s v="no backers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d v="2015-04-23T21:05:38"/>
    <n v="0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d v="2016-09-01T15:59:54"/>
    <n v="1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d v="2015-09-17T02:31:52"/>
    <n v="2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d v="2017-02-08T21:40:35"/>
    <n v="1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d v="2016-05-19T08:12:01"/>
    <n v="0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d v="2015-04-13T02:51:57"/>
    <n v="0"/>
    <s v="no backers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d v="2014-08-23T14:12:29"/>
    <n v="0"/>
    <s v="no backers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d v="2016-05-18T19:49:05"/>
    <n v="0"/>
    <s v="no backers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d v="2015-01-12T02:36:34"/>
    <n v="0"/>
    <s v="no backers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d v="2015-04-10T23:14:07"/>
    <n v="0"/>
    <s v="no backers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d v="2014-08-04T19:41:37"/>
    <n v="0"/>
    <s v="no backers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d v="2015-10-09T17:00:00"/>
    <n v="0"/>
    <s v="no backers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d v="2014-09-15T19:55:03"/>
    <n v="0"/>
    <n v="23.08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d v="2015-05-16T03:00:00"/>
    <n v="1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d v="2015-11-16T16:04:58"/>
    <n v="11"/>
    <n v="48.1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d v="2016-10-29T23:43:54"/>
    <n v="0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d v="2015-03-16T17:28:00"/>
    <n v="1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d v="2015-06-15T04:09:29"/>
    <n v="0"/>
    <s v="no backers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d v="2014-07-05T23:07:12"/>
    <n v="0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d v="2015-12-25T07:55:36"/>
    <n v="0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d v="2015-12-30T16:12:33"/>
    <n v="2"/>
    <n v="202.83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d v="2015-03-31T13:14:00"/>
    <n v="4"/>
    <n v="29.13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d v="2016-03-23T11:52:07"/>
    <n v="0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d v="2016-01-26T14:08:17"/>
    <n v="0"/>
    <s v="no backers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d v="2016-03-13T20:45:24"/>
    <n v="2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d v="2014-10-05T19:13:41"/>
    <n v="0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d v="2015-04-25T20:17:06"/>
    <n v="0"/>
    <s v="no backers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d v="2014-08-07T23:13:48"/>
    <n v="0"/>
    <n v="1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d v="2017-02-24T05:51:40"/>
    <n v="12"/>
    <n v="96.0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d v="2014-08-07T15:56:49"/>
    <n v="24"/>
    <n v="305.7799999999999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d v="2016-06-19T08:11:57"/>
    <n v="6"/>
    <n v="12.14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d v="2015-09-23T20:10:01"/>
    <n v="39"/>
    <n v="83.57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d v="2014-08-03T18:05:47"/>
    <n v="1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d v="2016-03-25T20:36:40"/>
    <n v="7"/>
    <n v="115.5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d v="2012-09-13T03:59:00"/>
    <n v="661"/>
    <n v="21.9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d v="2014-11-12T21:20:00"/>
    <n v="326"/>
    <n v="80.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d v="2013-12-23T21:54:14"/>
    <n v="101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d v="2012-04-29T01:13:43"/>
    <n v="104"/>
    <n v="64.930000000000007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d v="2016-06-17T12:59:50"/>
    <n v="107"/>
    <n v="60.97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d v="2014-04-29T17:06:22"/>
    <n v="110"/>
    <n v="31.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d v="2015-08-12T02:00:00"/>
    <n v="408"/>
    <n v="81.95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d v="2017-03-15T00:00:00"/>
    <n v="224"/>
    <n v="58.93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d v="2012-07-15T05:42:31"/>
    <n v="304"/>
    <n v="157.2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d v="2016-08-22T06:59:00"/>
    <n v="141"/>
    <n v="55.76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d v="2017-01-02T22:59:00"/>
    <n v="2791"/>
    <n v="83.8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d v="2015-01-09T03:26:10"/>
    <n v="172"/>
    <n v="58.4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d v="2012-09-21T19:38:14"/>
    <n v="101"/>
    <n v="270.57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d v="2014-04-30T05:00:00"/>
    <n v="102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d v="2016-04-30T12:00:00"/>
    <n v="170"/>
    <n v="47.18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d v="2015-08-25T23:52:09"/>
    <n v="115"/>
    <n v="120.31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d v="2014-10-20T20:59:11"/>
    <n v="878"/>
    <n v="27.6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d v="2015-12-01T20:01:01"/>
    <n v="105"/>
    <n v="205.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d v="2015-10-23T11:00:00"/>
    <n v="188"/>
    <n v="35.54999999999999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d v="2015-10-11T01:00:00"/>
    <n v="144"/>
    <n v="74.64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d v="2015-05-21T17:56:28"/>
    <n v="146"/>
    <n v="47.06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d v="2016-12-30T17:50:16"/>
    <n v="131"/>
    <n v="26.59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d v="2016-12-02T06:09:26"/>
    <n v="114"/>
    <n v="36.77000000000000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d v="2012-09-13T10:07:02"/>
    <n v="1379"/>
    <n v="31.82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d v="2016-11-09T20:26:48"/>
    <n v="956"/>
    <n v="27.5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d v="2015-06-03T15:04:29"/>
    <n v="112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d v="2015-11-26T20:54:21"/>
    <n v="647"/>
    <n v="21.56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d v="2014-11-30T23:11:07"/>
    <n v="110"/>
    <n v="44.1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d v="2015-05-14T12:55:22"/>
    <n v="128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d v="2016-06-30T10:00:00"/>
    <n v="158"/>
    <n v="38.99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d v="2015-08-30T04:03:47"/>
    <n v="115"/>
    <n v="80.19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d v="2016-05-29T01:28:59"/>
    <n v="137"/>
    <n v="34.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d v="2014-02-27T23:00:00"/>
    <n v="355"/>
    <n v="89.1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d v="2016-09-29T15:45:21"/>
    <n v="106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d v="2015-03-09T21:49:21"/>
    <n v="100"/>
    <n v="136.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d v="2016-10-16T01:00:00"/>
    <n v="187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d v="2016-10-12T13:11:15"/>
    <n v="166"/>
    <n v="31.9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d v="2015-01-15T21:54:55"/>
    <n v="102"/>
    <n v="25.21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d v="2015-02-19T20:45:48"/>
    <n v="164"/>
    <n v="10.03999999999999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d v="2015-06-08T03:51:14"/>
    <n v="106"/>
    <n v="45.94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d v="2014-09-15T20:09:00"/>
    <n v="1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d v="2016-07-15T06:57:00"/>
    <n v="0"/>
    <s v="no backers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d v="2016-12-21T07:59:00"/>
    <n v="34"/>
    <n v="223.58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d v="2017-03-10T19:00:35"/>
    <n v="2"/>
    <n v="39.479999999999997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d v="2014-11-08T21:13:23"/>
    <n v="11"/>
    <n v="91.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d v="2015-09-09T07:31:09"/>
    <n v="8"/>
    <n v="78.6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d v="2015-08-14T06:16:59"/>
    <n v="1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d v="2016-03-09T17:09:20"/>
    <n v="1"/>
    <n v="17.670000000000002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d v="2016-02-01T23:55:41"/>
    <n v="0"/>
    <n v="41.33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d v="2016-12-21T14:59:03"/>
    <n v="1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d v="2015-12-17T19:20:09"/>
    <n v="2"/>
    <n v="307.82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d v="2014-12-10T03:48:45"/>
    <n v="1"/>
    <n v="80.45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d v="2014-06-13T04:00:00"/>
    <n v="12"/>
    <n v="83.94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d v="2015-04-21T13:25:26"/>
    <n v="0"/>
    <n v="8.5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d v="2016-02-09T20:00:00"/>
    <n v="21"/>
    <n v="73.37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d v="2017-03-12T19:00:00"/>
    <n v="11"/>
    <n v="112.8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d v="2016-08-03T01:30:00"/>
    <n v="19"/>
    <n v="95.28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d v="2016-07-30T21:13:14"/>
    <n v="0"/>
    <n v="22.75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d v="2015-04-18T01:40:10"/>
    <n v="3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d v="2015-11-24T18:06:58"/>
    <n v="0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d v="2013-10-25T23:00:10"/>
    <n v="103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d v="2015-08-21T17:55:13"/>
    <n v="107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d v="2015-09-04T15:00:00"/>
    <n v="105"/>
    <n v="373.56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d v="2015-12-09T06:59:00"/>
    <n v="103"/>
    <n v="174.0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d v="2015-05-04T21:29:34"/>
    <n v="123"/>
    <n v="93.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d v="2015-09-25T21:00:00"/>
    <n v="159"/>
    <n v="77.33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d v="2016-02-10T22:13:36"/>
    <n v="111"/>
    <n v="92.22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d v="2015-11-09T14:32:00"/>
    <n v="171"/>
    <n v="60.96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d v="2016-01-10T00:51:36"/>
    <n v="125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d v="2014-07-29T00:29:40"/>
    <n v="6"/>
    <n v="41.58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d v="2014-12-19T19:38:00"/>
    <n v="11"/>
    <n v="33.76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d v="2015-12-28T06:00:00"/>
    <n v="33"/>
    <n v="70.6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d v="2014-10-29T22:45:00"/>
    <n v="28"/>
    <n v="167.15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d v="2016-07-05T04:59:00"/>
    <n v="63"/>
    <n v="128.62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d v="2014-11-10T21:34:49"/>
    <n v="8"/>
    <n v="65.41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d v="2016-05-22T14:59:34"/>
    <n v="50"/>
    <n v="117.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d v="2014-07-03T00:42:23"/>
    <n v="18"/>
    <n v="126.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d v="2015-09-24T19:09:25"/>
    <n v="0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d v="2015-02-28T00:01:34"/>
    <n v="0"/>
    <n v="4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d v="2016-04-06T04:04:51"/>
    <n v="1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d v="2014-07-10T21:29:10"/>
    <n v="1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d v="2014-11-22T05:59:00"/>
    <n v="28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d v="2015-03-01T18:07:20"/>
    <n v="0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d v="2014-08-09T21:57:05"/>
    <n v="1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d v="2015-04-27T15:42:10"/>
    <n v="0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d v="2014-09-30T23:23:43"/>
    <n v="0"/>
    <s v="no backers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d v="2015-06-29T15:21:58"/>
    <n v="0"/>
    <s v="no backers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d v="2015-02-24T03:00:00"/>
    <n v="0"/>
    <n v="5.29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d v="2016-07-30T23:04:50"/>
    <n v="0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d v="2015-06-03T02:31:16"/>
    <n v="11"/>
    <n v="72.760000000000005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d v="2015-05-10T17:22:37"/>
    <n v="0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d v="2015-03-25T07:01:00"/>
    <n v="1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d v="2014-08-13T03:19:26"/>
    <n v="1"/>
    <n v="13.3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d v="2014-09-26T03:22:19"/>
    <n v="0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d v="2015-04-14T03:21:58"/>
    <n v="0"/>
    <n v="23.67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d v="2014-12-25T20:16:00"/>
    <n v="6"/>
    <n v="89.21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d v="2015-08-02T22:00:00"/>
    <n v="26"/>
    <n v="116.56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d v="2014-06-27T21:33:28"/>
    <n v="0"/>
    <n v="13.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d v="2014-08-08T21:31:03"/>
    <n v="0"/>
    <s v="no backers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d v="2014-09-18T20:59:32"/>
    <n v="1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d v="2017-04-07T17:35:34"/>
    <n v="46"/>
    <n v="34.130000000000003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d v="2017-04-05T18:14:37"/>
    <n v="34"/>
    <n v="132.35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d v="2017-03-22T15:33:50"/>
    <n v="104"/>
    <n v="922.22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d v="2017-04-05T19:41:54"/>
    <n v="6"/>
    <n v="163.57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d v="2017-03-24T20:59:18"/>
    <n v="11"/>
    <n v="217.3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d v="2014-10-16T06:59:00"/>
    <n v="112"/>
    <n v="149.44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d v="2013-05-27T06:59:00"/>
    <n v="351"/>
    <n v="71.239999999999995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d v="2016-07-21T16:45:26"/>
    <n v="233"/>
    <n v="44.46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d v="2016-10-04T03:59:00"/>
    <n v="102"/>
    <n v="164.94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d v="2014-08-09T02:00:00"/>
    <n v="154"/>
    <n v="84.87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d v="2014-06-20T22:01:00"/>
    <n v="101"/>
    <n v="53.95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d v="2013-07-13T18:00:00"/>
    <n v="131"/>
    <n v="50.5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d v="2015-12-24T15:41:24"/>
    <n v="102"/>
    <n v="108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d v="2016-10-14T23:00:00"/>
    <n v="116"/>
    <n v="95.37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d v="2016-02-21T09:33:48"/>
    <n v="265"/>
    <n v="57.63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d v="2015-10-08T07:59:53"/>
    <n v="120"/>
    <n v="64.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d v="2014-12-06T22:57:29"/>
    <n v="120"/>
    <n v="92.39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d v="2016-05-03T23:00:00"/>
    <n v="104"/>
    <n v="125.9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d v="2016-04-17T23:44:54"/>
    <n v="109"/>
    <n v="94.64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d v="2016-11-11T12:10:53"/>
    <n v="118"/>
    <n v="170.7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d v="2013-09-06T19:00:00"/>
    <n v="1462"/>
    <n v="40.7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d v="2017-01-29T20:34:13"/>
    <n v="253"/>
    <n v="68.25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d v="2014-12-31T21:08:08"/>
    <n v="140"/>
    <n v="95.49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d v="2015-08-15T07:50:59"/>
    <n v="297"/>
    <n v="7.19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d v="2017-03-01T17:52:15"/>
    <n v="145"/>
    <n v="511.6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d v="2016-04-22T13:55:11"/>
    <n v="106"/>
    <n v="261.75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d v="2015-08-07T16:14:23"/>
    <n v="493"/>
    <n v="69.760000000000005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d v="2015-12-30T14:23:54"/>
    <n v="202"/>
    <n v="77.23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d v="2015-05-01T05:46:37"/>
    <n v="104"/>
    <n v="340.5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d v="2013-04-22T12:59:35"/>
    <n v="170"/>
    <n v="67.42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d v="2014-10-18T04:00:00"/>
    <n v="104"/>
    <n v="845.7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d v="2013-05-28T00:00:00"/>
    <n v="118"/>
    <n v="97.19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d v="2015-04-10T05:32:54"/>
    <n v="108"/>
    <n v="451.84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d v="2016-10-13T21:59:00"/>
    <n v="2260300"/>
    <n v="138.66999999999999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d v="2013-03-13T20:00:00"/>
    <n v="978"/>
    <n v="21.64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d v="2014-04-23T15:59:33"/>
    <n v="123"/>
    <n v="169.52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d v="2014-01-15T19:00:00"/>
    <n v="246"/>
    <n v="161.88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d v="2016-11-06T03:26:44"/>
    <n v="148"/>
    <n v="493.1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d v="2014-05-05T21:18:37"/>
    <n v="384"/>
    <n v="22.12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d v="2015-03-11T23:45:52"/>
    <n v="103"/>
    <n v="18.239999999999998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d v="2014-10-20T02:07:00"/>
    <n v="0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d v="2012-05-15T17:16:27"/>
    <n v="29"/>
    <n v="40.61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d v="2016-10-19T07:53:27"/>
    <n v="0"/>
    <s v="no backers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d v="2012-02-29T01:29:58"/>
    <n v="5"/>
    <n v="37.95000000000000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d v="2012-07-14T23:42:48"/>
    <n v="22"/>
    <n v="35.729999999999997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d v="2014-08-29T18:45:11"/>
    <n v="27"/>
    <n v="42.1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d v="2012-06-16T03:10:00"/>
    <n v="28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d v="2016-09-02T17:03:22"/>
    <n v="1"/>
    <n v="13.25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d v="2015-04-04T18:10:37"/>
    <n v="1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d v="2012-06-30T20:00:00"/>
    <n v="0"/>
    <s v="no backers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d v="2014-06-17T21:17:22"/>
    <n v="0"/>
    <s v="no backers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d v="2011-12-18T18:21:44"/>
    <n v="11"/>
    <n v="39.29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d v="2012-08-26T21:37:03"/>
    <n v="19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d v="2014-09-11T15:15:51"/>
    <n v="0"/>
    <s v="no backers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d v="2015-04-08T18:58:47"/>
    <n v="52"/>
    <n v="17.329999999999998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d v="2014-01-11T21:36:41"/>
    <n v="10"/>
    <n v="31.7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d v="2016-08-06T15:45:32"/>
    <n v="1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d v="2016-10-10T10:36:23"/>
    <n v="12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d v="2016-07-16T08:47:46"/>
    <n v="11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d v="2013-06-20T11:04:18"/>
    <n v="0"/>
    <s v="no backers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d v="2013-01-03T01:31:33"/>
    <n v="1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d v="2012-03-18T23:53:15"/>
    <n v="1"/>
    <n v="25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d v="2013-05-24T13:54:44"/>
    <n v="0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d v="2012-05-30T19:00:00"/>
    <n v="1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d v="2012-10-28T13:53:48"/>
    <n v="0"/>
    <s v="no backers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d v="2011-08-11T16:01:58"/>
    <n v="2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d v="2015-08-16T23:00:50"/>
    <n v="1"/>
    <n v="11.33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d v="2012-03-29T13:45:23"/>
    <n v="14"/>
    <n v="29.47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d v="2014-06-05T19:49:50"/>
    <n v="0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d v="2014-03-18T15:55:30"/>
    <n v="10"/>
    <n v="63.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d v="2013-02-01T17:00:00"/>
    <n v="0"/>
    <s v="no backers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d v="2013-10-05T20:51:34"/>
    <n v="0"/>
    <s v="no backers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d v="2016-04-24T20:45:21"/>
    <n v="0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d v="2013-03-08T03:02:08"/>
    <n v="14"/>
    <n v="43.85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d v="2011-12-16T00:19:14"/>
    <n v="3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d v="2015-06-12T07:07:56"/>
    <n v="8"/>
    <n v="45.97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d v="2015-07-17T16:03:24"/>
    <n v="0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d v="2014-08-25T23:28:26"/>
    <n v="26"/>
    <n v="93.67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d v="2015-11-22T15:03:41"/>
    <n v="2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d v="2017-03-10T10:44:48"/>
    <n v="0"/>
    <s v="no backers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d v="2015-02-12T07:00:00"/>
    <n v="105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d v="2015-02-17T04:59:00"/>
    <n v="120"/>
    <n v="66.67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d v="2015-04-23T12:50:46"/>
    <n v="115"/>
    <n v="18.77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d v="2014-10-29T18:54:03"/>
    <n v="119"/>
    <n v="66.11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d v="2016-08-05T21:00:00"/>
    <n v="105"/>
    <n v="36.86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d v="2014-07-09T13:39:40"/>
    <n v="118"/>
    <n v="39.81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d v="2014-07-18T04:45:52"/>
    <n v="120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d v="2016-07-29T16:50:43"/>
    <n v="103"/>
    <n v="102.5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d v="2015-03-12T04:00:00"/>
    <n v="101"/>
    <n v="126.46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d v="2015-02-11T22:31:43"/>
    <n v="105"/>
    <n v="47.88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d v="2016-09-09T04:00:00"/>
    <n v="103"/>
    <n v="73.209999999999994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d v="2015-08-12T05:32:39"/>
    <n v="108"/>
    <n v="89.67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d v="2015-07-21T10:03:25"/>
    <n v="111"/>
    <n v="151.46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d v="2016-03-03T19:00:00"/>
    <n v="150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d v="2014-06-06T23:00:00"/>
    <n v="104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d v="2014-07-05T12:40:28"/>
    <n v="116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d v="2014-07-08T22:34:00"/>
    <n v="103"/>
    <n v="87.36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d v="2015-07-31T16:00:00"/>
    <n v="101"/>
    <n v="36.47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d v="2016-06-17T16:00:00"/>
    <n v="117"/>
    <n v="44.86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d v="2015-01-04T13:16:06"/>
    <n v="133"/>
    <n v="42.9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d v="2014-10-10T11:00:00"/>
    <n v="133"/>
    <n v="51.23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d v="2015-08-06T15:31:47"/>
    <n v="102"/>
    <n v="33.94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d v="2015-07-16T00:00:00"/>
    <n v="128"/>
    <n v="90.74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d v="2014-09-29T10:53:10"/>
    <n v="115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d v="2015-08-22T12:07:53"/>
    <n v="110"/>
    <n v="24.44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d v="2015-08-05T11:00:00"/>
    <n v="112"/>
    <n v="44.25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d v="2015-06-29T20:57:18"/>
    <n v="126"/>
    <n v="67.739999999999995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d v="2015-08-22T20:18:55"/>
    <n v="100"/>
    <n v="65.3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d v="2016-03-30T14:39:00"/>
    <n v="102"/>
    <n v="121.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d v="2014-06-01T03:59:00"/>
    <n v="108"/>
    <n v="47.46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d v="2015-02-23T11:55:03"/>
    <n v="100"/>
    <n v="92.84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d v="2015-04-06T04:00:00"/>
    <n v="113"/>
    <n v="68.25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d v="2016-12-14T17:49:21"/>
    <n v="128"/>
    <n v="37.21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d v="2015-05-09T09:35:15"/>
    <n v="108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d v="2016-08-07T18:38:29"/>
    <n v="242"/>
    <n v="43.21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d v="2015-08-02T16:00:00"/>
    <n v="142"/>
    <n v="25.13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d v="2015-02-28T15:14:22"/>
    <n v="130"/>
    <n v="23.64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d v="2015-09-23T14:21:26"/>
    <n v="106"/>
    <n v="103.95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d v="2015-06-14T12:36:49"/>
    <n v="105"/>
    <n v="50.38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d v="2016-02-26T00:00:00"/>
    <n v="136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d v="2014-09-23T22:08:55"/>
    <n v="100"/>
    <n v="28.57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d v="2015-03-27T15:24:52"/>
    <n v="100"/>
    <n v="63.83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d v="2015-03-31T22:59:00"/>
    <n v="124"/>
    <n v="8.86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d v="2015-06-13T01:43:00"/>
    <n v="117"/>
    <n v="50.67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d v="2015-12-04T19:01:26"/>
    <n v="103"/>
    <n v="60.78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d v="2015-07-10T07:00:00"/>
    <n v="108"/>
    <n v="113.42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d v="2016-06-03T16:30:00"/>
    <n v="120"/>
    <n v="104.5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d v="2015-10-02T23:00:00"/>
    <n v="100"/>
    <n v="98.31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d v="2016-06-02T10:25:18"/>
    <n v="107"/>
    <n v="35.04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d v="2014-05-12T03:59:00"/>
    <n v="100"/>
    <n v="272.73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d v="2015-07-16T19:47:50"/>
    <n v="111"/>
    <n v="63.85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d v="2014-11-23T22:00:00"/>
    <n v="115"/>
    <n v="30.19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d v="2015-10-11T02:00:00"/>
    <n v="108"/>
    <n v="83.51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d v="2015-01-30T23:02:10"/>
    <n v="170"/>
    <n v="64.760000000000005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d v="2015-12-05T00:00:00"/>
    <n v="187"/>
    <n v="20.1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d v="2017-02-18T04:59:00"/>
    <n v="108"/>
    <n v="44.09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d v="2015-12-09T22:48:04"/>
    <n v="100"/>
    <n v="40.47999999999999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d v="2014-08-13T22:00:00"/>
    <n v="120"/>
    <n v="44.54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d v="2014-08-25T04:59:00"/>
    <n v="111"/>
    <n v="125.81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d v="2015-03-18T17:00:00"/>
    <n v="104"/>
    <n v="19.7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d v="2015-12-13T18:44:57"/>
    <n v="1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d v="2014-06-21T11:00:00"/>
    <n v="0"/>
    <s v="no backers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d v="2016-06-13T04:00:00"/>
    <n v="0"/>
    <s v="no backers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d v="2017-01-04T13:06:20"/>
    <n v="5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d v="2015-06-08T00:23:53"/>
    <n v="32"/>
    <n v="60.67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d v="2015-05-29T16:36:34"/>
    <n v="0"/>
    <s v="no backers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d v="2016-05-23T19:21:05"/>
    <n v="0"/>
    <s v="no backers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d v="2015-05-29T15:34:19"/>
    <n v="0"/>
    <n v="23.33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d v="2016-04-23T10:16:40"/>
    <n v="1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d v="2014-09-06T00:10:11"/>
    <n v="4"/>
    <n v="23.92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d v="2016-01-29T23:17:00"/>
    <n v="0"/>
    <s v="no backers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d v="2014-06-21T01:05:03"/>
    <n v="2"/>
    <n v="15.83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d v="2014-09-14T04:34:57"/>
    <n v="0"/>
    <s v="no backers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d v="2015-05-07T17:11:59"/>
    <n v="42"/>
    <n v="29.79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d v="2016-01-29T23:34:00"/>
    <n v="50"/>
    <n v="6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d v="2015-08-08T21:34:00"/>
    <n v="5"/>
    <n v="24.33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d v="2017-02-20T18:00:00"/>
    <n v="20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d v="2014-12-05T11:28:00"/>
    <n v="0"/>
    <s v="no backers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d v="2015-10-16T08:41:44"/>
    <n v="2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d v="2016-06-19T19:12:56"/>
    <n v="7"/>
    <n v="29.56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d v="2015-09-24T14:10:48"/>
    <n v="32"/>
    <n v="26.67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d v="2014-06-24T18:57:09"/>
    <n v="0"/>
    <n v="18.329999999999998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d v="2014-09-09T16:12:03"/>
    <n v="0"/>
    <n v="20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d v="2015-07-17T13:18:00"/>
    <n v="2"/>
    <n v="13.33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d v="2015-01-06T02:44:19"/>
    <n v="0"/>
    <s v="no backers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d v="2016-10-14T22:00:00"/>
    <n v="1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d v="2016-07-04T04:00:00"/>
    <n v="20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d v="2016-10-05T19:50:54"/>
    <n v="42"/>
    <n v="105.03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d v="2016-07-19T14:14:41"/>
    <n v="1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d v="2014-05-17T04:32:45"/>
    <n v="15"/>
    <n v="83.33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d v="2014-12-21T17:43:33"/>
    <n v="5"/>
    <n v="35.92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d v="2015-06-20T02:47:18"/>
    <n v="0"/>
    <s v="no backers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d v="2015-01-28T19:37:11"/>
    <n v="38"/>
    <n v="119.1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d v="2017-01-17T20:16:26"/>
    <n v="5"/>
    <n v="90.33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d v="2016-05-05T03:04:53"/>
    <n v="0"/>
    <n v="2.33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d v="2015-07-16T17:51:19"/>
    <n v="0"/>
    <s v="no backers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d v="2016-11-30T17:00:00"/>
    <n v="11"/>
    <n v="108.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d v="2015-07-03T14:46:35"/>
    <n v="2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d v="2016-01-20T17:24:21"/>
    <n v="0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d v="2015-08-20T17:05:00"/>
    <n v="23"/>
    <n v="96.55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d v="2014-12-03T15:20:36"/>
    <n v="0"/>
    <s v="no backers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d v="2016-05-01T14:18:38"/>
    <n v="34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d v="2016-02-06T04:59:00"/>
    <n v="19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d v="2014-12-05T17:27:15"/>
    <n v="0"/>
    <n v="46.25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d v="2015-03-14T00:50:01"/>
    <n v="33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d v="2015-09-19T03:59:00"/>
    <n v="5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d v="2015-01-11T10:15:24"/>
    <n v="0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d v="2014-10-18T04:59:00"/>
    <n v="0"/>
    <s v="no backers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d v="2014-08-29T20:43:05"/>
    <n v="38"/>
    <n v="81.569999999999993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d v="2014-08-09T03:00:00"/>
    <n v="1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d v="2016-04-15T20:12:08"/>
    <n v="3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d v="2014-08-25T21:00:00"/>
    <n v="9"/>
    <n v="29.41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d v="2015-01-09T02:00:00"/>
    <n v="1"/>
    <n v="12.5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d v="2015-04-03T22:40:15"/>
    <n v="0"/>
    <s v="no backers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d v="2014-06-22T21:00:00"/>
    <n v="5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d v="2016-12-12T06:00:00"/>
    <n v="21"/>
    <n v="52.08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d v="2015-10-11T15:29:05"/>
    <n v="5"/>
    <n v="183.33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d v="2015-10-31T15:57:33"/>
    <n v="4"/>
    <n v="26.33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d v="2016-07-24T01:52:38"/>
    <n v="0"/>
    <s v="no backers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d v="2014-08-09T05:37:12"/>
    <n v="62"/>
    <n v="486.43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d v="2015-02-07T21:42:19"/>
    <n v="1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d v="2015-08-24T10:33:16"/>
    <n v="0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d v="2015-09-09T04:00:18"/>
    <n v="1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d v="2014-11-09T12:00:00"/>
    <n v="5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d v="2016-09-07T01:21:53"/>
    <n v="18"/>
    <n v="36.590000000000003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d v="2015-08-01T01:00:00"/>
    <n v="9"/>
    <n v="80.709999999999994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d v="2016-05-14T21:03:57"/>
    <n v="0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d v="2016-06-08T17:33:39"/>
    <n v="3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d v="2014-11-25T19:46:00"/>
    <n v="0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d v="2015-06-12T20:11:27"/>
    <n v="0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d v="2015-06-27T18:27:06"/>
    <n v="37"/>
    <n v="46.93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d v="2016-01-15T03:09:34"/>
    <n v="14"/>
    <n v="78.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d v="2014-09-06T22:08:59"/>
    <n v="0"/>
    <n v="1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d v="2015-03-14T20:46:34"/>
    <n v="0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d v="2016-03-16T08:33:10"/>
    <n v="61"/>
    <n v="203.67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d v="2014-05-19T11:26:29"/>
    <n v="8"/>
    <n v="20.71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d v="2015-09-16T05:37:27"/>
    <n v="22"/>
    <n v="48.56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d v="2015-10-29T15:06:47"/>
    <n v="27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d v="2014-08-05T14:52:09"/>
    <n v="9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d v="2015-03-25T18:01:10"/>
    <n v="27"/>
    <n v="51.62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d v="2014-09-25T21:16:44"/>
    <n v="129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d v="2015-05-18T20:58:47"/>
    <n v="100"/>
    <n v="83.33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d v="2015-01-24T03:00:00"/>
    <n v="100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d v="2015-05-09T03:59:00"/>
    <n v="103"/>
    <n v="175.51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d v="2014-09-11T14:01:08"/>
    <n v="102"/>
    <n v="231.66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d v="2015-02-23T18:22:59"/>
    <n v="125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d v="2014-07-15T05:00:00"/>
    <n v="131"/>
    <n v="112.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d v="2016-03-04T23:57:26"/>
    <n v="100"/>
    <n v="41.67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d v="2014-05-25T13:32:38"/>
    <n v="102"/>
    <n v="255.17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d v="2015-05-07T14:01:04"/>
    <n v="101"/>
    <n v="162.7700000000000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d v="2014-09-15T06:08:00"/>
    <n v="106"/>
    <n v="88.33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d v="2015-02-21T11:00:00"/>
    <n v="105"/>
    <n v="85.74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d v="2016-06-04T22:57:33"/>
    <n v="103"/>
    <n v="47.57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d v="2014-06-15T15:16:04"/>
    <n v="108"/>
    <n v="72.97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d v="2016-08-29T17:00:00"/>
    <n v="101"/>
    <n v="90.54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d v="2014-10-13T04:59:00"/>
    <n v="128"/>
    <n v="37.65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d v="2014-07-13T10:58:33"/>
    <n v="133"/>
    <n v="36.36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d v="2015-01-30T16:53:34"/>
    <n v="101"/>
    <n v="126.72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d v="2014-08-28T01:00:00"/>
    <n v="103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d v="2015-01-18T18:33:38"/>
    <n v="107"/>
    <n v="81.239999999999995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d v="2015-03-01T23:02:35"/>
    <n v="0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d v="2015-12-16T20:18:00"/>
    <n v="20"/>
    <n v="202.23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d v="2015-04-13T03:06:20"/>
    <n v="0"/>
    <s v="no backers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d v="2015-06-07T21:56:38"/>
    <n v="1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d v="2015-05-24T03:21:00"/>
    <n v="0"/>
    <s v="no backers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d v="2016-08-15T12:44:52"/>
    <n v="0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d v="2016-11-24T17:11:00"/>
    <n v="4"/>
    <n v="82.46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d v="2015-06-02T15:34:53"/>
    <n v="0"/>
    <n v="2.67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d v="2015-11-19T20:45:17"/>
    <n v="3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d v="2016-01-23T08:45:52"/>
    <n v="0"/>
    <s v="no backers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d v="2014-10-05T19:16:13"/>
    <n v="2"/>
    <n v="18.899999999999999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d v="2016-10-17T04:00:00"/>
    <n v="8"/>
    <n v="200.63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d v="2015-10-08T19:00:21"/>
    <n v="0"/>
    <n v="201.67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d v="2017-03-16T13:00:03"/>
    <n v="0"/>
    <s v="no backers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d v="2015-06-16T17:47:29"/>
    <n v="60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d v="2016-05-04T23:00:50"/>
    <n v="17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d v="2015-03-27T23:16:12"/>
    <n v="2"/>
    <n v="93.33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d v="2016-05-08T17:41:57"/>
    <n v="0"/>
    <s v="no backers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d v="2016-06-07T00:12:05"/>
    <n v="0"/>
    <s v="no backers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d v="2014-09-11T18:10:23"/>
    <n v="0"/>
    <s v="no backers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d v="2015-03-26T04:00:00"/>
    <n v="110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d v="2015-03-01T06:59:00"/>
    <n v="122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d v="2015-07-02T11:17:04"/>
    <n v="107"/>
    <n v="109.0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d v="2014-08-06T21:32:00"/>
    <n v="101"/>
    <n v="25.69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d v="2015-07-07T17:30:33"/>
    <n v="109"/>
    <n v="41.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d v="2015-09-16T17:43:32"/>
    <n v="114"/>
    <n v="88.77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d v="2015-03-09T03:44:52"/>
    <n v="114"/>
    <n v="80.2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d v="2016-08-17T03:59:00"/>
    <n v="106"/>
    <n v="78.94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d v="2015-05-03T22:51:00"/>
    <n v="163"/>
    <n v="95.5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d v="2014-07-18T16:04:11"/>
    <n v="106"/>
    <n v="69.89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d v="2014-08-31T15:47:58"/>
    <n v="100"/>
    <n v="74.53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d v="2016-12-05T01:00:00"/>
    <n v="105"/>
    <n v="123.94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d v="2016-01-01T04:00:00"/>
    <n v="175"/>
    <n v="264.85000000000002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d v="2014-09-26T01:35:00"/>
    <n v="102"/>
    <n v="58.62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d v="2014-11-27T03:00:00"/>
    <n v="100"/>
    <n v="70.88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d v="2016-03-13T12:00:00"/>
    <n v="171"/>
    <n v="8.57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d v="2015-03-23T02:14:00"/>
    <n v="114"/>
    <n v="113.5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d v="2014-10-20T05:59:00"/>
    <n v="129"/>
    <n v="60.69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d v="2015-01-06T06:00:00"/>
    <n v="101"/>
    <n v="110.22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d v="2015-08-24T02:00:00"/>
    <n v="109"/>
    <n v="136.46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d v="2015-09-23T13:25:56"/>
    <n v="129"/>
    <n v="53.16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d v="2016-02-11T16:29:03"/>
    <n v="102"/>
    <n v="86.49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d v="2014-11-11T16:10:36"/>
    <n v="147"/>
    <n v="155.2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d v="2016-08-24T06:41:21"/>
    <n v="100"/>
    <n v="115.08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d v="2016-10-31T04:00:00"/>
    <n v="122"/>
    <n v="109.59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d v="2016-05-01T11:00:06"/>
    <n v="106"/>
    <n v="45.21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d v="2016-10-13T00:00:00"/>
    <n v="110"/>
    <n v="104.15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d v="2016-06-20T08:41:21"/>
    <n v="100"/>
    <n v="35.71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d v="2015-12-21T04:59:00"/>
    <n v="177"/>
    <n v="97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d v="2016-01-07T13:47:00"/>
    <n v="100"/>
    <n v="370.37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d v="2017-01-27T20:05:30"/>
    <n v="103"/>
    <n v="94.4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d v="2016-10-09T18:25:10"/>
    <n v="105"/>
    <n v="48.98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d v="2016-02-20T20:07:47"/>
    <n v="100"/>
    <n v="45.59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d v="2014-10-03T11:29:32"/>
    <n v="458"/>
    <n v="23.28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d v="2017-01-19T15:57:51"/>
    <n v="105"/>
    <n v="63.23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d v="2015-05-26T21:54:00"/>
    <n v="172"/>
    <n v="153.52000000000001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d v="2017-02-27T04:59:00"/>
    <n v="104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d v="2014-06-16T04:25:00"/>
    <n v="103"/>
    <n v="118.9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d v="2017-03-01T02:00:00"/>
    <n v="119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d v="2017-01-31T18:00:00"/>
    <n v="100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d v="2016-07-13T21:29:42"/>
    <n v="319"/>
    <n v="131.38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d v="2012-12-26T20:04:12"/>
    <n v="109"/>
    <n v="73.03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d v="2016-03-01T05:59:00"/>
    <n v="101"/>
    <n v="178.5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d v="2014-11-15T22:08:44"/>
    <n v="113"/>
    <n v="162.91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d v="2014-10-06T16:11:45"/>
    <n v="120"/>
    <n v="108.24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d v="2014-12-14T18:09:51"/>
    <n v="108"/>
    <n v="88.87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d v="2015-04-25T05:11:23"/>
    <n v="180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d v="2016-01-21T05:05:19"/>
    <n v="101"/>
    <n v="116.7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d v="2014-11-26T14:40:40"/>
    <n v="120"/>
    <n v="233.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d v="2015-02-21T19:58:39"/>
    <n v="158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d v="2015-12-23T22:59:00"/>
    <n v="124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d v="2015-02-10T16:52:10"/>
    <n v="117"/>
    <n v="85.18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d v="2015-06-21T20:04:09"/>
    <n v="157"/>
    <n v="146.69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d v="2014-11-05T05:00:00"/>
    <n v="113"/>
    <n v="50.76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d v="2014-06-11T04:00:00"/>
    <n v="103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d v="2014-07-18T13:09:12"/>
    <n v="103"/>
    <n v="242.28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d v="2014-08-20T20:24:03"/>
    <n v="106"/>
    <n v="146.44999999999999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d v="2015-07-20T22:00:00"/>
    <n v="101"/>
    <n v="103.1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d v="2014-05-27T03:00:00"/>
    <n v="121"/>
    <n v="80.459999999999994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d v="2015-08-14T20:18:53"/>
    <n v="101"/>
    <n v="234.67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d v="2016-11-22T05:59:00"/>
    <n v="116"/>
    <n v="50.69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d v="2016-08-27T22:53:29"/>
    <n v="101"/>
    <n v="162.71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d v="2015-06-11T16:13:06"/>
    <n v="103"/>
    <n v="120.1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d v="2012-10-06T23:51:15"/>
    <n v="246"/>
    <n v="67.7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d v="2014-05-30T16:00:00"/>
    <n v="302"/>
    <n v="52.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d v="2017-03-03T11:01:32"/>
    <n v="143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d v="2015-03-20T15:54:11"/>
    <n v="131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d v="2016-08-15T06:20:25"/>
    <n v="168"/>
    <n v="84.86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d v="2014-11-18T04:35:00"/>
    <n v="110"/>
    <n v="94.5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d v="2015-09-16T17:56:11"/>
    <n v="107"/>
    <n v="45.54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d v="2016-10-14T21:10:47"/>
    <n v="100"/>
    <n v="51.72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d v="2015-09-11T01:04:19"/>
    <n v="127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d v="2016-08-18T02:38:45"/>
    <n v="147"/>
    <n v="191.1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d v="2016-11-01T03:59:00"/>
    <n v="113"/>
    <n v="89.31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d v="2013-05-04T13:26:49"/>
    <n v="109"/>
    <n v="88.59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d v="2013-08-16T11:59:00"/>
    <n v="127"/>
    <n v="96.3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d v="2010-10-02T04:59:00"/>
    <n v="213"/>
    <n v="33.31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d v="2016-03-04T06:03:17"/>
    <n v="101"/>
    <n v="37.22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d v="2013-12-29T07:59:00"/>
    <n v="109"/>
    <n v="92.13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d v="2015-06-26T23:00:00"/>
    <n v="108"/>
    <n v="76.790000000000006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d v="2016-01-20T20:50:48"/>
    <n v="110"/>
    <n v="96.53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d v="2015-10-06T16:30:47"/>
    <n v="128"/>
    <n v="51.89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d v="2015-04-16T02:50:00"/>
    <n v="110"/>
    <n v="128.91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d v="2016-02-02T17:26:38"/>
    <n v="109"/>
    <n v="84.11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d v="2014-08-22T03:44:15"/>
    <n v="133"/>
    <n v="82.94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d v="2014-09-10T04:52:00"/>
    <n v="191"/>
    <n v="259.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d v="2016-04-27T13:16:00"/>
    <n v="149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d v="2014-12-31T21:22:00"/>
    <n v="166"/>
    <n v="177.02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d v="2015-06-14T00:20:55"/>
    <n v="107"/>
    <n v="74.069999999999993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d v="2016-05-05T04:02:40"/>
    <n v="106"/>
    <n v="70.67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d v="2017-02-08T09:59:05"/>
    <n v="24"/>
    <n v="23.6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d v="2015-05-28T15:59:00"/>
    <n v="0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d v="2014-10-02T03:59:00"/>
    <n v="0"/>
    <n v="13.3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d v="2015-03-02T01:04:00"/>
    <n v="0"/>
    <s v="no backers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d v="2015-01-09T22:59:50"/>
    <n v="0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d v="2014-09-29T15:16:24"/>
    <n v="0"/>
    <s v="no backers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d v="2016-04-03T14:36:51"/>
    <n v="0"/>
    <s v="no backers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d v="2016-05-20T08:59:00"/>
    <n v="0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d v="2014-08-08T22:27:26"/>
    <n v="3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d v="2015-09-28T06:35:34"/>
    <n v="0"/>
    <n v="55.83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d v="2014-08-13T18:49:08"/>
    <n v="0"/>
    <s v="no backers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d v="2015-09-30T18:00:00"/>
    <n v="67"/>
    <n v="99.76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d v="2016-10-22T22:08:58"/>
    <n v="20"/>
    <n v="25.52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d v="2015-11-22T06:59:00"/>
    <n v="11"/>
    <n v="117.65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d v="2014-07-30T01:19:32"/>
    <n v="0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d v="2016-07-10T05:28:57"/>
    <n v="12"/>
    <n v="2796.67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d v="2015-09-09T22:31:19"/>
    <n v="3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d v="2015-10-16T16:35:52"/>
    <n v="0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d v="2014-12-14T20:00:34"/>
    <n v="14"/>
    <n v="20.14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d v="2016-12-07T17:36:09"/>
    <n v="3"/>
    <n v="20.88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d v="2015-04-21T05:59:00"/>
    <n v="60"/>
    <n v="61.3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d v="2016-10-30T01:46:00"/>
    <n v="0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d v="2015-06-14T19:19:00"/>
    <n v="0"/>
    <n v="92.14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d v="2016-03-10T13:42:39"/>
    <n v="0"/>
    <n v="7.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d v="2016-08-19T02:27:20"/>
    <n v="9"/>
    <n v="64.8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d v="2015-10-09T15:38:43"/>
    <n v="15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d v="2017-03-02T22:57:58"/>
    <n v="0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d v="2015-02-26T03:19:55"/>
    <n v="0"/>
    <n v="23.67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d v="2015-03-22T16:07:15"/>
    <n v="1"/>
    <n v="415.78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d v="2014-12-27T01:40:44"/>
    <n v="0"/>
    <n v="53.71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d v="2015-09-20T04:21:31"/>
    <n v="0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d v="2015-11-15T23:09:06"/>
    <n v="0"/>
    <s v="no backers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d v="2014-09-01T05:00:00"/>
    <n v="0"/>
    <n v="18.670000000000002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d v="2015-05-05T18:48:00"/>
    <n v="12"/>
    <n v="78.33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d v="2015-09-29T21:12:39"/>
    <n v="2"/>
    <n v="67.78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d v="2015-08-17T16:05:59"/>
    <n v="0"/>
    <n v="16.670000000000002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d v="2016-12-21T04:36:30"/>
    <n v="1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d v="2015-01-08T13:41:00"/>
    <n v="0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d v="2016-07-09T01:59:00"/>
    <n v="23"/>
    <n v="130.0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d v="2015-05-01T18:39:05"/>
    <n v="5"/>
    <n v="1270.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d v="2016-08-14T22:45:43"/>
    <n v="16"/>
    <n v="88.44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d v="2015-10-15T22:00:00"/>
    <n v="1"/>
    <n v="56.34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d v="2014-06-01T03:59:00"/>
    <n v="23"/>
    <n v="53.5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d v="2015-09-20T19:05:56"/>
    <n v="0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d v="2016-08-01T00:36:20"/>
    <n v="0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d v="2015-05-20T19:48:46"/>
    <n v="4"/>
    <n v="56.79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d v="2016-10-07T14:00:00"/>
    <n v="17"/>
    <n v="40.83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d v="2016-02-08T00:17:00"/>
    <n v="4"/>
    <n v="65.11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d v="2016-02-12T04:33:11"/>
    <n v="14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d v="2014-10-20T14:56:15"/>
    <n v="15"/>
    <n v="140.54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d v="2015-07-16T07:56:00"/>
    <n v="12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d v="2016-08-23T08:10:18"/>
    <n v="39"/>
    <n v="69.53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d v="2015-06-12T03:45:06"/>
    <n v="0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d v="2015-02-03T02:00:00"/>
    <n v="30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d v="2014-10-19T05:00:00"/>
    <n v="42"/>
    <n v="79.87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d v="2015-09-16T22:00:00"/>
    <n v="4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d v="2015-05-11T19:32:31"/>
    <n v="20"/>
    <n v="272.5899999999999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d v="2015-04-28T15:19:54"/>
    <n v="0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d v="2014-08-28T03:00:10"/>
    <n v="25"/>
    <n v="58.1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d v="2017-02-19T00:45:19"/>
    <n v="0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d v="2014-10-04T14:17:00"/>
    <n v="27"/>
    <n v="70.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d v="2016-11-01T02:55:34"/>
    <n v="5"/>
    <n v="57.89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d v="2015-04-17T17:33:02"/>
    <n v="4"/>
    <n v="125.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d v="2014-09-21T15:10:50"/>
    <n v="0"/>
    <s v="no backers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d v="2016-06-05T10:43:47"/>
    <n v="3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d v="2015-04-01T12:22:05"/>
    <n v="57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d v="2016-05-27T13:12:00"/>
    <n v="0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d v="2016-07-02T15:35:23"/>
    <n v="0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d v="2015-03-27T00:05:32"/>
    <n v="0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d v="2016-05-05T21:36:36"/>
    <n v="0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d v="2014-09-26T16:18:55"/>
    <n v="1"/>
    <n v="10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d v="2016-11-09T23:22:12"/>
    <n v="58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d v="2016-07-09T23:49:58"/>
    <n v="68"/>
    <n v="244.8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d v="2015-02-02T18:43:21"/>
    <n v="0"/>
    <n v="6.5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d v="2016-01-07T04:57:52"/>
    <n v="0"/>
    <s v="no backers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d v="2016-03-27T23:26:02"/>
    <n v="4"/>
    <n v="61.18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d v="2015-03-01T20:33:49"/>
    <n v="0"/>
    <s v="no backers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d v="2017-03-16T18:49:01"/>
    <n v="109"/>
    <n v="139.24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d v="2017-04-18T19:13:39"/>
    <n v="1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d v="2017-04-14T04:59:00"/>
    <n v="4"/>
    <n v="93.75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d v="2017-04-08T12:54:05"/>
    <n v="16"/>
    <n v="53.75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d v="2017-04-21T07:24:20"/>
    <n v="0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d v="2017-03-24T12:33:54"/>
    <n v="108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d v="2017-03-27T16:16:59"/>
    <n v="23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d v="2017-04-04T03:38:41"/>
    <n v="21"/>
    <n v="23.14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d v="2017-03-31T22:59:00"/>
    <n v="128"/>
    <n v="29.05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d v="2017-05-03T19:12:00"/>
    <n v="3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d v="2017-04-03T15:30:07"/>
    <n v="0"/>
    <s v="no backers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d v="2017-03-25T04:33:00"/>
    <n v="5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d v="2017-04-07T16:15:03"/>
    <n v="1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d v="2017-04-16T20:00:00"/>
    <n v="52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d v="2017-03-19T11:18:59"/>
    <n v="2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d v="2017-04-09T08:35:56"/>
    <n v="0"/>
    <s v="no backers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d v="2017-03-19T06:00:00"/>
    <n v="75"/>
    <n v="251.33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d v="2017-03-27T23:58:54"/>
    <n v="0"/>
    <s v="no backers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d v="2017-04-16T15:22:46"/>
    <n v="11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d v="2014-11-07T00:15:55"/>
    <n v="118"/>
    <n v="110.35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d v="2014-10-01T04:00:00"/>
    <n v="131"/>
    <n v="41.42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d v="2012-12-07T02:00:00"/>
    <n v="104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d v="2011-01-25T04:00:00"/>
    <n v="101"/>
    <n v="33.99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d v="2014-09-10T20:09:34"/>
    <n v="100"/>
    <n v="103.35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d v="2013-11-02T20:49:27"/>
    <n v="106"/>
    <n v="34.79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d v="2011-05-01T04:59:00"/>
    <n v="336"/>
    <n v="41.77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d v="2012-04-01T20:00:58"/>
    <n v="113"/>
    <n v="64.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d v="2012-12-20T11:58:45"/>
    <n v="189"/>
    <n v="31.21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d v="2012-06-01T22:52:24"/>
    <n v="102"/>
    <n v="62.92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d v="2014-07-19T05:00:00"/>
    <n v="101"/>
    <n v="98.54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d v="2013-07-22T20:09:12"/>
    <n v="114"/>
    <n v="82.61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d v="2012-01-18T23:00:00"/>
    <n v="133"/>
    <n v="38.5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d v="2014-08-13T04:59:00"/>
    <n v="102"/>
    <n v="80.16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d v="2014-10-15T12:52:02"/>
    <n v="105"/>
    <n v="28.4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d v="2014-07-07T02:00:00"/>
    <n v="127"/>
    <n v="80.73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d v="2014-06-15T18:05:25"/>
    <n v="111"/>
    <n v="200.69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d v="2014-06-09T19:20:15"/>
    <n v="107"/>
    <n v="37.590000000000003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d v="2011-05-03T03:59:00"/>
    <n v="163"/>
    <n v="58.1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d v="2014-11-26T07:59:00"/>
    <n v="160"/>
    <n v="60.3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d v="2014-08-02T04:13:01"/>
    <n v="116"/>
    <n v="63.36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d v="2014-06-13T22:00:00"/>
    <n v="124"/>
    <n v="50.9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d v="2013-12-13T04:59:00"/>
    <n v="103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d v="2014-07-02T04:00:00"/>
    <n v="112"/>
    <n v="31.62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d v="2016-05-06T14:35:58"/>
    <n v="109"/>
    <n v="65.099999999999994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d v="2012-02-14T17:31:08"/>
    <n v="115"/>
    <n v="79.31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d v="2014-09-26T21:04:52"/>
    <n v="103"/>
    <n v="139.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d v="2014-08-25T20:45:08"/>
    <n v="101"/>
    <n v="131.91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d v="2011-02-17T21:17:07"/>
    <n v="110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d v="2013-08-18T15:00:00"/>
    <n v="115"/>
    <n v="39.67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d v="2014-06-21T16:00:09"/>
    <n v="117"/>
    <n v="57.5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d v="2014-07-16T14:31:15"/>
    <n v="172"/>
    <n v="33.03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d v="2013-05-06T16:51:11"/>
    <n v="114"/>
    <n v="77.34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d v="2014-06-20T09:54:09"/>
    <n v="120"/>
    <n v="31.93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d v="2014-06-15T16:00:00"/>
    <n v="109"/>
    <n v="36.33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d v="2012-01-31T17:00:00"/>
    <n v="101"/>
    <n v="46.77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d v="2013-08-23T19:04:29"/>
    <n v="109"/>
    <n v="40.07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d v="2014-07-01T23:50:31"/>
    <n v="107"/>
    <n v="100.22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d v="2014-07-16T23:27:21"/>
    <n v="100"/>
    <n v="41.67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d v="2014-09-16T21:00:00"/>
    <n v="102"/>
    <n v="46.71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d v="2014-08-04T15:59:33"/>
    <n v="116"/>
    <n v="71.489999999999995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d v="2015-06-10T09:58:22"/>
    <n v="65"/>
    <n v="14.44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d v="2015-05-24T08:18:52"/>
    <n v="12"/>
    <n v="356.84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d v="2016-12-09T04:37:55"/>
    <n v="0"/>
    <s v="no backers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d v="2016-08-16T18:07:49"/>
    <n v="4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d v="2015-02-28T22:00:00"/>
    <n v="1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d v="2015-02-20T23:14:16"/>
    <n v="12"/>
    <n v="24.46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d v="2015-07-27T01:29:58"/>
    <n v="0"/>
    <s v="no backers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d v="2015-02-12T14:15:42"/>
    <n v="59"/>
    <n v="53.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d v="2015-08-01T14:00:00"/>
    <n v="0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d v="2015-02-04T11:50:18"/>
    <n v="11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d v="2015-02-16T10:11:17"/>
    <n v="0"/>
    <n v="36.67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d v="2014-09-06T21:00:00"/>
    <n v="52"/>
    <n v="49.21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d v="2016-04-30T05:34:00"/>
    <n v="0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d v="2014-08-31T18:24:37"/>
    <n v="1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d v="2015-12-14T05:59:00"/>
    <n v="55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d v="2015-09-25T23:43:42"/>
    <n v="25"/>
    <n v="41.67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d v="2015-07-17T16:14:00"/>
    <n v="0"/>
    <s v="no backers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d v="2015-05-01T08:59:32"/>
    <n v="3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d v="2015-09-19T06:37:31"/>
    <n v="0"/>
    <s v="no backers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d v="2015-04-23T05:40:07"/>
    <n v="46"/>
    <n v="70.83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d v="2014-07-28T14:31:17"/>
    <n v="104"/>
    <n v="63.11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d v="2014-06-20T23:00:00"/>
    <n v="119"/>
    <n v="50.16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d v="2012-06-01T03:59:00"/>
    <n v="126"/>
    <n v="62.88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d v="2014-08-15T02:00:00"/>
    <n v="120"/>
    <n v="85.53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d v="2014-08-08T19:05:51"/>
    <n v="126"/>
    <n v="53.7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d v="2015-07-26T18:19:19"/>
    <n v="100"/>
    <n v="127.81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d v="2016-01-05T23:55:00"/>
    <n v="102"/>
    <n v="106.57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d v="2015-09-10T03:59:00"/>
    <n v="100"/>
    <n v="262.11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d v="2015-07-11T14:30:00"/>
    <n v="100"/>
    <n v="57.17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d v="2016-11-04T13:06:24"/>
    <n v="116"/>
    <n v="50.2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d v="2014-12-31T00:00:00"/>
    <n v="102"/>
    <n v="66.59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d v="2015-03-22T22:35:47"/>
    <n v="100"/>
    <n v="168.25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d v="2017-03-12T21:00:00"/>
    <n v="101"/>
    <n v="256.37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d v="2015-07-05T16:43:23"/>
    <n v="103"/>
    <n v="36.6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d v="2015-10-24T21:29:00"/>
    <n v="125"/>
    <n v="37.14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d v="2015-08-20T20:02:56"/>
    <n v="110"/>
    <n v="45.88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d v="2017-01-10T05:00:00"/>
    <n v="102"/>
    <n v="141.71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d v="2016-06-03T21:00:00"/>
    <n v="102"/>
    <n v="52.4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d v="2015-10-30T14:00:12"/>
    <n v="104"/>
    <n v="59.52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d v="2017-01-17T21:10:36"/>
    <n v="125"/>
    <n v="50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d v="2015-12-17T04:59:00"/>
    <n v="102"/>
    <n v="193.62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d v="2014-11-20T07:59:58"/>
    <n v="108"/>
    <n v="106.8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d v="2014-10-01T03:59:00"/>
    <n v="110"/>
    <n v="77.22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d v="2016-04-16T22:39:07"/>
    <n v="161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d v="2016-05-04T03:59:00"/>
    <n v="131"/>
    <n v="50.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d v="2017-03-02T19:19:15"/>
    <n v="119"/>
    <n v="97.38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d v="2017-02-01T23:31:00"/>
    <n v="100"/>
    <n v="34.92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d v="2016-07-01T08:20:51"/>
    <n v="103"/>
    <n v="85.53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d v="2016-12-28T22:00:33"/>
    <n v="101"/>
    <n v="182.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d v="2015-09-29T03:59:00"/>
    <n v="101"/>
    <n v="131.13999999999999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d v="2015-07-01T12:14:58"/>
    <n v="112"/>
    <n v="39.81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d v="2015-10-25T23:59:00"/>
    <n v="106"/>
    <n v="59.7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d v="2017-02-16T23:00:00"/>
    <n v="101"/>
    <n v="88.74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d v="2014-10-14T06:59:00"/>
    <n v="115"/>
    <n v="58.69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d v="2014-09-19T18:08:12"/>
    <n v="127"/>
    <n v="69.569999999999993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d v="2015-10-09T00:00:00"/>
    <n v="103"/>
    <n v="115.87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d v="2016-12-01T17:39:42"/>
    <n v="103"/>
    <n v="23.87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d v="2015-06-12T02:00:00"/>
    <n v="104"/>
    <n v="81.13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d v="2015-09-12T03:59:00"/>
    <n v="111"/>
    <n v="57.63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d v="2015-07-12T10:25:12"/>
    <n v="106"/>
    <n v="46.43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d v="2015-04-04T20:19:17"/>
    <n v="101"/>
    <n v="60.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d v="2015-06-20T17:55:14"/>
    <n v="105"/>
    <n v="65.58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d v="2014-11-05T18:48:44"/>
    <n v="102"/>
    <n v="119.19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d v="2015-06-21T17:32:46"/>
    <n v="111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d v="2016-09-07T11:20:40"/>
    <n v="128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d v="2016-09-08T03:45:00"/>
    <n v="102"/>
    <n v="177.09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d v="2015-03-26T01:03:29"/>
    <n v="101"/>
    <n v="70.77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d v="2014-10-07T18:26:15"/>
    <n v="175"/>
    <n v="29.17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d v="2015-06-11T03:59:00"/>
    <n v="128"/>
    <n v="72.760000000000005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d v="2017-02-22T13:25:52"/>
    <n v="106"/>
    <n v="51.85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d v="2015-01-08T21:17:41"/>
    <n v="105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d v="2016-10-01T03:59:00"/>
    <n v="106"/>
    <n v="251.74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d v="2015-11-30T17:08:38"/>
    <n v="109"/>
    <n v="74.81999999999999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d v="2015-07-16T17:24:36"/>
    <n v="100"/>
    <n v="67.650000000000006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d v="2014-12-22T04:00:00"/>
    <n v="103"/>
    <n v="93.81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d v="2015-10-30T21:00:00"/>
    <n v="112"/>
    <n v="41.24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d v="2015-01-28T22:00:00"/>
    <n v="103"/>
    <n v="52.55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d v="2015-12-03T17:00:00"/>
    <n v="164"/>
    <n v="70.290000000000006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d v="2015-06-12T21:00:00"/>
    <n v="131"/>
    <n v="48.33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d v="2015-07-17T18:11:00"/>
    <n v="102"/>
    <n v="53.18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d v="2016-08-24T21:42:08"/>
    <n v="128"/>
    <n v="60.95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d v="2015-06-16T11:00:00"/>
    <n v="102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d v="2015-07-12T12:47:45"/>
    <n v="102"/>
    <n v="61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d v="2014-11-02T11:29:35"/>
    <n v="130"/>
    <n v="38.24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d v="2015-11-06T13:00:09"/>
    <n v="154"/>
    <n v="106.5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d v="2016-09-14T19:00:00"/>
    <n v="107"/>
    <n v="204.57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d v="2016-03-15T21:00:00"/>
    <n v="101"/>
    <n v="54.91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d v="2015-02-09T04:30:00"/>
    <n v="100"/>
    <n v="150.41999999999999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d v="2016-04-01T03:59:00"/>
    <n v="117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d v="2014-11-18T17:23:26"/>
    <n v="109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d v="2015-05-30T20:21:43"/>
    <n v="103"/>
    <n v="76.03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d v="2016-04-01T01:27:39"/>
    <n v="114"/>
    <n v="105.21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d v="2015-06-01T05:00:00"/>
    <n v="103"/>
    <n v="68.67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d v="2015-09-02T00:28:25"/>
    <n v="122"/>
    <n v="129.3600000000000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d v="2016-04-29T04:39:48"/>
    <n v="103"/>
    <n v="134.26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d v="2016-02-10T21:00:00"/>
    <n v="105"/>
    <n v="17.829999999999998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d v="2016-01-29T05:59:00"/>
    <n v="102"/>
    <n v="203.2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d v="2017-02-28T05:00:00"/>
    <n v="112"/>
    <n v="69.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d v="2016-08-15T20:09:42"/>
    <n v="102"/>
    <n v="125.12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d v="2015-11-28T18:00:28"/>
    <n v="100"/>
    <n v="73.53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d v="2016-06-20T23:00:00"/>
    <n v="100"/>
    <n v="48.44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d v="2017-02-20T08:50:02"/>
    <n v="133"/>
    <n v="26.6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d v="2017-03-11T12:21:31"/>
    <n v="121"/>
    <n v="33.67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d v="2015-09-17T03:59:00"/>
    <n v="114"/>
    <n v="40.7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d v="2015-12-04T19:29:08"/>
    <n v="286"/>
    <n v="19.27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d v="2017-03-04T10:12:32"/>
    <n v="170"/>
    <n v="84.29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d v="2015-06-16T12:59:14"/>
    <n v="118"/>
    <n v="29.58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d v="2016-09-26T10:37:09"/>
    <n v="103"/>
    <n v="26.6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d v="2015-11-22T22:00:00"/>
    <n v="144"/>
    <n v="45.98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d v="2015-07-27T22:59:00"/>
    <n v="100"/>
    <n v="125.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d v="2015-09-13T00:00:00"/>
    <n v="102"/>
    <n v="141.29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d v="2015-10-14T22:01:03"/>
    <n v="116"/>
    <n v="55.33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d v="2015-04-29T17:51:02"/>
    <n v="136"/>
    <n v="46.42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d v="2016-08-01T06:59:00"/>
    <n v="133"/>
    <n v="57.2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d v="2016-12-07T08:26:16"/>
    <n v="103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d v="2015-03-28T14:38:04"/>
    <n v="116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d v="2016-12-22T14:59:12"/>
    <n v="105"/>
    <n v="89.5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d v="2015-07-31T20:32:28"/>
    <n v="102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d v="2016-06-10T03:00:00"/>
    <n v="175"/>
    <n v="48.7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d v="2016-05-15T01:22:19"/>
    <n v="107"/>
    <n v="53.34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d v="2016-04-13T21:02:45"/>
    <n v="122"/>
    <n v="75.09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d v="2016-10-16T15:36:18"/>
    <n v="159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d v="2015-10-06T22:17:05"/>
    <n v="100"/>
    <n v="209.84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d v="2015-10-17T07:00:10"/>
    <n v="110"/>
    <n v="61.02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d v="2016-11-11T22:00:00"/>
    <n v="100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d v="2016-01-27T01:00:00"/>
    <n v="116"/>
    <n v="80.0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d v="2015-05-08T20:05:00"/>
    <n v="211"/>
    <n v="29.07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d v="2016-05-06T07:17:21"/>
    <n v="110"/>
    <n v="49.44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d v="2014-08-08T13:54:00"/>
    <n v="100"/>
    <n v="93.98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d v="2016-06-08T00:57:04"/>
    <n v="106"/>
    <n v="61.94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d v="2016-04-11T02:30:00"/>
    <n v="126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d v="2015-01-31T14:03:06"/>
    <n v="108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d v="2016-06-22T01:05:57"/>
    <n v="101"/>
    <n v="66.45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d v="2014-10-16T03:59:00"/>
    <n v="107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d v="2016-06-22T03:55:00"/>
    <n v="102"/>
    <n v="145.65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d v="2016-09-25T08:46:48"/>
    <n v="126"/>
    <n v="25.69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d v="2016-06-05T13:59:50"/>
    <n v="102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d v="2015-04-05T17:51:17"/>
    <n v="113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d v="2015-03-08T16:08:25"/>
    <n v="101"/>
    <n v="142.28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d v="2016-05-08T08:59:26"/>
    <n v="101"/>
    <n v="24.55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d v="2014-07-05T01:00:00"/>
    <n v="146"/>
    <n v="292.77999999999997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d v="2014-07-27T23:00:00"/>
    <n v="117"/>
    <n v="44.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d v="2015-04-01T20:17:48"/>
    <n v="106"/>
    <n v="23.1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d v="2015-10-06T16:44:46"/>
    <n v="105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d v="2014-07-19T20:38:50"/>
    <n v="100"/>
    <n v="72.290000000000006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d v="2015-06-15T16:14:40"/>
    <n v="105"/>
    <n v="32.97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d v="2015-07-30T12:30:22"/>
    <n v="139"/>
    <n v="116.65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d v="2014-08-03T23:00:00"/>
    <n v="100"/>
    <n v="79.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d v="2016-04-05T08:34:06"/>
    <n v="100"/>
    <n v="27.78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d v="2014-10-10T21:00:00"/>
    <n v="110"/>
    <n v="81.03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d v="2017-02-24T13:48:00"/>
    <n v="102"/>
    <n v="136.85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d v="2016-07-28T15:58:38"/>
    <n v="104"/>
    <n v="177.62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d v="2016-12-06T23:22:34"/>
    <n v="138"/>
    <n v="109.08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d v="2016-06-12T17:00:00"/>
    <n v="100"/>
    <n v="119.6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d v="2015-04-01T04:59:00"/>
    <n v="102"/>
    <n v="78.20999999999999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d v="2016-04-13T13:18:00"/>
    <n v="171"/>
    <n v="52.17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d v="2014-08-30T04:48:13"/>
    <n v="101"/>
    <n v="114.13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d v="2015-04-18T00:37:00"/>
    <n v="130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d v="2015-02-26T00:35:10"/>
    <n v="110"/>
    <n v="91.67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d v="2016-05-08T21:00:00"/>
    <n v="119"/>
    <n v="108.5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d v="2016-04-30T03:59:00"/>
    <n v="100"/>
    <n v="69.819999999999993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d v="2016-06-13T17:00:00"/>
    <n v="153"/>
    <n v="109.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d v="2015-11-29T23:00:00"/>
    <n v="104"/>
    <n v="71.67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d v="2014-07-23T11:00:00"/>
    <n v="101"/>
    <n v="93.6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d v="2016-07-01T23:00:00"/>
    <n v="108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d v="2016-05-02T23:00:00"/>
    <n v="315"/>
    <n v="35.79999999999999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d v="2015-10-29T04:01:00"/>
    <n v="102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d v="2016-05-10T11:17:00"/>
    <n v="126"/>
    <n v="147.33000000000001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d v="2016-07-15T19:34:32"/>
    <n v="101"/>
    <n v="56.33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d v="2014-08-01T10:01:50"/>
    <n v="101"/>
    <n v="96.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d v="2014-11-19T08:27:59"/>
    <n v="103"/>
    <n v="63.57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d v="2017-02-25T01:22:14"/>
    <n v="106"/>
    <n v="184.78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d v="2016-12-14T15:59:00"/>
    <n v="101"/>
    <n v="126.72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d v="2014-09-01T15:59:00"/>
    <n v="113"/>
    <n v="83.43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d v="2015-03-07T04:55:00"/>
    <n v="218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d v="2014-08-19T16:00:00"/>
    <n v="101"/>
    <n v="302.31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d v="2016-03-15T21:00:00"/>
    <n v="106"/>
    <n v="44.1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d v="2015-12-13T02:26:32"/>
    <n v="104"/>
    <n v="866.67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d v="2015-05-13T01:37:17"/>
    <n v="221"/>
    <n v="61.39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d v="2015-08-01T22:24:54"/>
    <n v="119"/>
    <n v="29.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d v="2015-01-01T05:00:00"/>
    <n v="105"/>
    <n v="45.4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d v="2017-01-15T00:59:40"/>
    <n v="104"/>
    <n v="96.2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d v="2016-12-17T08:00:00"/>
    <n v="118"/>
    <n v="67.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d v="2015-12-02T20:59:25"/>
    <n v="139"/>
    <n v="30.78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d v="2014-08-25T04:59:00"/>
    <n v="104"/>
    <n v="38.33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d v="2015-07-18T16:00:00"/>
    <n v="100"/>
    <n v="66.8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d v="2015-10-28T17:33:36"/>
    <n v="107"/>
    <n v="71.73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d v="2014-05-18T14:39:33"/>
    <n v="100"/>
    <n v="176.47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d v="2015-04-25T15:49:54"/>
    <n v="100"/>
    <n v="421.11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d v="2015-03-20T16:56:00"/>
    <n v="101"/>
    <n v="104.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d v="2014-08-31T13:08:00"/>
    <n v="108"/>
    <n v="28.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d v="2015-08-26T23:00:00"/>
    <n v="104"/>
    <n v="54.55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d v="2014-11-29T23:52:58"/>
    <n v="104"/>
    <n v="111.89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d v="2015-03-11T03:26:23"/>
    <n v="102"/>
    <n v="85.2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d v="2016-08-01T22:59:00"/>
    <n v="101"/>
    <n v="76.650000000000006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d v="2016-06-23T18:47:00"/>
    <n v="112"/>
    <n v="65.17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d v="2015-11-21T03:00:00"/>
    <n v="100"/>
    <n v="93.76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d v="2014-12-10T20:49:12"/>
    <n v="100"/>
    <n v="133.33000000000001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d v="2014-12-03T15:28:26"/>
    <n v="105"/>
    <n v="51.22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d v="2014-12-14T18:18:08"/>
    <n v="117"/>
    <n v="100.1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d v="2015-06-18T11:04:01"/>
    <n v="104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d v="2016-06-03T13:31:22"/>
    <n v="115"/>
    <n v="184.68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d v="2014-07-10T18:35:45"/>
    <n v="102"/>
    <n v="69.81999999999999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d v="2014-08-08T22:28:00"/>
    <n v="223"/>
    <n v="61.94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d v="2016-05-06T20:17:35"/>
    <n v="100"/>
    <n v="41.67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d v="2014-11-06T00:46:00"/>
    <n v="106"/>
    <n v="36.07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d v="2014-07-27T14:17:25"/>
    <n v="142"/>
    <n v="29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d v="2015-05-30T18:10:00"/>
    <n v="184"/>
    <n v="24.21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d v="2014-06-01T03:59:00"/>
    <n v="104"/>
    <n v="55.89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d v="2016-02-18T22:00:00"/>
    <n v="112"/>
    <n v="11.6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d v="2014-11-21T17:00:00"/>
    <n v="111"/>
    <n v="68.349999999999994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d v="2015-02-21T22:05:25"/>
    <n v="104"/>
    <n v="27.07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d v="2014-08-28T22:53:34"/>
    <n v="100"/>
    <n v="118.13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d v="2015-08-07T17:22:26"/>
    <n v="102"/>
    <n v="44.76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d v="2015-11-12T02:31:00"/>
    <n v="110"/>
    <n v="99.79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d v="2015-06-25T11:05:24"/>
    <n v="100"/>
    <n v="117.65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d v="2015-06-17T12:05:02"/>
    <n v="122"/>
    <n v="203.33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d v="2016-03-01T23:59:00"/>
    <n v="138"/>
    <n v="28.32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d v="2014-07-16T11:49:36"/>
    <n v="100"/>
    <n v="110.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d v="2014-07-06T10:08:09"/>
    <n v="107"/>
    <n v="31.9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d v="2014-07-18T23:48:24"/>
    <n v="211"/>
    <n v="58.61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d v="2016-07-31T20:58:00"/>
    <n v="124"/>
    <n v="29.43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d v="2016-06-06T07:00:00"/>
    <n v="109"/>
    <n v="81.38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d v="2015-10-08T00:32:52"/>
    <n v="104"/>
    <n v="199.17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d v="2014-09-27T23:01:02"/>
    <n v="100"/>
    <n v="115.38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d v="2015-02-28T04:59:00"/>
    <n v="130"/>
    <n v="46.4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d v="2016-12-01T07:59:00"/>
    <n v="104"/>
    <n v="70.569999999999993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d v="2016-04-17T23:30:00"/>
    <n v="100"/>
    <n v="22.22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d v="2015-04-23T18:30:00"/>
    <n v="120"/>
    <n v="159.4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d v="2014-10-26T00:43:00"/>
    <n v="100"/>
    <n v="37.78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d v="2014-05-23T20:01:47"/>
    <n v="101"/>
    <n v="72.05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d v="2016-04-06T21:30:00"/>
    <n v="107"/>
    <n v="63.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d v="2016-02-14T00:00:00"/>
    <n v="138"/>
    <n v="28.4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d v="2015-03-04T18:59:23"/>
    <n v="101"/>
    <n v="103.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d v="2015-12-14T00:00:00"/>
    <n v="109"/>
    <n v="71.150000000000006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d v="2015-04-24T21:52:21"/>
    <n v="140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d v="2015-02-05T06:59:00"/>
    <n v="104"/>
    <n v="81.78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d v="2014-10-04T14:48:56"/>
    <n v="103"/>
    <n v="297.02999999999997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d v="2014-09-21T02:00:00"/>
    <n v="108"/>
    <n v="46.61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d v="2014-07-02T15:29:12"/>
    <n v="100"/>
    <n v="51.72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d v="2015-02-28T17:00:00"/>
    <n v="103"/>
    <n v="40.29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d v="2016-11-02T00:31:01"/>
    <n v="130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d v="2014-07-30T22:41:41"/>
    <n v="109"/>
    <n v="30.15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d v="2014-08-18T17:32:33"/>
    <n v="100"/>
    <n v="95.24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d v="2016-02-05T22:00:00"/>
    <n v="110"/>
    <n v="52.21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d v="2014-06-17T03:00:00"/>
    <n v="100"/>
    <n v="134.15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d v="2014-07-10T09:07:49"/>
    <n v="106"/>
    <n v="62.83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d v="2016-08-07T03:00:00"/>
    <n v="112"/>
    <n v="58.9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d v="2014-08-21T16:28:00"/>
    <n v="106"/>
    <n v="143.1100000000000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d v="2015-08-19T17:03:40"/>
    <n v="101"/>
    <n v="84.1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d v="2015-05-02T21:00:00"/>
    <n v="104"/>
    <n v="186.07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d v="2016-01-19T04:59:00"/>
    <n v="135"/>
    <n v="89.7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d v="2014-07-11T16:15:00"/>
    <n v="105"/>
    <n v="64.16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d v="2015-11-13T20:17:00"/>
    <n v="103"/>
    <n v="59.65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d v="2015-05-30T20:11:12"/>
    <n v="100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d v="2014-09-09T12:35:46"/>
    <n v="186"/>
    <n v="41.22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d v="2016-06-08T13:59:00"/>
    <n v="289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d v="2015-10-23T12:43:56"/>
    <n v="100"/>
    <n v="64.52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d v="2015-02-05T12:20:00"/>
    <n v="108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d v="2016-03-18T20:20:12"/>
    <n v="108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d v="2014-12-17T02:51:29"/>
    <n v="110"/>
    <n v="51.22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d v="2016-07-09T04:00:00"/>
    <n v="171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d v="2015-04-02T15:54:31"/>
    <n v="152"/>
    <n v="19.489999999999998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d v="2015-04-21T17:22:07"/>
    <n v="101"/>
    <n v="41.13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d v="2014-07-23T03:59:00"/>
    <n v="153"/>
    <n v="41.41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d v="2016-08-13T23:29:16"/>
    <n v="128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d v="2014-07-31T16:45:59"/>
    <n v="101"/>
    <n v="33.57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d v="2016-10-13T18:00:27"/>
    <n v="101"/>
    <n v="145.87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d v="2014-08-01T06:59:00"/>
    <n v="191"/>
    <n v="358.69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d v="2015-02-12T05:59:00"/>
    <n v="140"/>
    <n v="50.98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d v="2015-02-03T04:27:00"/>
    <n v="124"/>
    <n v="45.04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d v="2016-05-20T11:31:00"/>
    <n v="126"/>
    <n v="17.53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d v="2014-08-15T12:39:12"/>
    <n v="190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d v="2016-10-29T03:00:00"/>
    <n v="139"/>
    <n v="57.92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d v="2015-07-10T18:00:00"/>
    <n v="202"/>
    <n v="29.71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d v="2016-10-11T03:59:00"/>
    <n v="103"/>
    <n v="90.68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d v="2016-08-23T03:07:17"/>
    <n v="102"/>
    <n v="55.01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d v="2015-08-09T16:00:00"/>
    <n v="103"/>
    <n v="57.22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d v="2016-04-19T23:27:30"/>
    <n v="127"/>
    <n v="72.95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d v="2015-03-20T15:07:12"/>
    <n v="101"/>
    <n v="64.4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d v="2016-09-21T03:00:00"/>
    <n v="122"/>
    <n v="716.35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d v="2016-04-28T15:24:05"/>
    <n v="113"/>
    <n v="50.4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d v="2016-07-15T21:38:00"/>
    <n v="150"/>
    <n v="41.67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d v="2014-08-31T20:00:00"/>
    <n v="215"/>
    <n v="35.770000000000003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d v="2014-11-06T05:59:00"/>
    <n v="102"/>
    <n v="88.74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d v="2015-03-20T20:27:00"/>
    <n v="100"/>
    <n v="148.47999999999999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d v="2016-07-20T12:02:11"/>
    <n v="101"/>
    <n v="51.79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d v="2014-11-03T00:00:00"/>
    <n v="113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d v="2014-10-27T03:00:00"/>
    <n v="104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d v="2015-05-17T03:00:00"/>
    <n v="115"/>
    <n v="53.23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d v="2015-03-16T21:00:00"/>
    <n v="113"/>
    <n v="39.6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d v="2014-06-21T20:31:20"/>
    <n v="128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d v="2015-07-10T21:00:00"/>
    <n v="143"/>
    <n v="164.62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d v="2015-01-02T05:56:28"/>
    <n v="119"/>
    <n v="125.05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d v="2014-07-06T18:31:06"/>
    <n v="138"/>
    <n v="51.88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d v="2014-07-03T16:03:01"/>
    <n v="160"/>
    <n v="40.29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d v="2016-06-15T18:14:59"/>
    <n v="114"/>
    <n v="64.91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d v="2016-02-02T16:38:00"/>
    <n v="101"/>
    <n v="55.33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d v="2015-06-03T06:59:00"/>
    <n v="155"/>
    <n v="83.14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d v="2015-06-24T22:34:12"/>
    <n v="128"/>
    <n v="38.7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d v="2015-04-17T16:00:00"/>
    <n v="121"/>
    <n v="125.3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d v="2014-05-24T21:00:00"/>
    <n v="113"/>
    <n v="78.260000000000005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d v="2016-04-13T19:15:24"/>
    <n v="128"/>
    <n v="47.22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d v="2015-05-18T05:59:44"/>
    <n v="158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d v="2015-10-26T00:13:17"/>
    <n v="105"/>
    <n v="114.2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d v="2014-08-17T05:11:00"/>
    <n v="100"/>
    <n v="51.72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d v="2016-11-26T06:00:00"/>
    <n v="100"/>
    <n v="30.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d v="2014-11-01T17:18:00"/>
    <n v="107"/>
    <n v="74.209999999999994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d v="2016-09-11T20:19:26"/>
    <n v="124"/>
    <n v="47.85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d v="2016-06-02T22:00:00"/>
    <n v="109"/>
    <n v="34.4099999999999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d v="2016-05-28T21:44:00"/>
    <n v="102"/>
    <n v="40.24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d v="2015-07-01T06:59:00"/>
    <n v="106"/>
    <n v="60.2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d v="2016-03-07T04:59:00"/>
    <n v="106"/>
    <n v="25.3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d v="2015-09-11T18:19:55"/>
    <n v="101"/>
    <n v="35.950000000000003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d v="2016-03-16T03:59:00"/>
    <n v="105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d v="2016-07-24T11:28:48"/>
    <n v="108"/>
    <n v="70.76000000000000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d v="2015-11-19T18:58:11"/>
    <n v="100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d v="2014-05-13T04:00:00"/>
    <n v="104"/>
    <n v="66.5100000000000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d v="2014-08-23T17:37:20"/>
    <n v="102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d v="2016-05-31T22:08:57"/>
    <n v="104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d v="2016-05-10T21:00:00"/>
    <n v="180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d v="2014-11-21T04:55:00"/>
    <n v="106"/>
    <n v="96.67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d v="2014-07-02T14:54:06"/>
    <n v="101"/>
    <n v="60.33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d v="2014-11-07T18:30:00"/>
    <n v="101"/>
    <n v="79.89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d v="2015-04-23T11:53:12"/>
    <n v="100"/>
    <n v="58.8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d v="2014-06-04T04:59:00"/>
    <n v="118"/>
    <n v="75.34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d v="2015-02-02T04:59:00"/>
    <n v="110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d v="2015-05-31T18:32:51"/>
    <n v="103"/>
    <n v="66.959999999999994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d v="2014-09-08T03:00:00"/>
    <n v="100"/>
    <n v="227.27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d v="2014-07-04T11:00:00"/>
    <n v="100"/>
    <n v="307.69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d v="2014-10-02T14:21:00"/>
    <n v="110"/>
    <n v="50.02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d v="2015-03-04T14:22:30"/>
    <n v="101"/>
    <n v="72.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d v="2015-09-06T13:47:00"/>
    <n v="101"/>
    <n v="95.95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d v="2014-09-29T08:40:20"/>
    <n v="169"/>
    <n v="45.62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d v="2015-09-15T10:06:00"/>
    <n v="100"/>
    <n v="41.03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d v="2016-09-25T23:00:00"/>
    <n v="114"/>
    <n v="56.8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d v="2014-09-13T04:00:00"/>
    <n v="102"/>
    <n v="137.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d v="2015-08-09T16:00:00"/>
    <n v="106"/>
    <n v="75.709999999999994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d v="2016-04-28T05:59:00"/>
    <n v="102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d v="2015-07-11T03:59:00"/>
    <n v="117"/>
    <n v="81.56999999999999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d v="2017-01-18T12:01:58"/>
    <n v="101"/>
    <n v="45.11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d v="2015-07-13T01:00:00"/>
    <n v="132"/>
    <n v="36.67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d v="2016-04-10T20:00:00"/>
    <n v="100"/>
    <n v="125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d v="2016-06-30T15:42:14"/>
    <n v="128"/>
    <n v="49.23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d v="2014-09-18T03:59:00"/>
    <n v="119"/>
    <n v="42.3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d v="2015-11-11T19:16:07"/>
    <n v="126"/>
    <n v="78.88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d v="2015-10-01T15:00:23"/>
    <n v="156"/>
    <n v="38.28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d v="2015-10-02T18:00:00"/>
    <n v="103"/>
    <n v="44.8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d v="2015-12-20T11:59:00"/>
    <n v="153"/>
    <n v="13.53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d v="2014-11-17T07:59:00"/>
    <n v="180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d v="2016-08-17T10:05:40"/>
    <n v="128"/>
    <n v="30.95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d v="2016-09-08T18:08:42"/>
    <n v="120"/>
    <n v="55.23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d v="2016-06-26T00:04:51"/>
    <n v="123"/>
    <n v="46.13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d v="2015-08-31T17:31:15"/>
    <n v="105"/>
    <n v="39.380000000000003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d v="2014-09-07T14:23:42"/>
    <n v="102"/>
    <n v="66.150000000000006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d v="2015-06-25T18:07:39"/>
    <n v="105"/>
    <n v="54.14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d v="2015-03-07T19:57:37"/>
    <n v="100"/>
    <n v="104.1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d v="2015-04-11T19:22:39"/>
    <n v="100"/>
    <n v="31.38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d v="2015-04-01T03:59:00"/>
    <n v="102"/>
    <n v="59.21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d v="2016-05-14T03:59:00"/>
    <n v="114"/>
    <n v="119.18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d v="2016-03-05T01:00:00"/>
    <n v="102"/>
    <n v="164.62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d v="2015-09-04T09:27:53"/>
    <n v="102"/>
    <n v="24.2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d v="2016-05-02T21:26:38"/>
    <n v="105"/>
    <n v="40.94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d v="2014-05-22T22:07:00"/>
    <n v="102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d v="2014-06-28T14:05:24"/>
    <n v="100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d v="2015-08-12T00:00:00"/>
    <n v="106"/>
    <n v="56.2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d v="2015-02-11T17:00:00"/>
    <n v="113"/>
    <n v="107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d v="2016-11-17T11:36:34"/>
    <n v="100"/>
    <n v="171.43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d v="2014-08-17T15:35:24"/>
    <n v="100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d v="2014-05-05T06:38:31"/>
    <n v="100"/>
    <n v="179.28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d v="2015-06-26T21:00:00"/>
    <n v="144"/>
    <n v="22.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d v="2015-07-31T08:58:00"/>
    <n v="104"/>
    <n v="43.13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d v="2015-05-27T02:45:00"/>
    <n v="108"/>
    <n v="46.89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d v="2015-08-05T18:36:00"/>
    <n v="102"/>
    <n v="47.4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d v="2016-03-13T22:00:00"/>
    <n v="149"/>
    <n v="15.13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d v="2016-08-01T19:00:00"/>
    <n v="105"/>
    <n v="21.1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d v="2015-10-05T16:00:00"/>
    <n v="101"/>
    <n v="59.12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d v="2014-12-31T17:50:08"/>
    <n v="131"/>
    <n v="97.92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d v="2015-01-23T12:11:23"/>
    <n v="105"/>
    <n v="55.13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d v="2015-06-10T19:27:24"/>
    <n v="109"/>
    <n v="26.54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d v="2014-09-17T17:46:34"/>
    <n v="111"/>
    <n v="58.42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d v="2015-01-08T16:31:36"/>
    <n v="100"/>
    <n v="122.54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d v="2014-12-31T07:00:00"/>
    <n v="114"/>
    <n v="87.96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d v="2014-10-30T20:36:53"/>
    <n v="122"/>
    <n v="73.239999999999995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d v="2015-06-21T13:41:22"/>
    <n v="100"/>
    <n v="55.56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d v="2014-11-08T10:00:46"/>
    <n v="103"/>
    <n v="39.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d v="2014-11-13T23:37:28"/>
    <n v="106"/>
    <n v="136.78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d v="2016-08-11T03:59:00"/>
    <n v="101"/>
    <n v="99.34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d v="2016-12-05T14:10:54"/>
    <n v="100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d v="2015-04-26T06:28:00"/>
    <n v="130"/>
    <n v="28.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d v="2016-04-30T17:36:17"/>
    <n v="100"/>
    <n v="40.549999999999997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d v="2016-03-31T17:17:36"/>
    <n v="100"/>
    <n v="35.71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d v="2015-03-01T04:59:00"/>
    <n v="114"/>
    <n v="37.96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d v="2014-07-30T11:18:30"/>
    <n v="100"/>
    <n v="33.33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d v="2016-04-05T02:18:02"/>
    <n v="287"/>
    <n v="58.57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d v="2016-04-18T09:13:25"/>
    <n v="109"/>
    <n v="135.6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d v="2015-07-13T07:35:44"/>
    <n v="116"/>
    <n v="30.9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d v="2014-12-21T17:11:30"/>
    <n v="119"/>
    <n v="176.09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d v="2016-09-23T16:44:30"/>
    <n v="109"/>
    <n v="151.97999999999999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d v="2016-06-27T19:00:00"/>
    <n v="127"/>
    <n v="22.61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d v="2015-04-29T23:00:00"/>
    <n v="101"/>
    <n v="18.27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d v="2015-05-26T15:32:27"/>
    <n v="128"/>
    <n v="82.26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d v="2014-10-20T08:00:34"/>
    <n v="100"/>
    <n v="68.53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d v="2015-01-24T04:59:00"/>
    <n v="175"/>
    <n v="68.06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d v="2015-02-11T04:59:00"/>
    <n v="127"/>
    <n v="72.709999999999994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d v="2015-01-05T20:26:00"/>
    <n v="111"/>
    <n v="77.19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d v="2016-09-04T01:36:22"/>
    <n v="126"/>
    <n v="55.97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d v="2015-03-13T06:59:00"/>
    <n v="119"/>
    <n v="49.69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d v="2014-08-26T17:09:42"/>
    <n v="108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d v="2016-03-03T05:59:00"/>
    <n v="103"/>
    <n v="77.73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d v="2014-09-03T04:59:00"/>
    <n v="110"/>
    <n v="40.7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d v="2015-08-30T00:00:00"/>
    <n v="202"/>
    <n v="59.41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d v="2016-10-13T20:22:44"/>
    <n v="130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d v="2015-01-16T23:58:02"/>
    <n v="104"/>
    <n v="39.380000000000003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d v="2016-05-17T21:27:59"/>
    <n v="100"/>
    <n v="81.67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d v="2015-11-05T21:44:40"/>
    <n v="171"/>
    <n v="44.91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d v="2016-04-29T06:59:00"/>
    <n v="113"/>
    <n v="49.06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d v="2016-02-13T19:02:06"/>
    <n v="184"/>
    <n v="30.67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d v="2016-08-14T14:30:57"/>
    <n v="130"/>
    <n v="61.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d v="2015-12-15T00:00:00"/>
    <n v="105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d v="2016-06-17T14:00:00"/>
    <n v="100"/>
    <n v="29.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d v="2016-03-30T22:48:05"/>
    <n v="153"/>
    <n v="143.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d v="2015-08-17T10:22:16"/>
    <n v="162"/>
    <n v="52.35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d v="2015-04-08T08:53:21"/>
    <n v="136"/>
    <n v="66.67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d v="2014-06-09T17:26:51"/>
    <n v="144"/>
    <n v="126.67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d v="2014-06-28T14:09:34"/>
    <n v="100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d v="2015-06-19T01:00:16"/>
    <n v="101"/>
    <n v="35.49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d v="2015-12-10T14:14:56"/>
    <n v="107"/>
    <n v="37.08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d v="2015-03-19T21:47:44"/>
    <n v="125"/>
    <n v="69.33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d v="2017-02-28T00:00:00"/>
    <n v="119"/>
    <n v="17.25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d v="2015-06-03T15:04:10"/>
    <n v="101"/>
    <n v="36.07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d v="2016-11-19T22:00:00"/>
    <n v="113"/>
    <n v="66.47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d v="2015-03-05T04:00:00"/>
    <n v="105"/>
    <n v="56.07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d v="2016-09-30T21:00:00"/>
    <n v="110"/>
    <n v="47.03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d v="2014-09-28T03:23:00"/>
    <n v="100"/>
    <n v="47.67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d v="2014-07-26T07:00:00"/>
    <n v="120"/>
    <n v="88.24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d v="2016-08-23T18:34:50"/>
    <n v="105"/>
    <n v="80.72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d v="2015-07-02T15:39:37"/>
    <n v="103"/>
    <n v="39.4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d v="2014-08-16T16:00:57"/>
    <n v="102"/>
    <n v="84.85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d v="2016-05-21T03:59:00"/>
    <n v="100"/>
    <n v="68.9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d v="2015-12-13T20:59:56"/>
    <n v="0"/>
    <s v="no backers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d v="2016-05-05T17:00:00"/>
    <n v="0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d v="2014-11-29T21:19:50"/>
    <n v="0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d v="2014-09-23T03:59:00"/>
    <n v="51"/>
    <n v="147.8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d v="2014-11-23T22:29:09"/>
    <n v="20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d v="2016-11-19T01:00:00"/>
    <n v="35"/>
    <n v="56.84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d v="2017-01-14T03:59:00"/>
    <n v="4"/>
    <n v="176.9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d v="2016-04-20T21:11:16"/>
    <n v="36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d v="2015-09-14T16:40:29"/>
    <n v="0"/>
    <s v="no backers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d v="2015-01-01T16:48:55"/>
    <n v="31"/>
    <n v="66.14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d v="2015-04-19T15:08:52"/>
    <n v="7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d v="2016-10-07T15:11:00"/>
    <n v="0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d v="2015-05-10T18:45:30"/>
    <n v="6"/>
    <n v="18.329999999999998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d v="2014-10-05T05:00:00"/>
    <n v="0"/>
    <s v="no backers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d v="2015-11-30T17:00:00"/>
    <n v="2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d v="2015-11-17T04:27:19"/>
    <n v="0"/>
    <s v="no backers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d v="2016-03-08T04:59:00"/>
    <n v="16"/>
    <n v="68.42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d v="2016-11-22T00:17:18"/>
    <n v="0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d v="2015-06-16T23:30:00"/>
    <n v="5"/>
    <n v="60.13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d v="2016-09-30T17:58:47"/>
    <n v="6"/>
    <n v="15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d v="2014-10-05T07:00:45"/>
    <n v="100"/>
    <n v="550.04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d v="2014-06-16T17:06:34"/>
    <n v="104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d v="2016-02-02T11:29:44"/>
    <n v="100"/>
    <n v="29.4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d v="2014-08-10T15:59:00"/>
    <n v="104"/>
    <n v="57.78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d v="2016-08-25T03:59:00"/>
    <n v="251"/>
    <n v="44.24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d v="2015-08-05T08:43:27"/>
    <n v="101"/>
    <n v="60.91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d v="2016-04-03T17:00:00"/>
    <n v="174"/>
    <n v="68.8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d v="2015-07-18T06:59:00"/>
    <n v="116"/>
    <n v="73.58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d v="2017-02-01T22:59:00"/>
    <n v="106"/>
    <n v="115.02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d v="2016-06-01T21:42:00"/>
    <n v="111"/>
    <n v="110.75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d v="2014-07-02T03:59:00"/>
    <n v="101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d v="2015-03-19T14:39:00"/>
    <n v="102"/>
    <n v="235.46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d v="2014-12-23T21:08:45"/>
    <n v="100"/>
    <n v="11.36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d v="2016-04-10T04:00:00"/>
    <n v="111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d v="2015-03-31T04:16:54"/>
    <n v="101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d v="2016-12-21T11:50:30"/>
    <n v="104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d v="2016-06-16T05:58:09"/>
    <n v="109"/>
    <n v="46.05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d v="2015-10-28T19:54:00"/>
    <n v="115"/>
    <n v="51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d v="2014-07-24T07:00:00"/>
    <n v="100"/>
    <n v="31.58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d v="2015-07-18T23:16:59"/>
    <n v="103"/>
    <n v="53.36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d v="2015-07-23T18:33:00"/>
    <n v="104"/>
    <n v="36.96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d v="2015-06-11T16:12:17"/>
    <n v="138"/>
    <n v="81.29000000000000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d v="2015-05-31T23:00:00"/>
    <n v="110"/>
    <n v="20.079999999999998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d v="2014-07-21T03:59:00"/>
    <n v="101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d v="2014-09-26T22:43:04"/>
    <n v="102"/>
    <n v="53.44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d v="2014-11-05T12:52:00"/>
    <n v="114"/>
    <n v="39.869999999999997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d v="2016-09-03T20:57:09"/>
    <n v="100"/>
    <n v="145.16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d v="2016-05-15T23:00:00"/>
    <n v="140"/>
    <n v="23.33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d v="2014-09-12T19:34:44"/>
    <n v="129"/>
    <n v="64.38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d v="2014-07-03T03:59:00"/>
    <n v="103"/>
    <n v="62.05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d v="2015-05-31T12:44:58"/>
    <n v="103"/>
    <n v="66.13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d v="2014-07-01T04:59:00"/>
    <n v="110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d v="2016-10-05T10:53:54"/>
    <n v="113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d v="2016-01-15T15:38:10"/>
    <n v="112"/>
    <n v="62.17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d v="2014-06-16T06:59:00"/>
    <n v="139"/>
    <n v="62.3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d v="2016-10-20T02:48:16"/>
    <n v="111"/>
    <n v="58.7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d v="2015-09-02T04:19:46"/>
    <n v="139"/>
    <n v="45.35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d v="2014-05-19T21:00:00"/>
    <n v="106"/>
    <n v="41.94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d v="2015-08-29T03:59:00"/>
    <n v="101"/>
    <n v="59.17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d v="2014-06-27T05:14:15"/>
    <n v="100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d v="2014-08-08T18:53:24"/>
    <n v="109"/>
    <n v="83.97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d v="2015-06-21T22:25:00"/>
    <n v="118"/>
    <n v="57.26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d v="2014-11-27T15:21:23"/>
    <n v="120"/>
    <n v="58.06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d v="2015-03-02T04:59:00"/>
    <n v="128"/>
    <n v="186.8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d v="2014-09-19T00:00:00"/>
    <n v="126"/>
    <n v="74.1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d v="2015-11-30T22:30:00"/>
    <n v="129"/>
    <n v="30.71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d v="2016-06-06T02:00:00"/>
    <n v="107"/>
    <n v="62.67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d v="2015-01-11T20:53:30"/>
    <n v="100"/>
    <n v="121.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d v="2015-02-13T14:48:36"/>
    <n v="155"/>
    <n v="39.74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d v="2016-05-10T11:10:48"/>
    <n v="108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d v="2016-03-02T19:21:27"/>
    <n v="111"/>
    <n v="40.630000000000003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d v="2014-10-15T14:26:56"/>
    <n v="101"/>
    <n v="63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d v="2014-09-30T16:00:00"/>
    <n v="121"/>
    <n v="33.67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d v="2015-06-04T12:59:53"/>
    <n v="100"/>
    <n v="38.590000000000003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d v="2016-07-10T22:59:00"/>
    <n v="109"/>
    <n v="155.94999999999999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d v="2016-08-13T06:59:00"/>
    <n v="123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d v="2016-05-31T16:33:14"/>
    <n v="136"/>
    <n v="15.15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d v="2014-06-23T18:00:00"/>
    <n v="103"/>
    <n v="83.57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d v="2014-09-12T21:55:49"/>
    <n v="121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d v="2016-07-22T05:26:00"/>
    <n v="186"/>
    <n v="80.8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d v="2014-07-04T03:24:46"/>
    <n v="300"/>
    <n v="53.85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d v="2014-06-25T16:59:06"/>
    <n v="108"/>
    <n v="30.93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d v="2015-04-03T13:49:48"/>
    <n v="141"/>
    <n v="67.959999999999994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d v="2014-06-15T16:00:00"/>
    <n v="114"/>
    <n v="27.14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d v="2015-05-31T06:59:00"/>
    <n v="154"/>
    <n v="110.87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d v="2016-06-04T17:42:46"/>
    <n v="102"/>
    <n v="106.84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d v="2015-05-26T03:59:00"/>
    <n v="102"/>
    <n v="105.52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d v="2015-03-31T12:52:00"/>
    <n v="103"/>
    <n v="132.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d v="2016-01-21T21:18:29"/>
    <n v="156"/>
    <n v="51.92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d v="2015-05-09T20:47:29"/>
    <n v="101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d v="2015-02-27T17:11:15"/>
    <n v="239"/>
    <n v="26.02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d v="2015-06-22T17:31:06"/>
    <n v="210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d v="2015-07-02T23:50:06"/>
    <n v="105"/>
    <n v="86.23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d v="2014-11-05T23:28:04"/>
    <n v="101"/>
    <n v="114.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d v="2016-02-11T22:59:00"/>
    <n v="111"/>
    <n v="47.66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d v="2014-11-30T19:04:22"/>
    <n v="102"/>
    <n v="72.89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d v="2016-05-04T23:00:00"/>
    <n v="103"/>
    <n v="49.55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d v="2016-02-18T21:30:00"/>
    <n v="127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d v="2016-04-29T21:00:00"/>
    <n v="339"/>
    <n v="62.59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d v="2016-10-20T04:55:00"/>
    <n v="101"/>
    <n v="61.06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d v="2015-08-19T04:06:16"/>
    <n v="9"/>
    <n v="60.0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d v="2015-03-23T03:55:12"/>
    <n v="7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d v="2015-08-17T16:15:59"/>
    <n v="10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d v="2015-01-10T03:23:00"/>
    <n v="11"/>
    <n v="51.67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d v="2015-01-24T12:00:00"/>
    <n v="15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d v="2015-04-18T22:30:00"/>
    <n v="0"/>
    <s v="no backers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d v="2015-05-25T21:38:16"/>
    <n v="28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d v="2015-05-28T16:38:09"/>
    <n v="13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d v="2015-03-23T18:00:00"/>
    <n v="1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d v="2015-11-12T06:59:00"/>
    <n v="21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d v="2014-07-15T22:00:00"/>
    <n v="18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d v="2016-07-17T10:47:48"/>
    <n v="20"/>
    <n v="100.63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d v="2014-08-12T01:53:58"/>
    <n v="18"/>
    <n v="25.57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d v="2015-12-17T22:05:50"/>
    <n v="0"/>
    <s v="no backers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d v="2014-09-06T05:09:04"/>
    <n v="2"/>
    <n v="25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d v="2014-07-03T17:02:44"/>
    <n v="0"/>
    <s v="no backers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d v="2014-07-05T03:59:00"/>
    <n v="0"/>
    <s v="no backers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d v="2014-08-10T16:45:02"/>
    <n v="10"/>
    <n v="10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d v="2016-10-08T09:20:39"/>
    <n v="2"/>
    <n v="202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d v="2015-07-05T22:59:00"/>
    <n v="1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d v="2016-02-16T05:59:00"/>
    <n v="104"/>
    <n v="99.54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d v="2016-04-29T03:59:00"/>
    <n v="105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d v="2015-02-10T07:59:00"/>
    <n v="100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d v="2016-04-02T23:51:13"/>
    <n v="133"/>
    <n v="120.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d v="2016-10-16T21:00:00"/>
    <n v="113"/>
    <n v="37.67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d v="2015-06-03T00:00:00"/>
    <n v="103"/>
    <n v="172.2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d v="2014-07-26T04:59:00"/>
    <n v="120"/>
    <n v="111.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d v="2016-04-15T20:48:27"/>
    <n v="130"/>
    <n v="25.46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d v="2014-06-11T19:33:18"/>
    <n v="101"/>
    <n v="267.64999999999998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d v="2014-12-01T20:25:15"/>
    <n v="109"/>
    <n v="75.959999999999994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d v="2014-05-19T05:00:00"/>
    <n v="102"/>
    <n v="59.04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d v="2015-08-26T02:35:53"/>
    <n v="110"/>
    <n v="50.11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d v="2014-05-05T12:36:26"/>
    <n v="101"/>
    <n v="55.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d v="2015-08-10T23:00:00"/>
    <n v="100"/>
    <n v="166.67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d v="2015-08-02T19:31:29"/>
    <n v="106"/>
    <n v="47.43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d v="2015-04-01T17:00:26"/>
    <n v="100"/>
    <n v="64.94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d v="2016-05-29T00:36:00"/>
    <n v="100"/>
    <n v="55.56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d v="2014-07-30T18:38:02"/>
    <n v="113"/>
    <n v="74.22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d v="2014-07-03T04:00:45"/>
    <n v="103"/>
    <n v="106.93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d v="2015-03-01T04:59:00"/>
    <n v="117"/>
    <n v="41.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d v="2014-06-12T17:28:10"/>
    <n v="108"/>
    <n v="74.23999999999999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d v="2016-04-15T14:21:19"/>
    <n v="100"/>
    <n v="73.33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d v="2015-06-13T22:20:10"/>
    <n v="100"/>
    <n v="10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d v="2016-05-18T00:00:00"/>
    <n v="146"/>
    <n v="38.42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d v="2016-11-29T06:00:00"/>
    <n v="110"/>
    <n v="166.97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d v="2016-11-15T02:08:00"/>
    <n v="108"/>
    <n v="94.91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d v="2015-04-09T19:00:55"/>
    <n v="100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d v="2015-04-09T04:00:00"/>
    <n v="100"/>
    <n v="143.21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d v="2014-08-01T01:00:00"/>
    <n v="107"/>
    <n v="90.82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d v="2014-09-27T04:00:00"/>
    <n v="143"/>
    <n v="48.54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d v="2015-02-14T19:39:40"/>
    <n v="105"/>
    <n v="70.03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d v="2016-03-26T16:39:00"/>
    <n v="104"/>
    <n v="135.6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d v="2015-07-13T20:06:00"/>
    <n v="120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d v="2014-09-08T21:11:25"/>
    <n v="110"/>
    <n v="94.9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d v="2016-07-24T23:00:00"/>
    <n v="102"/>
    <n v="75.3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d v="2016-03-15T16:00:00"/>
    <n v="129"/>
    <n v="64.459999999999994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d v="2016-07-10T23:32:12"/>
    <n v="115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d v="2016-08-02T10:03:00"/>
    <n v="151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d v="2016-05-27T00:54:35"/>
    <n v="111"/>
    <n v="93.7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d v="2015-07-11T03:59:00"/>
    <n v="100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d v="2015-12-23T16:18:00"/>
    <n v="1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d v="2015-06-15T19:10:18"/>
    <n v="3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d v="2016-11-22T17:00:23"/>
    <n v="0"/>
    <s v="no backers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d v="2014-07-06T16:36:32"/>
    <n v="0"/>
    <s v="no backers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d v="2015-07-15T10:43:42"/>
    <n v="0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d v="2014-12-16T22:32:09"/>
    <n v="60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d v="2015-06-07T13:55:54"/>
    <n v="1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d v="2015-08-28T22:30:00"/>
    <n v="2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d v="2017-01-14T00:42:36"/>
    <n v="0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d v="2015-04-20T21:09:25"/>
    <n v="90"/>
    <n v="145.41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d v="2014-08-10T17:20:48"/>
    <n v="1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d v="2016-03-11T22:20:43"/>
    <n v="4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d v="2015-01-11T04:59:00"/>
    <n v="4"/>
    <n v="55.06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d v="2015-01-02T16:13:36"/>
    <n v="9"/>
    <n v="47.33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d v="2015-10-22T03:01:46"/>
    <n v="0"/>
    <s v="no backers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d v="2016-03-04T23:19:28"/>
    <n v="20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d v="2016-07-31T07:00:00"/>
    <n v="0"/>
    <s v="no backers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d v="2014-09-27T21:17:20"/>
    <n v="0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d v="2014-06-29T06:13:01"/>
    <n v="0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d v="2015-04-03T21:48:59"/>
    <n v="30"/>
    <n v="50.56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d v="2015-04-25T09:53:39"/>
    <n v="100"/>
    <n v="41.67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d v="2014-07-30T23:00:00"/>
    <n v="101"/>
    <n v="53.2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d v="2015-03-21T19:22:38"/>
    <n v="122"/>
    <n v="70.23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d v="2016-05-31T11:00:00"/>
    <n v="330"/>
    <n v="43.42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d v="2015-06-01T03:59:00"/>
    <n v="110"/>
    <n v="199.18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d v="2016-06-14T21:43:00"/>
    <n v="101"/>
    <n v="78.52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d v="2015-04-01T03:59:00"/>
    <n v="140"/>
    <n v="61.82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d v="2015-08-20T23:00:00"/>
    <n v="100"/>
    <n v="50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d v="2014-07-17T16:33:43"/>
    <n v="119"/>
    <n v="48.34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d v="2015-10-24T03:59:00"/>
    <n v="107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d v="2015-03-12T19:13:02"/>
    <n v="228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d v="2015-07-17T21:02:00"/>
    <n v="106"/>
    <n v="40.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d v="2015-07-05T15:38:37"/>
    <n v="143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d v="2016-01-04T04:20:07"/>
    <n v="105"/>
    <n v="79.540000000000006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d v="2016-01-19T22:59:00"/>
    <n v="110"/>
    <n v="72.38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d v="2015-07-20T03:59:00"/>
    <n v="106"/>
    <n v="64.6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d v="2016-08-01T13:41:00"/>
    <n v="108"/>
    <n v="38.57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d v="2015-06-17T01:40:14"/>
    <n v="105"/>
    <n v="107.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d v="2015-05-07T10:09:54"/>
    <n v="119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d v="2015-03-27T00:00:00"/>
    <n v="153"/>
    <n v="70.459999999999994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d v="2014-12-31T13:39:47"/>
    <n v="100"/>
    <n v="178.57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d v="2016-08-31T20:46:11"/>
    <n v="100"/>
    <n v="62.63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d v="2016-05-27T17:46:51"/>
    <n v="225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d v="2014-11-05T21:22:25"/>
    <n v="106"/>
    <n v="58.9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d v="2016-02-20T02:45:35"/>
    <n v="105"/>
    <n v="139.56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d v="2014-12-01T19:09:00"/>
    <n v="117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d v="2015-06-18T10:41:07"/>
    <n v="109"/>
    <n v="57.3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d v="2016-04-21T22:36:48"/>
    <n v="160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d v="2016-08-03T04:09:00"/>
    <n v="113"/>
    <n v="64.29000000000000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d v="2015-07-03T18:22:38"/>
    <n v="102"/>
    <n v="120.12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d v="2015-05-22T17:03:29"/>
    <n v="101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d v="2015-07-30T03:25:24"/>
    <n v="101"/>
    <n v="63.28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d v="2016-03-28T15:50:29"/>
    <n v="6500"/>
    <n v="21.67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d v="2014-07-20T18:51:27"/>
    <n v="9"/>
    <n v="25.65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d v="2014-05-11T11:50:52"/>
    <n v="22"/>
    <n v="47.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d v="2014-06-01T01:44:24"/>
    <n v="21"/>
    <n v="56.05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d v="2014-06-03T06:59:00"/>
    <n v="41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d v="2015-10-01T15:02:54"/>
    <n v="2"/>
    <n v="70.17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d v="2014-10-04T06:59:00"/>
    <n v="3"/>
    <n v="23.63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d v="2015-07-19T05:23:11"/>
    <n v="16"/>
    <n v="188.56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d v="2015-10-18T19:36:29"/>
    <n v="16"/>
    <n v="49.51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d v="2015-06-11T18:24:44"/>
    <n v="7"/>
    <n v="75.459999999999994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d v="2015-01-01T02:59:03"/>
    <n v="4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d v="2015-07-17T10:32:59"/>
    <n v="34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d v="2015-03-27T03:34:36"/>
    <n v="0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d v="2014-09-01T20:09:38"/>
    <n v="0"/>
    <n v="1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d v="2015-05-09T21:14:18"/>
    <n v="16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d v="2015-03-26T22:17:51"/>
    <n v="3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d v="2015-03-08T16:50:03"/>
    <n v="0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d v="2014-08-01T17:12:00"/>
    <n v="5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d v="2015-05-22T21:00:00"/>
    <n v="2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d v="2014-06-25T21:00:00"/>
    <n v="0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d v="2014-08-12T15:51:50"/>
    <n v="18"/>
    <n v="81.540000000000006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d v="2014-11-12T21:47:00"/>
    <n v="5"/>
    <n v="100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d v="2016-09-12T16:59:00"/>
    <n v="0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d v="2015-11-05T16:11:45"/>
    <n v="0"/>
    <s v="no backers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d v="2015-11-17T22:24:14"/>
    <n v="1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d v="2014-08-30T05:30:00"/>
    <n v="27"/>
    <n v="46.43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d v="2016-03-23T03:29:00"/>
    <n v="1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d v="2016-06-18T19:32:19"/>
    <n v="13"/>
    <n v="50.2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d v="2014-09-08T15:50:05"/>
    <n v="0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d v="2015-03-14T03:11:00"/>
    <n v="3"/>
    <n v="30.1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d v="2014-07-03T04:07:58"/>
    <n v="15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d v="2017-03-29T17:44:10"/>
    <n v="3"/>
    <n v="13.33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d v="2015-08-14T03:29:56"/>
    <n v="0"/>
    <s v="no backers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d v="2015-10-08T16:42:15"/>
    <n v="0"/>
    <s v="no backers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d v="2015-01-24T01:00:00"/>
    <n v="0"/>
    <s v="no backers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d v="2016-09-03T10:00:00"/>
    <n v="0"/>
    <s v="no backers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d v="2016-02-02T14:58:48"/>
    <n v="53"/>
    <n v="44.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d v="2016-12-08T16:15:52"/>
    <n v="5"/>
    <n v="88.64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d v="2015-06-30T03:59:00"/>
    <n v="0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d v="2015-01-25T20:39:56"/>
    <n v="0"/>
    <s v="no backers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d v="2014-07-30T23:00:00"/>
    <n v="13"/>
    <n v="57.65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d v="2017-02-20T00:26:39"/>
    <n v="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d v="2016-01-31T23:03:00"/>
    <n v="0"/>
    <s v="no backers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d v="2014-09-02T14:27:49"/>
    <n v="0"/>
    <s v="no backers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d v="2015-03-27T17:59:52"/>
    <n v="0"/>
    <s v="no backers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d v="2016-05-09T22:49:51"/>
    <n v="0"/>
    <s v="no backers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d v="2014-12-11T05:28:22"/>
    <n v="0"/>
    <s v="no backers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d v="2015-05-01T22:00:00"/>
    <n v="2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d v="2017-02-26T13:05:58"/>
    <n v="27"/>
    <n v="38.7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d v="2015-01-04T23:26:00"/>
    <n v="1"/>
    <n v="13.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d v="2015-08-15T18:12:24"/>
    <n v="17"/>
    <n v="315.5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d v="2015-03-23T04:59:00"/>
    <n v="33"/>
    <n v="37.14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d v="2014-08-24T07:00:00"/>
    <n v="0"/>
    <s v="no backers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d v="2014-07-01T06:00:00"/>
    <n v="22"/>
    <n v="128.27000000000001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d v="2016-12-06T04:59:00"/>
    <n v="3"/>
    <n v="47.27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d v="2015-02-28T06:00:18"/>
    <n v="5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d v="2014-06-17T04:36:18"/>
    <n v="11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d v="2015-01-08T20:58:03"/>
    <n v="18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d v="2015-08-17T16:00:00"/>
    <n v="33"/>
    <n v="50.8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d v="2014-08-12T18:36:01"/>
    <n v="1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d v="2015-06-11T02:13:11"/>
    <n v="5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d v="2015-12-19T19:49:59"/>
    <n v="1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d v="2016-11-14T12:14:02"/>
    <n v="49"/>
    <n v="47.26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d v="2015-08-14T19:38:00"/>
    <n v="0"/>
    <s v="no backers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d v="2015-04-15T05:04:00"/>
    <n v="0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d v="2015-06-11T23:00:00"/>
    <n v="12"/>
    <n v="24.71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d v="2015-06-26T13:25:00"/>
    <n v="67"/>
    <n v="63.13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d v="2014-10-26T20:08:00"/>
    <n v="15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d v="2014-07-29T03:14:56"/>
    <n v="9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d v="2014-09-11T08:37:22"/>
    <n v="0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d v="2015-09-07T18:09:57"/>
    <n v="3"/>
    <n v="61.67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d v="2014-11-26T20:29:37"/>
    <n v="37"/>
    <n v="83.14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d v="2015-04-25T04:35:00"/>
    <n v="0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d v="2015-11-30T06:04:09"/>
    <n v="10"/>
    <n v="142.86000000000001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d v="2015-05-10T22:59:00"/>
    <n v="36"/>
    <n v="33.67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d v="2016-06-01T23:38:29"/>
    <n v="0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d v="2016-06-03T11:19:12"/>
    <n v="0"/>
    <s v="no backers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d v="2014-09-11T12:39:21"/>
    <n v="0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d v="2014-08-04T16:00:00"/>
    <n v="0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d v="2016-01-18T00:00:00"/>
    <n v="2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d v="2016-11-13T10:17:40"/>
    <n v="5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d v="2014-10-26T18:00:00"/>
    <n v="0"/>
    <s v="no backers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d v="2015-03-02T23:00:00"/>
    <n v="8"/>
    <n v="10.17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d v="2015-04-09T23:31:11"/>
    <n v="12"/>
    <n v="81.41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d v="2014-06-26T23:02:02"/>
    <n v="15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d v="2014-07-30T20:53:59"/>
    <n v="10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d v="2014-12-27T02:02:28"/>
    <n v="0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d v="2014-08-09T06:25:04"/>
    <n v="1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d v="2015-10-16T04:59:00"/>
    <n v="13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d v="2016-09-18T19:51:05"/>
    <n v="2"/>
    <n v="32.36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d v="2016-04-01T06:00:00"/>
    <n v="0"/>
    <s v="no backers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d v="2015-09-06T03:38:27"/>
    <n v="0"/>
    <s v="no backers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d v="2016-03-16T03:02:44"/>
    <n v="0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d v="2016-07-17T00:43:00"/>
    <n v="16"/>
    <n v="91.8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d v="2015-10-01T13:00:00"/>
    <n v="11"/>
    <n v="45.83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d v="2015-10-04T15:45:46"/>
    <n v="44"/>
    <n v="57.17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d v="2016-12-01T07:18:40"/>
    <n v="0"/>
    <s v="no backers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d v="2016-07-11T15:09:20"/>
    <n v="86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d v="2015-06-27T21:44:14"/>
    <n v="12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d v="2014-10-07T04:30:00"/>
    <n v="0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d v="2015-01-02T11:49:11"/>
    <n v="0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d v="2014-11-25T01:00:00"/>
    <n v="1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d v="2015-06-16T21:41:54"/>
    <n v="0"/>
    <s v="no backers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d v="2015-11-02T16:50:00"/>
    <n v="36"/>
    <n v="137.08000000000001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d v="2015-08-27T15:54:35"/>
    <n v="0"/>
    <s v="no backers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d v="2015-05-15T19:14:28"/>
    <n v="0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d v="2015-02-28T08:00:00"/>
    <n v="3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d v="2016-10-02T03:25:44"/>
    <n v="3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d v="2014-09-07T07:48:43"/>
    <n v="0"/>
    <s v="no backers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d v="2015-02-11T02:53:41"/>
    <n v="16"/>
    <n v="49.28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d v="2016-04-08T18:35:00"/>
    <n v="1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d v="2016-05-03T18:49:02"/>
    <n v="0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d v="2015-10-26T18:58:10"/>
    <n v="0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d v="2016-07-29T23:29:00"/>
    <n v="0"/>
    <s v="no backers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d v="2014-07-14T15:37:44"/>
    <n v="0"/>
    <s v="no backers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d v="2015-11-28T21:22:21"/>
    <n v="24"/>
    <n v="53.13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d v="2016-04-25T00:20:00"/>
    <n v="0"/>
    <s v="no backers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d v="2016-07-08T23:25:54"/>
    <n v="0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d v="2014-08-02T14:00:00"/>
    <n v="32"/>
    <n v="40.06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d v="2014-09-28T18:55:56"/>
    <n v="24"/>
    <n v="24.33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d v="2016-01-03T20:17:36"/>
    <n v="2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d v="2014-05-08T21:23:30"/>
    <n v="0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d v="2015-11-28T14:54:54"/>
    <n v="3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d v="2015-11-18T04:41:57"/>
    <n v="0"/>
    <s v="no backers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d v="2015-04-19T16:19:46"/>
    <n v="6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d v="2016-04-14T04:39:40"/>
    <n v="14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d v="2014-07-24T02:59:00"/>
    <n v="1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d v="2017-03-06T06:58:27"/>
    <n v="24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d v="2016-05-22T19:34:33"/>
    <n v="11"/>
    <n v="47.91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d v="2016-08-29T03:55:00"/>
    <n v="7"/>
    <n v="35.17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d v="2016-04-17T20:43:31"/>
    <n v="0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d v="2014-07-21T12:52:06"/>
    <n v="1"/>
    <n v="22.67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d v="2015-02-06T01:37:14"/>
    <n v="21"/>
    <n v="26.38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d v="2016-05-09T04:00:00"/>
    <n v="78"/>
    <n v="105.54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d v="2016-06-02T13:07:28"/>
    <n v="32"/>
    <n v="29.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d v="2016-07-13T20:48:18"/>
    <n v="0"/>
    <s v="no backers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d v="2014-08-01T07:00:00"/>
    <n v="48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d v="2016-07-22T18:55:32"/>
    <n v="1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d v="2015-01-31T15:25:53"/>
    <n v="11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d v="2015-03-29T20:00:00"/>
    <n v="2"/>
    <n v="18.329999999999998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d v="2014-07-05T14:22:27"/>
    <n v="18"/>
    <n v="64.290000000000006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d v="2016-07-17T04:19:09"/>
    <n v="4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d v="2015-07-07T19:26:20"/>
    <n v="20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d v="2014-05-20T06:59:00"/>
    <n v="35"/>
    <n v="84.28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d v="2014-11-08T00:00:00"/>
    <n v="6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d v="2016-02-20T21:05:00"/>
    <n v="32"/>
    <n v="33.74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d v="2016-05-06T13:04:00"/>
    <n v="10"/>
    <n v="37.54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d v="2014-05-16T22:11:30"/>
    <n v="38"/>
    <n v="11.62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d v="2015-08-29T01:56:53"/>
    <n v="2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d v="2015-11-08T18:59:41"/>
    <n v="0"/>
    <s v="no backers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d v="2016-03-02T16:08:13"/>
    <n v="4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d v="2015-05-31T15:28:02"/>
    <n v="20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d v="2015-12-11T23:34:19"/>
    <n v="5"/>
    <n v="60.11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d v="2015-05-13T20:45:12"/>
    <n v="0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d v="2014-07-19T09:21:30"/>
    <n v="0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d v="2015-02-14T11:27:00"/>
    <n v="35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d v="2014-11-20T16:04:00"/>
    <n v="17"/>
    <n v="29.24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d v="2015-04-05T08:23:41"/>
    <n v="0"/>
    <s v="no backers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d v="2015-03-28T22:07:06"/>
    <n v="57"/>
    <n v="59.5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d v="2014-08-31T19:51:49"/>
    <n v="17"/>
    <n v="82.57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d v="2016-05-07T14:29:18"/>
    <n v="0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d v="2017-03-01T19:00:00"/>
    <n v="38"/>
    <n v="32.36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d v="2014-09-27T01:02:41"/>
    <n v="2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d v="2015-02-15T14:05:47"/>
    <n v="10"/>
    <n v="100.5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d v="2014-10-08T03:54:17"/>
    <n v="0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d v="2014-10-20T19:23:05"/>
    <n v="1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d v="2016-02-16T18:33:07"/>
    <n v="0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d v="2014-08-26T16:28:00"/>
    <n v="0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d v="2015-07-22T23:08:27"/>
    <n v="6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d v="2014-09-09T16:49:20"/>
    <n v="4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d v="2014-10-26T18:29:26"/>
    <n v="24"/>
    <n v="45.84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d v="2015-01-28T13:04:38"/>
    <n v="8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d v="2015-05-02T13:04:09"/>
    <n v="0"/>
    <s v="no backers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d v="2015-02-16T07:13:43"/>
    <n v="1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d v="2016-03-05T05:54:29"/>
    <n v="0"/>
    <s v="no backers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d v="2015-07-19T18:44:23"/>
    <n v="0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d v="2014-09-17T20:56:40"/>
    <n v="14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d v="2014-09-04T16:07:54"/>
    <n v="1"/>
    <n v="52.5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d v="2016-10-07T21:51:48"/>
    <n v="9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d v="2016-04-15T16:28:00"/>
    <n v="1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d v="2015-03-24T03:34:59"/>
    <n v="17"/>
    <n v="33.33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d v="2014-10-26T21:52:38"/>
    <n v="1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d v="2015-02-01T02:54:00"/>
    <n v="70"/>
    <n v="63.5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d v="2016-03-24T22:59:23"/>
    <n v="0"/>
    <s v="no backers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d v="2015-08-31T16:04:57"/>
    <n v="1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d v="2015-07-26T05:42:16"/>
    <n v="5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d v="2015-12-04T16:43:59"/>
    <n v="0"/>
    <s v="no backers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d v="2017-02-23T01:00:00"/>
    <n v="7"/>
    <n v="30.71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d v="2014-06-05T22:31:40"/>
    <n v="28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d v="2015-12-14T00:36:10"/>
    <n v="0"/>
    <s v="no backers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d v="2016-02-03T18:49:00"/>
    <n v="16"/>
    <n v="66.67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d v="2014-12-18T15:02:44"/>
    <n v="0"/>
    <s v="no backers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d v="2015-12-15T20:25:16"/>
    <n v="7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d v="2016-10-02T09:00:00"/>
    <n v="26"/>
    <n v="65.34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d v="2015-04-03T21:44:10"/>
    <n v="1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d v="2014-10-21T21:11:27"/>
    <n v="37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d v="2014-07-01T22:30:00"/>
    <n v="47"/>
    <n v="166.0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d v="2016-05-24T14:25:00"/>
    <n v="11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d v="2014-10-17T19:10:10"/>
    <n v="12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d v="2015-12-01T05:59:00"/>
    <n v="60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d v="2015-07-18T03:00:00"/>
    <n v="31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d v="2016-09-06T11:22:34"/>
    <n v="0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d v="2015-01-20T19:16:00"/>
    <n v="0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d v="2014-11-20T22:58:45"/>
    <n v="0"/>
    <s v="no backers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d v="2015-04-10T05:00:00"/>
    <n v="38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d v="2014-08-21T04:49:49"/>
    <n v="0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d v="2014-10-22T15:36:50"/>
    <n v="8"/>
    <n v="38.33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d v="2015-01-11T01:00:00"/>
    <n v="2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d v="2016-04-11T11:13:07"/>
    <n v="18"/>
    <n v="32.979999999999997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d v="2015-07-14T23:00:15"/>
    <n v="0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d v="2014-10-23T15:16:31"/>
    <n v="0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d v="2014-05-09T06:53:00"/>
    <n v="0"/>
    <s v="no backers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d v="2014-10-13T21:05:16"/>
    <n v="38"/>
    <n v="86.6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d v="2014-11-15T20:00:00"/>
    <n v="22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d v="2016-10-01T04:00:00"/>
    <n v="0"/>
    <s v="no backers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d v="2014-06-19T15:33:51"/>
    <n v="18"/>
    <n v="41.9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d v="2016-07-03T19:59:00"/>
    <n v="53"/>
    <n v="88.33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d v="2015-11-25T23:00:00"/>
    <n v="22"/>
    <n v="129.16999999999999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d v="2016-04-01T03:59:00"/>
    <n v="3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d v="2014-09-16T03:00:00"/>
    <n v="3"/>
    <n v="35.71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d v="2014-06-23T16:00:00"/>
    <n v="3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d v="2016-04-21T02:23:43"/>
    <n v="0"/>
    <s v="no backers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d v="2016-07-02T17:44:28"/>
    <n v="2"/>
    <n v="163.33000000000001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d v="2014-06-27T16:21:24"/>
    <n v="1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d v="2015-04-29T14:07:06"/>
    <n v="19"/>
    <n v="64.17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d v="2014-08-12T22:50:11"/>
    <n v="1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d v="2016-05-19T00:56:28"/>
    <n v="0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d v="2015-09-28T02:49:10"/>
    <n v="61"/>
    <n v="179.12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d v="2017-01-13T23:05:00"/>
    <n v="1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d v="2015-02-28T12:00:00"/>
    <n v="34"/>
    <n v="33.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d v="2015-03-01T03:00:00"/>
    <n v="17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d v="2016-12-26T19:18:51"/>
    <n v="0"/>
    <s v="no backers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d v="2014-08-21T18:35:11"/>
    <n v="0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d v="2015-05-09T04:00:00"/>
    <n v="1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d v="2015-11-05T14:16:15"/>
    <n v="27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d v="2014-06-30T17:28:00"/>
    <n v="29"/>
    <n v="44.31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d v="2014-10-21T19:51:00"/>
    <n v="0"/>
    <s v="no backers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d v="2016-12-21T17:03:14"/>
    <n v="9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d v="2017-01-27T18:54:02"/>
    <n v="0"/>
    <s v="no backers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d v="2016-06-19T22:32:01"/>
    <n v="0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d v="2016-06-14T18:54:00"/>
    <n v="0"/>
    <s v="no backers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d v="2015-03-08T12:57:05"/>
    <n v="16"/>
    <n v="29.17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d v="2015-11-14T23:00:00"/>
    <n v="2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d v="2016-01-14T18:16:56"/>
    <n v="22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d v="2016-10-09T10:28:26"/>
    <n v="0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d v="2015-03-24T03:59:00"/>
    <n v="0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d v="2015-11-21T04:00:00"/>
    <n v="5"/>
    <n v="9.4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d v="2016-07-17T17:49:46"/>
    <n v="0"/>
    <s v="no backers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d v="2015-01-16T10:26:00"/>
    <n v="11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d v="2015-05-31T17:35:00"/>
    <n v="5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d v="2015-08-07T15:00:00"/>
    <n v="3"/>
    <n v="10.67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d v="2015-01-16T12:09:11"/>
    <n v="13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d v="2015-04-05T03:40:47"/>
    <n v="0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d v="2015-08-22T19:34:53"/>
    <n v="2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d v="2014-10-22T04:59:00"/>
    <n v="37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d v="2016-12-19T00:45:50"/>
    <n v="3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d v="2017-02-28T08:51:00"/>
    <n v="11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d v="2016-01-31T23:55:00"/>
    <n v="0"/>
    <s v="no backers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d v="2016-06-04T17:19:57"/>
    <n v="0"/>
    <s v="no backers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d v="2016-09-02T20:24:33"/>
    <n v="1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d v="2014-10-25T02:59:50"/>
    <n v="0"/>
    <s v="no backers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d v="2017-01-25T21:41:22"/>
    <n v="0"/>
    <s v="no backers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d v="2016-05-15T20:21:13"/>
    <n v="27"/>
    <n v="22.83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d v="2015-08-26T18:32:00"/>
    <n v="10"/>
    <n v="16.670000000000002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d v="2016-10-27T06:40:34"/>
    <n v="21"/>
    <n v="45.79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d v="2016-12-26T00:15:09"/>
    <n v="7"/>
    <n v="383.33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d v="2015-04-02T01:00:00"/>
    <n v="71"/>
    <n v="106.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d v="2014-09-24T22:00:01"/>
    <n v="2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d v="2017-03-03T05:00:00"/>
    <n v="2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d v="2015-11-29T13:56:44"/>
    <n v="0"/>
    <s v="no backers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d v="2016-07-21T15:02:31"/>
    <n v="29"/>
    <n v="14.33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d v="2015-02-24T03:15:40"/>
    <n v="3"/>
    <n v="15.67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d v="2016-02-28T00:00:00"/>
    <n v="0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d v="2016-01-08T06:34:00"/>
    <n v="0"/>
    <n v="1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503AE-8F6D-4943-A8A2-23C83E03E7A1}" name="PivotTable6" cacheId="85" applyNumberFormats="0" applyBorderFormats="0" applyFontFormats="0" applyPatternFormats="0" applyAlignmentFormats="0" applyWidthHeightFormats="1" dataCaption="Values" updatedVersion="7" minRefreshableVersion="3" printDrill="1" useAutoFormatting="1" itemPrintTitles="1" createdVersion="7" indent="0" outline="1" outlineData="1" multipleFieldFilters="0" chartFormat="4" rowHeaderCaption="Country" colHeaderCaption="Campaign Outcomes">
  <location ref="K23:P46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Number of Kickstarter Campaigns" fld="5" subtotal="count" baseField="0" baseItem="0"/>
  </dataFields>
  <formats count="13">
    <format dxfId="15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6" type="button" dataOnly="0" labelOnly="1" outline="0" axis="axisRow" fieldPosition="0"/>
    </format>
    <format dxfId="4">
      <pivotArea dataOnly="0" labelOnly="1" fieldPosition="0">
        <references count="1">
          <reference field="6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type="all" dataOnly="0" outline="0" fieldPosition="0"/>
    </format>
  </formats>
  <conditionalFormats count="3">
    <conditionalFormat priority="3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6" count="2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  <conditionalFormat priority="2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6" count="2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6" count="2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B3312-6DBB-D54A-A809-1444EB4C18BA}" name="PivotTable9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2F987-93F9-6A47-9AD3-00A4B0444CF6}" name="PivotTable13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Q4:V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2E114-C8C2-5A41-B051-4557450A673F}" name="PivotTable12" cacheId="85" applyNumberFormats="0" applyBorderFormats="0" applyFontFormats="0" applyPatternFormats="0" applyAlignmentFormats="0" applyWidthHeightFormats="1" dataCaption="Values" updatedVersion="7" minRefreshableVersion="3" printDrill="1" useAutoFormatting="1" itemPrintTitles="1" createdVersion="7" indent="0" outline="1" outlineData="1" multipleFieldFilters="0" chartFormat="4">
  <location ref="A23:F162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18"/>
  </rowFields>
  <rowItems count="138">
    <i>
      <x/>
    </i>
    <i r="1">
      <x v="1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5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2"/>
    </i>
    <i r="1">
      <x v="5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2"/>
    </i>
    <i r="1">
      <x v="4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5"/>
    </i>
    <i r="1">
      <x v="7"/>
    </i>
    <i>
      <x v="11"/>
    </i>
    <i r="1">
      <x v="2"/>
    </i>
    <i r="1">
      <x v="5"/>
    </i>
    <i r="1">
      <x v="6"/>
    </i>
    <i r="1">
      <x v="7"/>
    </i>
    <i r="1">
      <x v="8"/>
    </i>
    <i>
      <x v="12"/>
    </i>
    <i r="1">
      <x v="2"/>
    </i>
    <i r="1">
      <x v="4"/>
    </i>
    <i r="1">
      <x v="5"/>
    </i>
    <i r="1">
      <x v="6"/>
    </i>
    <i r="1">
      <x v="7"/>
    </i>
    <i r="1">
      <x v="8"/>
    </i>
    <i>
      <x v="13"/>
    </i>
    <i r="1">
      <x v="5"/>
    </i>
    <i r="1">
      <x v="8"/>
    </i>
    <i>
      <x v="14"/>
    </i>
    <i r="1">
      <x v="2"/>
    </i>
    <i r="1">
      <x v="6"/>
    </i>
    <i r="1">
      <x v="7"/>
    </i>
    <i r="1">
      <x v="8"/>
    </i>
    <i>
      <x v="15"/>
    </i>
    <i r="1">
      <x/>
    </i>
    <i r="1">
      <x v="5"/>
    </i>
    <i r="1">
      <x v="6"/>
    </i>
    <i r="1">
      <x v="7"/>
    </i>
    <i r="1">
      <x v="8"/>
    </i>
    <i>
      <x v="16"/>
    </i>
    <i r="1">
      <x/>
    </i>
    <i r="1">
      <x v="1"/>
    </i>
    <i r="1">
      <x v="2"/>
    </i>
    <i r="1">
      <x v="5"/>
    </i>
    <i r="1">
      <x v="8"/>
    </i>
    <i>
      <x v="17"/>
    </i>
    <i r="1">
      <x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9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Number of Kickstarter Campaigns" fld="5" subtotal="count" baseField="0" baseItem="0"/>
  </dataFields>
  <formats count="1">
    <format dxfId="17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0C94D-2677-F74F-AE34-213B181F9CFF}" name="PivotTable15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S4:X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AB1D6-222E-D44D-BEB3-6A73CEF8D113}" name="PivotTable14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L4:Q6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19"/>
  </rowFields>
  <rowItems count="61">
    <i>
      <x/>
    </i>
    <i r="1">
      <x v="24"/>
    </i>
    <i>
      <x v="1"/>
    </i>
    <i r="1">
      <x v="18"/>
    </i>
    <i r="1">
      <x v="24"/>
    </i>
    <i r="1">
      <x v="33"/>
    </i>
    <i>
      <x v="3"/>
    </i>
    <i r="1">
      <x v="18"/>
    </i>
    <i r="1">
      <x v="24"/>
    </i>
    <i r="1">
      <x v="33"/>
    </i>
    <i>
      <x v="4"/>
    </i>
    <i r="1">
      <x v="24"/>
    </i>
    <i>
      <x v="5"/>
    </i>
    <i r="1">
      <x v="18"/>
    </i>
    <i r="1">
      <x v="24"/>
    </i>
    <i r="1">
      <x v="33"/>
    </i>
    <i>
      <x v="6"/>
    </i>
    <i r="1">
      <x v="18"/>
    </i>
    <i r="1">
      <x v="24"/>
    </i>
    <i>
      <x v="7"/>
    </i>
    <i r="1">
      <x v="24"/>
    </i>
    <i r="1">
      <x v="33"/>
    </i>
    <i>
      <x v="8"/>
    </i>
    <i r="1">
      <x v="24"/>
    </i>
    <i r="1">
      <x v="33"/>
    </i>
    <i>
      <x v="9"/>
    </i>
    <i r="1">
      <x v="18"/>
    </i>
    <i r="1">
      <x v="24"/>
    </i>
    <i r="1">
      <x v="33"/>
    </i>
    <i>
      <x v="11"/>
    </i>
    <i r="1">
      <x v="24"/>
    </i>
    <i r="1">
      <x v="33"/>
    </i>
    <i>
      <x v="12"/>
    </i>
    <i r="1">
      <x v="24"/>
    </i>
    <i r="1">
      <x v="33"/>
    </i>
    <i>
      <x v="13"/>
    </i>
    <i r="1">
      <x v="24"/>
    </i>
    <i>
      <x v="14"/>
    </i>
    <i r="1">
      <x v="24"/>
    </i>
    <i r="1">
      <x v="33"/>
    </i>
    <i>
      <x v="15"/>
    </i>
    <i r="1">
      <x v="24"/>
    </i>
    <i r="1">
      <x v="33"/>
    </i>
    <i>
      <x v="16"/>
    </i>
    <i r="1">
      <x v="18"/>
    </i>
    <i r="1">
      <x v="24"/>
    </i>
    <i>
      <x v="17"/>
    </i>
    <i r="1">
      <x v="18"/>
    </i>
    <i r="1">
      <x v="24"/>
    </i>
    <i r="1">
      <x v="33"/>
    </i>
    <i>
      <x v="18"/>
    </i>
    <i r="1">
      <x v="18"/>
    </i>
    <i r="1">
      <x v="24"/>
    </i>
    <i r="1">
      <x v="33"/>
    </i>
    <i>
      <x v="19"/>
    </i>
    <i r="1">
      <x v="24"/>
    </i>
    <i>
      <x v="20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56779-18D8-DC4E-96F6-81DD2AF8A6D5}" name="PivotTable11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0F909-C24F-B94B-A7E9-B6B4B40C904C}" name="PivotTable3" cacheId="9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94A57-7245-E741-BC71-081CB90D9BCA}" name="PivotTable16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A3082-1FDB-C845-BF9F-229AAEC1FE59}" name="PivotTable2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S4:W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19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7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4EFE0-61BA-EB43-A685-524220F013EA}" name="PivotTable17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J4:N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D51C4-5EC3-C54E-BB88-9BC9EA07ABAF}">
  <sheetPr codeName="Sheet3"/>
  <dimension ref="A1:U4115"/>
  <sheetViews>
    <sheetView tabSelected="1" zoomScale="111" zoomScaleNormal="95" workbookViewId="0">
      <pane xSplit="3" ySplit="1" topLeftCell="P4106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style="10" bestFit="1" customWidth="1"/>
    <col min="16" max="16" width="20" style="10" bestFit="1" customWidth="1"/>
    <col min="17" max="17" width="16.5" bestFit="1" customWidth="1"/>
    <col min="18" max="18" width="15" bestFit="1" customWidth="1"/>
    <col min="19" max="19" width="18.83203125" bestFit="1" customWidth="1"/>
    <col min="20" max="20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8309</v>
      </c>
      <c r="O1" s="9" t="s">
        <v>8305</v>
      </c>
      <c r="P1" s="9" t="s">
        <v>8306</v>
      </c>
      <c r="Q1" s="1" t="s">
        <v>8307</v>
      </c>
      <c r="R1" s="1" t="s">
        <v>8308</v>
      </c>
      <c r="S1" s="1" t="s">
        <v>8360</v>
      </c>
      <c r="T1" s="11" t="s">
        <v>8361</v>
      </c>
      <c r="U1" s="11" t="s">
        <v>8381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(((J2/60)/60)/24)+DATE(1970,1,1)</f>
        <v>42177.007071759261</v>
      </c>
      <c r="P2" s="10">
        <f>(((I2/60)/60)/24)+DATE(1970,1,1)</f>
        <v>42208.125</v>
      </c>
      <c r="Q2">
        <f t="shared" ref="Q2:Q65" si="0">ROUND(100*E2/D2, 0)</f>
        <v>137</v>
      </c>
      <c r="R2">
        <f>IFERROR(ROUND(E2/L2, 2), "no backers")</f>
        <v>63.92</v>
      </c>
      <c r="S2" t="s">
        <v>8310</v>
      </c>
      <c r="T2" t="s">
        <v>8311</v>
      </c>
      <c r="U2">
        <f>YEAR(O2)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1">(((J3/60)/60)/24)+DATE(1970,1,1)</f>
        <v>42766.600497685184</v>
      </c>
      <c r="P3" s="10">
        <f t="shared" ref="P3:P66" si="2">(((I3/60)/60)/24)+DATE(1970,1,1)</f>
        <v>42796.600497685184</v>
      </c>
      <c r="Q3">
        <f t="shared" si="0"/>
        <v>143</v>
      </c>
      <c r="R3">
        <f t="shared" ref="R3:R66" si="3">IFERROR(ROUND(E3/L3, 2), "no backers")</f>
        <v>185.48</v>
      </c>
      <c r="S3" t="s">
        <v>8310</v>
      </c>
      <c r="T3" t="s">
        <v>8311</v>
      </c>
      <c r="U3">
        <f t="shared" ref="U3:U66" si="4">YEAR(O3)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1"/>
        <v>42405.702349537038</v>
      </c>
      <c r="P4" s="10">
        <f t="shared" si="2"/>
        <v>42415.702349537038</v>
      </c>
      <c r="Q4">
        <f t="shared" si="0"/>
        <v>105</v>
      </c>
      <c r="R4">
        <f t="shared" si="3"/>
        <v>15</v>
      </c>
      <c r="S4" t="s">
        <v>8310</v>
      </c>
      <c r="T4" t="s">
        <v>8311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1"/>
        <v>41828.515127314815</v>
      </c>
      <c r="P5" s="10">
        <f t="shared" si="2"/>
        <v>41858.515127314815</v>
      </c>
      <c r="Q5">
        <f t="shared" si="0"/>
        <v>104</v>
      </c>
      <c r="R5">
        <f t="shared" si="3"/>
        <v>69.27</v>
      </c>
      <c r="S5" t="s">
        <v>8310</v>
      </c>
      <c r="T5" t="s">
        <v>8311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1"/>
        <v>42327.834247685183</v>
      </c>
      <c r="P6" s="10">
        <f t="shared" si="2"/>
        <v>42357.834247685183</v>
      </c>
      <c r="Q6">
        <f t="shared" si="0"/>
        <v>123</v>
      </c>
      <c r="R6">
        <f t="shared" si="3"/>
        <v>190.55</v>
      </c>
      <c r="S6" t="s">
        <v>8310</v>
      </c>
      <c r="T6" t="s">
        <v>8311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1"/>
        <v>42563.932951388888</v>
      </c>
      <c r="P7" s="10">
        <f t="shared" si="2"/>
        <v>42580.232638888891</v>
      </c>
      <c r="Q7">
        <f t="shared" si="0"/>
        <v>110</v>
      </c>
      <c r="R7">
        <f t="shared" si="3"/>
        <v>93.4</v>
      </c>
      <c r="S7" t="s">
        <v>8310</v>
      </c>
      <c r="T7" t="s">
        <v>8311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1"/>
        <v>41794.072337962964</v>
      </c>
      <c r="P8" s="10">
        <f t="shared" si="2"/>
        <v>41804.072337962964</v>
      </c>
      <c r="Q8">
        <f t="shared" si="0"/>
        <v>106</v>
      </c>
      <c r="R8">
        <f t="shared" si="3"/>
        <v>146.88</v>
      </c>
      <c r="S8" t="s">
        <v>8310</v>
      </c>
      <c r="T8" t="s">
        <v>8311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1"/>
        <v>42516.047071759262</v>
      </c>
      <c r="P9" s="10">
        <f t="shared" si="2"/>
        <v>42556.047071759262</v>
      </c>
      <c r="Q9">
        <f t="shared" si="0"/>
        <v>101</v>
      </c>
      <c r="R9">
        <f t="shared" si="3"/>
        <v>159.82</v>
      </c>
      <c r="S9" t="s">
        <v>8310</v>
      </c>
      <c r="T9" t="s">
        <v>8311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1"/>
        <v>42468.94458333333</v>
      </c>
      <c r="P10" s="10">
        <f t="shared" si="2"/>
        <v>42475.875</v>
      </c>
      <c r="Q10">
        <f t="shared" si="0"/>
        <v>100</v>
      </c>
      <c r="R10">
        <f t="shared" si="3"/>
        <v>291.79000000000002</v>
      </c>
      <c r="S10" t="s">
        <v>8310</v>
      </c>
      <c r="T10" t="s">
        <v>8311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1"/>
        <v>42447.103518518517</v>
      </c>
      <c r="P11" s="10">
        <f t="shared" si="2"/>
        <v>42477.103518518517</v>
      </c>
      <c r="Q11">
        <f t="shared" si="0"/>
        <v>126</v>
      </c>
      <c r="R11">
        <f t="shared" si="3"/>
        <v>31.5</v>
      </c>
      <c r="S11" t="s">
        <v>8310</v>
      </c>
      <c r="T11" t="s">
        <v>8311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1"/>
        <v>41780.068043981482</v>
      </c>
      <c r="P12" s="10">
        <f t="shared" si="2"/>
        <v>41815.068043981482</v>
      </c>
      <c r="Q12">
        <f t="shared" si="0"/>
        <v>101</v>
      </c>
      <c r="R12">
        <f t="shared" si="3"/>
        <v>158.68</v>
      </c>
      <c r="S12" t="s">
        <v>8310</v>
      </c>
      <c r="T12" t="s">
        <v>8311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1"/>
        <v>42572.778495370367</v>
      </c>
      <c r="P13" s="10">
        <f t="shared" si="2"/>
        <v>42604.125</v>
      </c>
      <c r="Q13">
        <f t="shared" si="0"/>
        <v>121</v>
      </c>
      <c r="R13">
        <f t="shared" si="3"/>
        <v>80.33</v>
      </c>
      <c r="S13" t="s">
        <v>8310</v>
      </c>
      <c r="T13" t="s">
        <v>8311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1"/>
        <v>41791.713252314818</v>
      </c>
      <c r="P14" s="10">
        <f t="shared" si="2"/>
        <v>41836.125</v>
      </c>
      <c r="Q14">
        <f t="shared" si="0"/>
        <v>165</v>
      </c>
      <c r="R14">
        <f t="shared" si="3"/>
        <v>59.96</v>
      </c>
      <c r="S14" t="s">
        <v>8310</v>
      </c>
      <c r="T14" t="s">
        <v>8311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1"/>
        <v>42508.677187499998</v>
      </c>
      <c r="P15" s="10">
        <f t="shared" si="2"/>
        <v>42544.852083333331</v>
      </c>
      <c r="Q15">
        <f t="shared" si="0"/>
        <v>160</v>
      </c>
      <c r="R15">
        <f t="shared" si="3"/>
        <v>109.78</v>
      </c>
      <c r="S15" t="s">
        <v>8310</v>
      </c>
      <c r="T15" t="s">
        <v>8311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1"/>
        <v>41808.02648148148</v>
      </c>
      <c r="P16" s="10">
        <f t="shared" si="2"/>
        <v>41833.582638888889</v>
      </c>
      <c r="Q16">
        <f t="shared" si="0"/>
        <v>101</v>
      </c>
      <c r="R16">
        <f t="shared" si="3"/>
        <v>147.71</v>
      </c>
      <c r="S16" t="s">
        <v>8310</v>
      </c>
      <c r="T16" t="s">
        <v>8311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1"/>
        <v>42256.391875000001</v>
      </c>
      <c r="P17" s="10">
        <f t="shared" si="2"/>
        <v>42274.843055555553</v>
      </c>
      <c r="Q17">
        <f t="shared" si="0"/>
        <v>107</v>
      </c>
      <c r="R17">
        <f t="shared" si="3"/>
        <v>21.76</v>
      </c>
      <c r="S17" t="s">
        <v>8310</v>
      </c>
      <c r="T17" t="s">
        <v>8311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1"/>
        <v>41760.796423611115</v>
      </c>
      <c r="P18" s="10">
        <f t="shared" si="2"/>
        <v>41806.229166666664</v>
      </c>
      <c r="Q18">
        <f t="shared" si="0"/>
        <v>100</v>
      </c>
      <c r="R18">
        <f t="shared" si="3"/>
        <v>171.84</v>
      </c>
      <c r="S18" t="s">
        <v>8310</v>
      </c>
      <c r="T18" t="s">
        <v>8311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1"/>
        <v>41917.731736111113</v>
      </c>
      <c r="P19" s="10">
        <f t="shared" si="2"/>
        <v>41947.773402777777</v>
      </c>
      <c r="Q19">
        <f t="shared" si="0"/>
        <v>101</v>
      </c>
      <c r="R19">
        <f t="shared" si="3"/>
        <v>41.94</v>
      </c>
      <c r="S19" t="s">
        <v>8310</v>
      </c>
      <c r="T19" t="s">
        <v>8311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1"/>
        <v>41869.542314814818</v>
      </c>
      <c r="P20" s="10">
        <f t="shared" si="2"/>
        <v>41899.542314814818</v>
      </c>
      <c r="Q20">
        <f t="shared" si="0"/>
        <v>106</v>
      </c>
      <c r="R20">
        <f t="shared" si="3"/>
        <v>93.26</v>
      </c>
      <c r="S20" t="s">
        <v>8310</v>
      </c>
      <c r="T20" t="s">
        <v>8311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1"/>
        <v>42175.816365740742</v>
      </c>
      <c r="P21" s="10">
        <f t="shared" si="2"/>
        <v>42205.816365740742</v>
      </c>
      <c r="Q21">
        <f t="shared" si="0"/>
        <v>145</v>
      </c>
      <c r="R21">
        <f t="shared" si="3"/>
        <v>56.14</v>
      </c>
      <c r="S21" t="s">
        <v>8310</v>
      </c>
      <c r="T21" t="s">
        <v>8311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1"/>
        <v>42200.758240740746</v>
      </c>
      <c r="P22" s="10">
        <f t="shared" si="2"/>
        <v>42260.758240740746</v>
      </c>
      <c r="Q22">
        <f t="shared" si="0"/>
        <v>100</v>
      </c>
      <c r="R22">
        <f t="shared" si="3"/>
        <v>80.16</v>
      </c>
      <c r="S22" t="s">
        <v>8310</v>
      </c>
      <c r="T22" t="s">
        <v>8311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1"/>
        <v>41878.627187500002</v>
      </c>
      <c r="P23" s="10">
        <f t="shared" si="2"/>
        <v>41908.627187500002</v>
      </c>
      <c r="Q23">
        <f t="shared" si="0"/>
        <v>109</v>
      </c>
      <c r="R23">
        <f t="shared" si="3"/>
        <v>199.9</v>
      </c>
      <c r="S23" t="s">
        <v>8310</v>
      </c>
      <c r="T23" t="s">
        <v>8311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1"/>
        <v>41989.91134259259</v>
      </c>
      <c r="P24" s="10">
        <f t="shared" si="2"/>
        <v>42005.332638888889</v>
      </c>
      <c r="Q24">
        <f t="shared" si="0"/>
        <v>117</v>
      </c>
      <c r="R24">
        <f t="shared" si="3"/>
        <v>51.25</v>
      </c>
      <c r="S24" t="s">
        <v>8310</v>
      </c>
      <c r="T24" t="s">
        <v>8311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1"/>
        <v>42097.778946759259</v>
      </c>
      <c r="P25" s="10">
        <f t="shared" si="2"/>
        <v>42124.638888888891</v>
      </c>
      <c r="Q25">
        <f t="shared" si="0"/>
        <v>119</v>
      </c>
      <c r="R25">
        <f t="shared" si="3"/>
        <v>103.04</v>
      </c>
      <c r="S25" t="s">
        <v>8310</v>
      </c>
      <c r="T25" t="s">
        <v>8311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1"/>
        <v>42229.820173611108</v>
      </c>
      <c r="P26" s="10">
        <f t="shared" si="2"/>
        <v>42262.818750000006</v>
      </c>
      <c r="Q26">
        <f t="shared" si="0"/>
        <v>109</v>
      </c>
      <c r="R26">
        <f t="shared" si="3"/>
        <v>66.349999999999994</v>
      </c>
      <c r="S26" t="s">
        <v>8310</v>
      </c>
      <c r="T26" t="s">
        <v>8311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1"/>
        <v>42318.025011574078</v>
      </c>
      <c r="P27" s="10">
        <f t="shared" si="2"/>
        <v>42378.025011574078</v>
      </c>
      <c r="Q27">
        <f t="shared" si="0"/>
        <v>133</v>
      </c>
      <c r="R27">
        <f t="shared" si="3"/>
        <v>57.14</v>
      </c>
      <c r="S27" t="s">
        <v>8310</v>
      </c>
      <c r="T27" t="s">
        <v>8311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1"/>
        <v>41828.515555555554</v>
      </c>
      <c r="P28" s="10">
        <f t="shared" si="2"/>
        <v>41868.515555555554</v>
      </c>
      <c r="Q28">
        <f t="shared" si="0"/>
        <v>155</v>
      </c>
      <c r="R28">
        <f t="shared" si="3"/>
        <v>102.11</v>
      </c>
      <c r="S28" t="s">
        <v>8310</v>
      </c>
      <c r="T28" t="s">
        <v>8311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1"/>
        <v>41929.164733796293</v>
      </c>
      <c r="P29" s="10">
        <f t="shared" si="2"/>
        <v>41959.206400462965</v>
      </c>
      <c r="Q29">
        <f t="shared" si="0"/>
        <v>112</v>
      </c>
      <c r="R29">
        <f t="shared" si="3"/>
        <v>148.97</v>
      </c>
      <c r="S29" t="s">
        <v>8310</v>
      </c>
      <c r="T29" t="s">
        <v>8311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1"/>
        <v>42324.96393518518</v>
      </c>
      <c r="P30" s="10">
        <f t="shared" si="2"/>
        <v>42354.96393518518</v>
      </c>
      <c r="Q30">
        <f t="shared" si="0"/>
        <v>100</v>
      </c>
      <c r="R30">
        <f t="shared" si="3"/>
        <v>169.61</v>
      </c>
      <c r="S30" t="s">
        <v>8310</v>
      </c>
      <c r="T30" t="s">
        <v>8311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1"/>
        <v>41812.67324074074</v>
      </c>
      <c r="P31" s="10">
        <f t="shared" si="2"/>
        <v>41842.67324074074</v>
      </c>
      <c r="Q31">
        <f t="shared" si="0"/>
        <v>123</v>
      </c>
      <c r="R31">
        <f t="shared" si="3"/>
        <v>31.62</v>
      </c>
      <c r="S31" t="s">
        <v>8310</v>
      </c>
      <c r="T31" t="s">
        <v>8311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1"/>
        <v>41842.292997685188</v>
      </c>
      <c r="P32" s="10">
        <f t="shared" si="2"/>
        <v>41872.292997685188</v>
      </c>
      <c r="Q32">
        <f t="shared" si="0"/>
        <v>101</v>
      </c>
      <c r="R32">
        <f t="shared" si="3"/>
        <v>76.45</v>
      </c>
      <c r="S32" t="s">
        <v>8310</v>
      </c>
      <c r="T32" t="s">
        <v>8311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1"/>
        <v>42376.79206018518</v>
      </c>
      <c r="P33" s="10">
        <f t="shared" si="2"/>
        <v>42394.79206018518</v>
      </c>
      <c r="Q33">
        <f t="shared" si="0"/>
        <v>100</v>
      </c>
      <c r="R33">
        <f t="shared" si="3"/>
        <v>13</v>
      </c>
      <c r="S33" t="s">
        <v>8310</v>
      </c>
      <c r="T33" t="s">
        <v>8311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1"/>
        <v>42461.627511574072</v>
      </c>
      <c r="P34" s="10">
        <f t="shared" si="2"/>
        <v>42503.165972222225</v>
      </c>
      <c r="Q34">
        <f t="shared" si="0"/>
        <v>100</v>
      </c>
      <c r="R34">
        <f t="shared" si="3"/>
        <v>320.45</v>
      </c>
      <c r="S34" t="s">
        <v>8310</v>
      </c>
      <c r="T34" t="s">
        <v>8311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1"/>
        <v>42286.660891203705</v>
      </c>
      <c r="P35" s="10">
        <f t="shared" si="2"/>
        <v>42316.702557870376</v>
      </c>
      <c r="Q35">
        <f t="shared" si="0"/>
        <v>102</v>
      </c>
      <c r="R35">
        <f t="shared" si="3"/>
        <v>83.75</v>
      </c>
      <c r="S35" t="s">
        <v>8310</v>
      </c>
      <c r="T35" t="s">
        <v>8311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1"/>
        <v>41841.321770833332</v>
      </c>
      <c r="P36" s="10">
        <f t="shared" si="2"/>
        <v>41856.321770833332</v>
      </c>
      <c r="Q36">
        <f t="shared" si="0"/>
        <v>130</v>
      </c>
      <c r="R36">
        <f t="shared" si="3"/>
        <v>49.88</v>
      </c>
      <c r="S36" t="s">
        <v>8310</v>
      </c>
      <c r="T36" t="s">
        <v>8311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1"/>
        <v>42098.291828703703</v>
      </c>
      <c r="P37" s="10">
        <f t="shared" si="2"/>
        <v>42122</v>
      </c>
      <c r="Q37">
        <f t="shared" si="0"/>
        <v>167</v>
      </c>
      <c r="R37">
        <f t="shared" si="3"/>
        <v>59.46</v>
      </c>
      <c r="S37" t="s">
        <v>8310</v>
      </c>
      <c r="T37" t="s">
        <v>8311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1"/>
        <v>42068.307002314818</v>
      </c>
      <c r="P38" s="10">
        <f t="shared" si="2"/>
        <v>42098.265335648146</v>
      </c>
      <c r="Q38">
        <f t="shared" si="0"/>
        <v>142</v>
      </c>
      <c r="R38">
        <f t="shared" si="3"/>
        <v>193.84</v>
      </c>
      <c r="S38" t="s">
        <v>8310</v>
      </c>
      <c r="T38" t="s">
        <v>8311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1"/>
        <v>42032.693043981482</v>
      </c>
      <c r="P39" s="10">
        <f t="shared" si="2"/>
        <v>42062.693043981482</v>
      </c>
      <c r="Q39">
        <f t="shared" si="0"/>
        <v>183</v>
      </c>
      <c r="R39">
        <f t="shared" si="3"/>
        <v>159.51</v>
      </c>
      <c r="S39" t="s">
        <v>8310</v>
      </c>
      <c r="T39" t="s">
        <v>8311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1"/>
        <v>41375.057222222218</v>
      </c>
      <c r="P40" s="10">
        <f t="shared" si="2"/>
        <v>41405.057222222218</v>
      </c>
      <c r="Q40">
        <f t="shared" si="0"/>
        <v>110</v>
      </c>
      <c r="R40">
        <f t="shared" si="3"/>
        <v>41.68</v>
      </c>
      <c r="S40" t="s">
        <v>8310</v>
      </c>
      <c r="T40" t="s">
        <v>8311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1"/>
        <v>41754.047083333331</v>
      </c>
      <c r="P41" s="10">
        <f t="shared" si="2"/>
        <v>41784.957638888889</v>
      </c>
      <c r="Q41">
        <f t="shared" si="0"/>
        <v>131</v>
      </c>
      <c r="R41">
        <f t="shared" si="3"/>
        <v>150.9</v>
      </c>
      <c r="S41" t="s">
        <v>8310</v>
      </c>
      <c r="T41" t="s">
        <v>8311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1"/>
        <v>41789.21398148148</v>
      </c>
      <c r="P42" s="10">
        <f t="shared" si="2"/>
        <v>41809.166666666664</v>
      </c>
      <c r="Q42">
        <f t="shared" si="0"/>
        <v>101</v>
      </c>
      <c r="R42">
        <f t="shared" si="3"/>
        <v>126.69</v>
      </c>
      <c r="S42" t="s">
        <v>8310</v>
      </c>
      <c r="T42" t="s">
        <v>8311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1"/>
        <v>41887.568912037037</v>
      </c>
      <c r="P43" s="10">
        <f t="shared" si="2"/>
        <v>41917.568912037037</v>
      </c>
      <c r="Q43">
        <f t="shared" si="0"/>
        <v>100</v>
      </c>
      <c r="R43">
        <f t="shared" si="3"/>
        <v>105.26</v>
      </c>
      <c r="S43" t="s">
        <v>8310</v>
      </c>
      <c r="T43" t="s">
        <v>8311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1"/>
        <v>41971.639189814814</v>
      </c>
      <c r="P44" s="10">
        <f t="shared" si="2"/>
        <v>42001.639189814814</v>
      </c>
      <c r="Q44">
        <f t="shared" si="0"/>
        <v>142</v>
      </c>
      <c r="R44">
        <f t="shared" si="3"/>
        <v>117.51</v>
      </c>
      <c r="S44" t="s">
        <v>8310</v>
      </c>
      <c r="T44" t="s">
        <v>8311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1"/>
        <v>41802.790347222224</v>
      </c>
      <c r="P45" s="10">
        <f t="shared" si="2"/>
        <v>41833</v>
      </c>
      <c r="Q45">
        <f t="shared" si="0"/>
        <v>309</v>
      </c>
      <c r="R45">
        <f t="shared" si="3"/>
        <v>117.36</v>
      </c>
      <c r="S45" t="s">
        <v>8310</v>
      </c>
      <c r="T45" t="s">
        <v>8311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1"/>
        <v>41874.098807870374</v>
      </c>
      <c r="P46" s="10">
        <f t="shared" si="2"/>
        <v>41919.098807870374</v>
      </c>
      <c r="Q46">
        <f t="shared" si="0"/>
        <v>100</v>
      </c>
      <c r="R46">
        <f t="shared" si="3"/>
        <v>133.33000000000001</v>
      </c>
      <c r="S46" t="s">
        <v>8310</v>
      </c>
      <c r="T46" t="s">
        <v>8311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1"/>
        <v>42457.623923611114</v>
      </c>
      <c r="P47" s="10">
        <f t="shared" si="2"/>
        <v>42487.623923611114</v>
      </c>
      <c r="Q47">
        <f t="shared" si="0"/>
        <v>120</v>
      </c>
      <c r="R47">
        <f t="shared" si="3"/>
        <v>98.36</v>
      </c>
      <c r="S47" t="s">
        <v>8310</v>
      </c>
      <c r="T47" t="s">
        <v>8311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1"/>
        <v>42323.964976851858</v>
      </c>
      <c r="P48" s="10">
        <f t="shared" si="2"/>
        <v>42353.964976851858</v>
      </c>
      <c r="Q48">
        <f t="shared" si="0"/>
        <v>104</v>
      </c>
      <c r="R48">
        <f t="shared" si="3"/>
        <v>194.44</v>
      </c>
      <c r="S48" t="s">
        <v>8310</v>
      </c>
      <c r="T48" t="s">
        <v>8311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1"/>
        <v>41932.819525462961</v>
      </c>
      <c r="P49" s="10">
        <f t="shared" si="2"/>
        <v>41992.861192129625</v>
      </c>
      <c r="Q49">
        <f t="shared" si="0"/>
        <v>108</v>
      </c>
      <c r="R49">
        <f t="shared" si="3"/>
        <v>76.87</v>
      </c>
      <c r="S49" t="s">
        <v>8310</v>
      </c>
      <c r="T49" t="s">
        <v>8311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1"/>
        <v>42033.516898148147</v>
      </c>
      <c r="P50" s="10">
        <f t="shared" si="2"/>
        <v>42064.5</v>
      </c>
      <c r="Q50">
        <f t="shared" si="0"/>
        <v>108</v>
      </c>
      <c r="R50">
        <f t="shared" si="3"/>
        <v>56.82</v>
      </c>
      <c r="S50" t="s">
        <v>8310</v>
      </c>
      <c r="T50" t="s">
        <v>8311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1"/>
        <v>42271.176446759258</v>
      </c>
      <c r="P51" s="10">
        <f t="shared" si="2"/>
        <v>42301.176446759258</v>
      </c>
      <c r="Q51">
        <f t="shared" si="0"/>
        <v>100</v>
      </c>
      <c r="R51">
        <f t="shared" si="3"/>
        <v>137.93</v>
      </c>
      <c r="S51" t="s">
        <v>8310</v>
      </c>
      <c r="T51" t="s">
        <v>8311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1"/>
        <v>41995.752986111111</v>
      </c>
      <c r="P52" s="10">
        <f t="shared" si="2"/>
        <v>42034.708333333328</v>
      </c>
      <c r="Q52">
        <f t="shared" si="0"/>
        <v>100</v>
      </c>
      <c r="R52">
        <f t="shared" si="3"/>
        <v>27.27</v>
      </c>
      <c r="S52" t="s">
        <v>8310</v>
      </c>
      <c r="T52" t="s">
        <v>8311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1"/>
        <v>42196.928668981483</v>
      </c>
      <c r="P53" s="10">
        <f t="shared" si="2"/>
        <v>42226.928668981483</v>
      </c>
      <c r="Q53">
        <f t="shared" si="0"/>
        <v>128</v>
      </c>
      <c r="R53">
        <f t="shared" si="3"/>
        <v>118.34</v>
      </c>
      <c r="S53" t="s">
        <v>8310</v>
      </c>
      <c r="T53" t="s">
        <v>8311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1"/>
        <v>41807.701921296299</v>
      </c>
      <c r="P54" s="10">
        <f t="shared" si="2"/>
        <v>41837.701921296299</v>
      </c>
      <c r="Q54">
        <f t="shared" si="0"/>
        <v>116</v>
      </c>
      <c r="R54">
        <f t="shared" si="3"/>
        <v>223.48</v>
      </c>
      <c r="S54" t="s">
        <v>8310</v>
      </c>
      <c r="T54" t="s">
        <v>8311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1"/>
        <v>41719.549131944441</v>
      </c>
      <c r="P55" s="10">
        <f t="shared" si="2"/>
        <v>41733.916666666664</v>
      </c>
      <c r="Q55">
        <f t="shared" si="0"/>
        <v>110</v>
      </c>
      <c r="R55">
        <f t="shared" si="3"/>
        <v>28.11</v>
      </c>
      <c r="S55" t="s">
        <v>8310</v>
      </c>
      <c r="T55" t="s">
        <v>8311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1"/>
        <v>42333.713206018518</v>
      </c>
      <c r="P56" s="10">
        <f t="shared" si="2"/>
        <v>42363.713206018518</v>
      </c>
      <c r="Q56">
        <f t="shared" si="0"/>
        <v>101</v>
      </c>
      <c r="R56">
        <f t="shared" si="3"/>
        <v>194.23</v>
      </c>
      <c r="S56" t="s">
        <v>8310</v>
      </c>
      <c r="T56" t="s">
        <v>8311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1"/>
        <v>42496.968935185185</v>
      </c>
      <c r="P57" s="10">
        <f t="shared" si="2"/>
        <v>42517.968935185185</v>
      </c>
      <c r="Q57">
        <f t="shared" si="0"/>
        <v>129</v>
      </c>
      <c r="R57">
        <f t="shared" si="3"/>
        <v>128.94999999999999</v>
      </c>
      <c r="S57" t="s">
        <v>8310</v>
      </c>
      <c r="T57" t="s">
        <v>8311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1"/>
        <v>42149.548888888887</v>
      </c>
      <c r="P58" s="10">
        <f t="shared" si="2"/>
        <v>42163.666666666672</v>
      </c>
      <c r="Q58">
        <f t="shared" si="0"/>
        <v>107</v>
      </c>
      <c r="R58">
        <f t="shared" si="3"/>
        <v>49.32</v>
      </c>
      <c r="S58" t="s">
        <v>8310</v>
      </c>
      <c r="T58" t="s">
        <v>8311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1"/>
        <v>42089.83289351852</v>
      </c>
      <c r="P59" s="10">
        <f t="shared" si="2"/>
        <v>42119.83289351852</v>
      </c>
      <c r="Q59">
        <f t="shared" si="0"/>
        <v>102</v>
      </c>
      <c r="R59">
        <f t="shared" si="3"/>
        <v>221.52</v>
      </c>
      <c r="S59" t="s">
        <v>8310</v>
      </c>
      <c r="T59" t="s">
        <v>8311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1"/>
        <v>41932.745046296295</v>
      </c>
      <c r="P60" s="10">
        <f t="shared" si="2"/>
        <v>41962.786712962959</v>
      </c>
      <c r="Q60">
        <f t="shared" si="0"/>
        <v>103</v>
      </c>
      <c r="R60">
        <f t="shared" si="3"/>
        <v>137.21</v>
      </c>
      <c r="S60" t="s">
        <v>8310</v>
      </c>
      <c r="T60" t="s">
        <v>8311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1"/>
        <v>42230.23583333334</v>
      </c>
      <c r="P61" s="10">
        <f t="shared" si="2"/>
        <v>42261.875</v>
      </c>
      <c r="Q61">
        <f t="shared" si="0"/>
        <v>100</v>
      </c>
      <c r="R61">
        <f t="shared" si="3"/>
        <v>606.82000000000005</v>
      </c>
      <c r="S61" t="s">
        <v>8310</v>
      </c>
      <c r="T61" t="s">
        <v>8311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1"/>
        <v>41701.901817129627</v>
      </c>
      <c r="P62" s="10">
        <f t="shared" si="2"/>
        <v>41721</v>
      </c>
      <c r="Q62">
        <f t="shared" si="0"/>
        <v>103</v>
      </c>
      <c r="R62">
        <f t="shared" si="3"/>
        <v>43.04</v>
      </c>
      <c r="S62" t="s">
        <v>8310</v>
      </c>
      <c r="T62" t="s">
        <v>8312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1"/>
        <v>41409.814317129632</v>
      </c>
      <c r="P63" s="10">
        <f t="shared" si="2"/>
        <v>41431.814317129632</v>
      </c>
      <c r="Q63">
        <f t="shared" si="0"/>
        <v>148</v>
      </c>
      <c r="R63">
        <f t="shared" si="3"/>
        <v>322.39</v>
      </c>
      <c r="S63" t="s">
        <v>8310</v>
      </c>
      <c r="T63" t="s">
        <v>8312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1"/>
        <v>41311.799513888887</v>
      </c>
      <c r="P64" s="10">
        <f t="shared" si="2"/>
        <v>41336.799513888887</v>
      </c>
      <c r="Q64">
        <f t="shared" si="0"/>
        <v>155</v>
      </c>
      <c r="R64">
        <f t="shared" si="3"/>
        <v>96.71</v>
      </c>
      <c r="S64" t="s">
        <v>8310</v>
      </c>
      <c r="T64" t="s">
        <v>8312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1"/>
        <v>41612.912187499998</v>
      </c>
      <c r="P65" s="10">
        <f t="shared" si="2"/>
        <v>41636.207638888889</v>
      </c>
      <c r="Q65">
        <f t="shared" si="0"/>
        <v>114</v>
      </c>
      <c r="R65">
        <f t="shared" si="3"/>
        <v>35.47</v>
      </c>
      <c r="S65" t="s">
        <v>8310</v>
      </c>
      <c r="T65" t="s">
        <v>8312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1"/>
        <v>41433.01829861111</v>
      </c>
      <c r="P66" s="10">
        <f t="shared" si="2"/>
        <v>41463.01829861111</v>
      </c>
      <c r="Q66">
        <f t="shared" ref="Q66:Q129" si="5">ROUND(100*E66/D66, 0)</f>
        <v>173</v>
      </c>
      <c r="R66">
        <f t="shared" si="3"/>
        <v>86.67</v>
      </c>
      <c r="S66" t="s">
        <v>8310</v>
      </c>
      <c r="T66" t="s">
        <v>8312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6">(((J67/60)/60)/24)+DATE(1970,1,1)</f>
        <v>41835.821226851855</v>
      </c>
      <c r="P67" s="10">
        <f t="shared" ref="P67:P130" si="7">(((I67/60)/60)/24)+DATE(1970,1,1)</f>
        <v>41862.249305555553</v>
      </c>
      <c r="Q67">
        <f t="shared" si="5"/>
        <v>108</v>
      </c>
      <c r="R67">
        <f t="shared" ref="R67:R130" si="8">IFERROR(ROUND(E67/L67, 2), "no backers")</f>
        <v>132.05000000000001</v>
      </c>
      <c r="S67" t="s">
        <v>8310</v>
      </c>
      <c r="T67" t="s">
        <v>8312</v>
      </c>
      <c r="U67">
        <f t="shared" ref="U67:U130" si="9">YEAR(O67)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42539.849768518514</v>
      </c>
      <c r="P68" s="10">
        <f t="shared" si="7"/>
        <v>42569.849768518514</v>
      </c>
      <c r="Q68">
        <f t="shared" si="5"/>
        <v>119</v>
      </c>
      <c r="R68">
        <f t="shared" si="8"/>
        <v>91.23</v>
      </c>
      <c r="S68" t="s">
        <v>8310</v>
      </c>
      <c r="T68" t="s">
        <v>8312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41075.583379629628</v>
      </c>
      <c r="P69" s="10">
        <f t="shared" si="7"/>
        <v>41105.583379629628</v>
      </c>
      <c r="Q69">
        <f t="shared" si="5"/>
        <v>116</v>
      </c>
      <c r="R69">
        <f t="shared" si="8"/>
        <v>116.25</v>
      </c>
      <c r="S69" t="s">
        <v>8310</v>
      </c>
      <c r="T69" t="s">
        <v>8312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41663.569340277776</v>
      </c>
      <c r="P70" s="10">
        <f t="shared" si="7"/>
        <v>41693.569340277776</v>
      </c>
      <c r="Q70">
        <f t="shared" si="5"/>
        <v>127</v>
      </c>
      <c r="R70">
        <f t="shared" si="8"/>
        <v>21.19</v>
      </c>
      <c r="S70" t="s">
        <v>8310</v>
      </c>
      <c r="T70" t="s">
        <v>8312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40786.187789351854</v>
      </c>
      <c r="P71" s="10">
        <f t="shared" si="7"/>
        <v>40818.290972222225</v>
      </c>
      <c r="Q71">
        <f t="shared" si="5"/>
        <v>111</v>
      </c>
      <c r="R71">
        <f t="shared" si="8"/>
        <v>62.33</v>
      </c>
      <c r="S71" t="s">
        <v>8310</v>
      </c>
      <c r="T71" t="s">
        <v>8312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40730.896354166667</v>
      </c>
      <c r="P72" s="10">
        <f t="shared" si="7"/>
        <v>40790.896354166667</v>
      </c>
      <c r="Q72">
        <f t="shared" si="5"/>
        <v>127</v>
      </c>
      <c r="R72">
        <f t="shared" si="8"/>
        <v>37.409999999999997</v>
      </c>
      <c r="S72" t="s">
        <v>8310</v>
      </c>
      <c r="T72" t="s">
        <v>8312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40997.271493055552</v>
      </c>
      <c r="P73" s="10">
        <f t="shared" si="7"/>
        <v>41057.271493055552</v>
      </c>
      <c r="Q73">
        <f t="shared" si="5"/>
        <v>124</v>
      </c>
      <c r="R73">
        <f t="shared" si="8"/>
        <v>69.72</v>
      </c>
      <c r="S73" t="s">
        <v>8310</v>
      </c>
      <c r="T73" t="s">
        <v>8312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41208.010196759256</v>
      </c>
      <c r="P74" s="10">
        <f t="shared" si="7"/>
        <v>41228</v>
      </c>
      <c r="Q74">
        <f t="shared" si="5"/>
        <v>108</v>
      </c>
      <c r="R74">
        <f t="shared" si="8"/>
        <v>58.17</v>
      </c>
      <c r="S74" t="s">
        <v>8310</v>
      </c>
      <c r="T74" t="s">
        <v>8312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40587.75675925926</v>
      </c>
      <c r="P75" s="10">
        <f t="shared" si="7"/>
        <v>40666.165972222225</v>
      </c>
      <c r="Q75">
        <f t="shared" si="5"/>
        <v>100</v>
      </c>
      <c r="R75">
        <f t="shared" si="8"/>
        <v>50</v>
      </c>
      <c r="S75" t="s">
        <v>8310</v>
      </c>
      <c r="T75" t="s">
        <v>8312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42360.487210648149</v>
      </c>
      <c r="P76" s="10">
        <f t="shared" si="7"/>
        <v>42390.487210648149</v>
      </c>
      <c r="Q76">
        <f t="shared" si="5"/>
        <v>113</v>
      </c>
      <c r="R76">
        <f t="shared" si="8"/>
        <v>19.47</v>
      </c>
      <c r="S76" t="s">
        <v>8310</v>
      </c>
      <c r="T76" t="s">
        <v>8312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41357.209166666667</v>
      </c>
      <c r="P77" s="10">
        <f t="shared" si="7"/>
        <v>41387.209166666667</v>
      </c>
      <c r="Q77">
        <f t="shared" si="5"/>
        <v>115</v>
      </c>
      <c r="R77">
        <f t="shared" si="8"/>
        <v>85.96</v>
      </c>
      <c r="S77" t="s">
        <v>8310</v>
      </c>
      <c r="T77" t="s">
        <v>8312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40844.691643518519</v>
      </c>
      <c r="P78" s="10">
        <f t="shared" si="7"/>
        <v>40904.733310185184</v>
      </c>
      <c r="Q78">
        <f t="shared" si="5"/>
        <v>153</v>
      </c>
      <c r="R78">
        <f t="shared" si="8"/>
        <v>30.67</v>
      </c>
      <c r="S78" t="s">
        <v>8310</v>
      </c>
      <c r="T78" t="s">
        <v>8312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40997.144872685189</v>
      </c>
      <c r="P79" s="10">
        <f t="shared" si="7"/>
        <v>41050.124305555553</v>
      </c>
      <c r="Q79">
        <f t="shared" si="5"/>
        <v>393</v>
      </c>
      <c r="R79">
        <f t="shared" si="8"/>
        <v>60.38</v>
      </c>
      <c r="S79" t="s">
        <v>8310</v>
      </c>
      <c r="T79" t="s">
        <v>8312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42604.730567129634</v>
      </c>
      <c r="P80" s="10">
        <f t="shared" si="7"/>
        <v>42614.730567129634</v>
      </c>
      <c r="Q80">
        <f t="shared" si="5"/>
        <v>2702</v>
      </c>
      <c r="R80">
        <f t="shared" si="8"/>
        <v>38.6</v>
      </c>
      <c r="S80" t="s">
        <v>8310</v>
      </c>
      <c r="T80" t="s">
        <v>8312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41724.776539351849</v>
      </c>
      <c r="P81" s="10">
        <f t="shared" si="7"/>
        <v>41754.776539351849</v>
      </c>
      <c r="Q81">
        <f t="shared" si="5"/>
        <v>127</v>
      </c>
      <c r="R81">
        <f t="shared" si="8"/>
        <v>40.270000000000003</v>
      </c>
      <c r="S81" t="s">
        <v>8310</v>
      </c>
      <c r="T81" t="s">
        <v>8312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41583.083981481483</v>
      </c>
      <c r="P82" s="10">
        <f t="shared" si="7"/>
        <v>41618.083981481483</v>
      </c>
      <c r="Q82">
        <f t="shared" si="5"/>
        <v>107</v>
      </c>
      <c r="R82">
        <f t="shared" si="8"/>
        <v>273.83</v>
      </c>
      <c r="S82" t="s">
        <v>8310</v>
      </c>
      <c r="T82" t="s">
        <v>8312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41100.158877314818</v>
      </c>
      <c r="P83" s="10">
        <f t="shared" si="7"/>
        <v>41104.126388888886</v>
      </c>
      <c r="Q83">
        <f t="shared" si="5"/>
        <v>198</v>
      </c>
      <c r="R83">
        <f t="shared" si="8"/>
        <v>53.04</v>
      </c>
      <c r="S83" t="s">
        <v>8310</v>
      </c>
      <c r="T83" t="s">
        <v>8312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40795.820150462961</v>
      </c>
      <c r="P84" s="10">
        <f t="shared" si="7"/>
        <v>40825.820150462961</v>
      </c>
      <c r="Q84">
        <f t="shared" si="5"/>
        <v>100</v>
      </c>
      <c r="R84">
        <f t="shared" si="8"/>
        <v>40.01</v>
      </c>
      <c r="S84" t="s">
        <v>8310</v>
      </c>
      <c r="T84" t="s">
        <v>8312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42042.615613425922</v>
      </c>
      <c r="P85" s="10">
        <f t="shared" si="7"/>
        <v>42057.479166666672</v>
      </c>
      <c r="Q85">
        <f t="shared" si="5"/>
        <v>103</v>
      </c>
      <c r="R85">
        <f t="shared" si="8"/>
        <v>15.77</v>
      </c>
      <c r="S85" t="s">
        <v>8310</v>
      </c>
      <c r="T85" t="s">
        <v>8312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40648.757939814815</v>
      </c>
      <c r="P86" s="10">
        <f t="shared" si="7"/>
        <v>40678.757939814815</v>
      </c>
      <c r="Q86">
        <f t="shared" si="5"/>
        <v>100</v>
      </c>
      <c r="R86">
        <f t="shared" si="8"/>
        <v>71.430000000000007</v>
      </c>
      <c r="S86" t="s">
        <v>8310</v>
      </c>
      <c r="T86" t="s">
        <v>8312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40779.125428240739</v>
      </c>
      <c r="P87" s="10">
        <f t="shared" si="7"/>
        <v>40809.125428240739</v>
      </c>
      <c r="Q87">
        <f t="shared" si="5"/>
        <v>126</v>
      </c>
      <c r="R87">
        <f t="shared" si="8"/>
        <v>71.709999999999994</v>
      </c>
      <c r="S87" t="s">
        <v>8310</v>
      </c>
      <c r="T87" t="s">
        <v>8312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42291.556076388893</v>
      </c>
      <c r="P88" s="10">
        <f t="shared" si="7"/>
        <v>42365.59774305555</v>
      </c>
      <c r="Q88">
        <f t="shared" si="5"/>
        <v>106</v>
      </c>
      <c r="R88">
        <f t="shared" si="8"/>
        <v>375.76</v>
      </c>
      <c r="S88" t="s">
        <v>8310</v>
      </c>
      <c r="T88" t="s">
        <v>8312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40322.53938657407</v>
      </c>
      <c r="P89" s="10">
        <f t="shared" si="7"/>
        <v>40332.070138888892</v>
      </c>
      <c r="Q89">
        <f t="shared" si="5"/>
        <v>105</v>
      </c>
      <c r="R89">
        <f t="shared" si="8"/>
        <v>104.6</v>
      </c>
      <c r="S89" t="s">
        <v>8310</v>
      </c>
      <c r="T89" t="s">
        <v>8312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41786.65892361111</v>
      </c>
      <c r="P90" s="10">
        <f t="shared" si="7"/>
        <v>41812.65892361111</v>
      </c>
      <c r="Q90">
        <f t="shared" si="5"/>
        <v>103</v>
      </c>
      <c r="R90">
        <f t="shared" si="8"/>
        <v>60</v>
      </c>
      <c r="S90" t="s">
        <v>8310</v>
      </c>
      <c r="T90" t="s">
        <v>8312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41402.752222222225</v>
      </c>
      <c r="P91" s="10">
        <f t="shared" si="7"/>
        <v>41427.752222222225</v>
      </c>
      <c r="Q91">
        <f t="shared" si="5"/>
        <v>115</v>
      </c>
      <c r="R91">
        <f t="shared" si="8"/>
        <v>123.29</v>
      </c>
      <c r="S91" t="s">
        <v>8310</v>
      </c>
      <c r="T91" t="s">
        <v>8312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40706.297442129631</v>
      </c>
      <c r="P92" s="10">
        <f t="shared" si="7"/>
        <v>40736.297442129631</v>
      </c>
      <c r="Q92">
        <f t="shared" si="5"/>
        <v>100</v>
      </c>
      <c r="R92">
        <f t="shared" si="8"/>
        <v>31.38</v>
      </c>
      <c r="S92" t="s">
        <v>8310</v>
      </c>
      <c r="T92" t="s">
        <v>8312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40619.402361111112</v>
      </c>
      <c r="P93" s="10">
        <f t="shared" si="7"/>
        <v>40680.402361111112</v>
      </c>
      <c r="Q93">
        <f t="shared" si="5"/>
        <v>120</v>
      </c>
      <c r="R93">
        <f t="shared" si="8"/>
        <v>78.260000000000005</v>
      </c>
      <c r="S93" t="s">
        <v>8310</v>
      </c>
      <c r="T93" t="s">
        <v>8312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42721.198877314819</v>
      </c>
      <c r="P94" s="10">
        <f t="shared" si="7"/>
        <v>42767.333333333328</v>
      </c>
      <c r="Q94">
        <f t="shared" si="5"/>
        <v>105</v>
      </c>
      <c r="R94">
        <f t="shared" si="8"/>
        <v>122.33</v>
      </c>
      <c r="S94" t="s">
        <v>8310</v>
      </c>
      <c r="T94" t="s">
        <v>8312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41065.858067129629</v>
      </c>
      <c r="P95" s="10">
        <f t="shared" si="7"/>
        <v>41093.875</v>
      </c>
      <c r="Q95">
        <f t="shared" si="5"/>
        <v>111</v>
      </c>
      <c r="R95">
        <f t="shared" si="8"/>
        <v>73.73</v>
      </c>
      <c r="S95" t="s">
        <v>8310</v>
      </c>
      <c r="T95" t="s">
        <v>8312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41716.717847222222</v>
      </c>
      <c r="P96" s="10">
        <f t="shared" si="7"/>
        <v>41736.717847222222</v>
      </c>
      <c r="Q96">
        <f t="shared" si="5"/>
        <v>104</v>
      </c>
      <c r="R96">
        <f t="shared" si="8"/>
        <v>21.67</v>
      </c>
      <c r="S96" t="s">
        <v>8310</v>
      </c>
      <c r="T96" t="s">
        <v>8312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40935.005104166667</v>
      </c>
      <c r="P97" s="10">
        <f t="shared" si="7"/>
        <v>40965.005104166667</v>
      </c>
      <c r="Q97">
        <f t="shared" si="5"/>
        <v>131</v>
      </c>
      <c r="R97">
        <f t="shared" si="8"/>
        <v>21.9</v>
      </c>
      <c r="S97" t="s">
        <v>8310</v>
      </c>
      <c r="T97" t="s">
        <v>8312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40324.662511574075</v>
      </c>
      <c r="P98" s="10">
        <f t="shared" si="7"/>
        <v>40391.125</v>
      </c>
      <c r="Q98">
        <f t="shared" si="5"/>
        <v>115</v>
      </c>
      <c r="R98">
        <f t="shared" si="8"/>
        <v>50.59</v>
      </c>
      <c r="S98" t="s">
        <v>8310</v>
      </c>
      <c r="T98" t="s">
        <v>8312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40706.135208333333</v>
      </c>
      <c r="P99" s="10">
        <f t="shared" si="7"/>
        <v>40736.135208333333</v>
      </c>
      <c r="Q99">
        <f t="shared" si="5"/>
        <v>106</v>
      </c>
      <c r="R99">
        <f t="shared" si="8"/>
        <v>53.13</v>
      </c>
      <c r="S99" t="s">
        <v>8310</v>
      </c>
      <c r="T99" t="s">
        <v>8312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41214.79483796296</v>
      </c>
      <c r="P100" s="10">
        <f t="shared" si="7"/>
        <v>41250.979166666664</v>
      </c>
      <c r="Q100">
        <f t="shared" si="5"/>
        <v>106</v>
      </c>
      <c r="R100">
        <f t="shared" si="8"/>
        <v>56.67</v>
      </c>
      <c r="S100" t="s">
        <v>8310</v>
      </c>
      <c r="T100" t="s">
        <v>8312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41631.902766203704</v>
      </c>
      <c r="P101" s="10">
        <f t="shared" si="7"/>
        <v>41661.902766203704</v>
      </c>
      <c r="Q101">
        <f t="shared" si="5"/>
        <v>106</v>
      </c>
      <c r="R101">
        <f t="shared" si="8"/>
        <v>40.78</v>
      </c>
      <c r="S101" t="s">
        <v>8310</v>
      </c>
      <c r="T101" t="s">
        <v>8312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41197.753310185188</v>
      </c>
      <c r="P102" s="10">
        <f t="shared" si="7"/>
        <v>41217.794976851852</v>
      </c>
      <c r="Q102">
        <f t="shared" si="5"/>
        <v>100</v>
      </c>
      <c r="R102">
        <f t="shared" si="8"/>
        <v>192.31</v>
      </c>
      <c r="S102" t="s">
        <v>8310</v>
      </c>
      <c r="T102" t="s">
        <v>8312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41274.776736111111</v>
      </c>
      <c r="P103" s="10">
        <f t="shared" si="7"/>
        <v>41298.776736111111</v>
      </c>
      <c r="Q103">
        <f t="shared" si="5"/>
        <v>100</v>
      </c>
      <c r="R103">
        <f t="shared" si="8"/>
        <v>100</v>
      </c>
      <c r="S103" t="s">
        <v>8310</v>
      </c>
      <c r="T103" t="s">
        <v>8312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40505.131168981483</v>
      </c>
      <c r="P104" s="10">
        <f t="shared" si="7"/>
        <v>40535.131168981483</v>
      </c>
      <c r="Q104">
        <f t="shared" si="5"/>
        <v>128</v>
      </c>
      <c r="R104">
        <f t="shared" si="8"/>
        <v>117.92</v>
      </c>
      <c r="S104" t="s">
        <v>8310</v>
      </c>
      <c r="T104" t="s">
        <v>8312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41682.805902777778</v>
      </c>
      <c r="P105" s="10">
        <f t="shared" si="7"/>
        <v>41705.805902777778</v>
      </c>
      <c r="Q105">
        <f t="shared" si="5"/>
        <v>105</v>
      </c>
      <c r="R105">
        <f t="shared" si="8"/>
        <v>27.9</v>
      </c>
      <c r="S105" t="s">
        <v>8310</v>
      </c>
      <c r="T105" t="s">
        <v>8312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40612.695208333331</v>
      </c>
      <c r="P106" s="10">
        <f t="shared" si="7"/>
        <v>40636.041666666664</v>
      </c>
      <c r="Q106">
        <f t="shared" si="5"/>
        <v>120</v>
      </c>
      <c r="R106">
        <f t="shared" si="8"/>
        <v>60</v>
      </c>
      <c r="S106" t="s">
        <v>8310</v>
      </c>
      <c r="T106" t="s">
        <v>8312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42485.724768518514</v>
      </c>
      <c r="P107" s="10">
        <f t="shared" si="7"/>
        <v>42504</v>
      </c>
      <c r="Q107">
        <f t="shared" si="5"/>
        <v>107</v>
      </c>
      <c r="R107">
        <f t="shared" si="8"/>
        <v>39.380000000000003</v>
      </c>
      <c r="S107" t="s">
        <v>8310</v>
      </c>
      <c r="T107" t="s">
        <v>8312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40987.776631944449</v>
      </c>
      <c r="P108" s="10">
        <f t="shared" si="7"/>
        <v>41001.776631944449</v>
      </c>
      <c r="Q108">
        <f t="shared" si="5"/>
        <v>101</v>
      </c>
      <c r="R108">
        <f t="shared" si="8"/>
        <v>186.11</v>
      </c>
      <c r="S108" t="s">
        <v>8310</v>
      </c>
      <c r="T108" t="s">
        <v>8312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40635.982488425929</v>
      </c>
      <c r="P109" s="10">
        <f t="shared" si="7"/>
        <v>40657.982488425929</v>
      </c>
      <c r="Q109">
        <f t="shared" si="5"/>
        <v>102</v>
      </c>
      <c r="R109">
        <f t="shared" si="8"/>
        <v>111.38</v>
      </c>
      <c r="S109" t="s">
        <v>8310</v>
      </c>
      <c r="T109" t="s">
        <v>8312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41365.613078703704</v>
      </c>
      <c r="P110" s="10">
        <f t="shared" si="7"/>
        <v>41425.613078703704</v>
      </c>
      <c r="Q110">
        <f t="shared" si="5"/>
        <v>247</v>
      </c>
      <c r="R110">
        <f t="shared" si="8"/>
        <v>78.72</v>
      </c>
      <c r="S110" t="s">
        <v>8310</v>
      </c>
      <c r="T110" t="s">
        <v>8312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40570.025810185187</v>
      </c>
      <c r="P111" s="10">
        <f t="shared" si="7"/>
        <v>40600.025810185187</v>
      </c>
      <c r="Q111">
        <f t="shared" si="5"/>
        <v>220</v>
      </c>
      <c r="R111">
        <f t="shared" si="8"/>
        <v>46.7</v>
      </c>
      <c r="S111" t="s">
        <v>8310</v>
      </c>
      <c r="T111" t="s">
        <v>8312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41557.949687500004</v>
      </c>
      <c r="P112" s="10">
        <f t="shared" si="7"/>
        <v>41592.249305555553</v>
      </c>
      <c r="Q112">
        <f t="shared" si="5"/>
        <v>131</v>
      </c>
      <c r="R112">
        <f t="shared" si="8"/>
        <v>65.38</v>
      </c>
      <c r="S112" t="s">
        <v>8310</v>
      </c>
      <c r="T112" t="s">
        <v>8312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42125.333182870367</v>
      </c>
      <c r="P113" s="10">
        <f t="shared" si="7"/>
        <v>42155.333182870367</v>
      </c>
      <c r="Q113">
        <f t="shared" si="5"/>
        <v>155</v>
      </c>
      <c r="R113">
        <f t="shared" si="8"/>
        <v>102.08</v>
      </c>
      <c r="S113" t="s">
        <v>8310</v>
      </c>
      <c r="T113" t="s">
        <v>8312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41718.043032407404</v>
      </c>
      <c r="P114" s="10">
        <f t="shared" si="7"/>
        <v>41742.083333333336</v>
      </c>
      <c r="Q114">
        <f t="shared" si="5"/>
        <v>104</v>
      </c>
      <c r="R114">
        <f t="shared" si="8"/>
        <v>64.2</v>
      </c>
      <c r="S114" t="s">
        <v>8310</v>
      </c>
      <c r="T114" t="s">
        <v>8312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40753.758425925924</v>
      </c>
      <c r="P115" s="10">
        <f t="shared" si="7"/>
        <v>40761.625</v>
      </c>
      <c r="Q115">
        <f t="shared" si="5"/>
        <v>141</v>
      </c>
      <c r="R115">
        <f t="shared" si="8"/>
        <v>90.38</v>
      </c>
      <c r="S115" t="s">
        <v>8310</v>
      </c>
      <c r="T115" t="s">
        <v>8312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40861.27416666667</v>
      </c>
      <c r="P116" s="10">
        <f t="shared" si="7"/>
        <v>40921.27416666667</v>
      </c>
      <c r="Q116">
        <f t="shared" si="5"/>
        <v>103</v>
      </c>
      <c r="R116">
        <f t="shared" si="8"/>
        <v>88.57</v>
      </c>
      <c r="S116" t="s">
        <v>8310</v>
      </c>
      <c r="T116" t="s">
        <v>8312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40918.738935185182</v>
      </c>
      <c r="P117" s="10">
        <f t="shared" si="7"/>
        <v>40943.738935185182</v>
      </c>
      <c r="Q117">
        <f t="shared" si="5"/>
        <v>140</v>
      </c>
      <c r="R117">
        <f t="shared" si="8"/>
        <v>28.73</v>
      </c>
      <c r="S117" t="s">
        <v>8310</v>
      </c>
      <c r="T117" t="s">
        <v>8312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40595.497164351851</v>
      </c>
      <c r="P118" s="10">
        <f t="shared" si="7"/>
        <v>40641.455497685187</v>
      </c>
      <c r="Q118">
        <f t="shared" si="5"/>
        <v>114</v>
      </c>
      <c r="R118">
        <f t="shared" si="8"/>
        <v>69.790000000000006</v>
      </c>
      <c r="S118" t="s">
        <v>8310</v>
      </c>
      <c r="T118" t="s">
        <v>8312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40248.834999999999</v>
      </c>
      <c r="P119" s="10">
        <f t="shared" si="7"/>
        <v>40338.791666666664</v>
      </c>
      <c r="Q119">
        <f t="shared" si="5"/>
        <v>100</v>
      </c>
      <c r="R119">
        <f t="shared" si="8"/>
        <v>167.49</v>
      </c>
      <c r="S119" t="s">
        <v>8310</v>
      </c>
      <c r="T119" t="s">
        <v>8312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40723.053657407407</v>
      </c>
      <c r="P120" s="10">
        <f t="shared" si="7"/>
        <v>40753.053657407407</v>
      </c>
      <c r="Q120">
        <f t="shared" si="5"/>
        <v>113</v>
      </c>
      <c r="R120">
        <f t="shared" si="8"/>
        <v>144.91</v>
      </c>
      <c r="S120" t="s">
        <v>8310</v>
      </c>
      <c r="T120" t="s">
        <v>8312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40739.069282407407</v>
      </c>
      <c r="P121" s="10">
        <f t="shared" si="7"/>
        <v>40768.958333333336</v>
      </c>
      <c r="Q121">
        <f t="shared" si="5"/>
        <v>105</v>
      </c>
      <c r="R121">
        <f t="shared" si="8"/>
        <v>91.84</v>
      </c>
      <c r="S121" t="s">
        <v>8310</v>
      </c>
      <c r="T121" t="s">
        <v>8312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42616.049849537041</v>
      </c>
      <c r="P122" s="10">
        <f t="shared" si="7"/>
        <v>42646.049849537041</v>
      </c>
      <c r="Q122">
        <f t="shared" si="5"/>
        <v>0</v>
      </c>
      <c r="R122">
        <f t="shared" si="8"/>
        <v>10</v>
      </c>
      <c r="S122" t="s">
        <v>8310</v>
      </c>
      <c r="T122" t="s">
        <v>8313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42096.704976851848</v>
      </c>
      <c r="P123" s="10">
        <f t="shared" si="7"/>
        <v>42112.427777777775</v>
      </c>
      <c r="Q123">
        <f t="shared" si="5"/>
        <v>0</v>
      </c>
      <c r="R123">
        <f t="shared" si="8"/>
        <v>1</v>
      </c>
      <c r="S123" t="s">
        <v>8310</v>
      </c>
      <c r="T123" t="s">
        <v>8313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42593.431793981479</v>
      </c>
      <c r="P124" s="10">
        <f t="shared" si="7"/>
        <v>42653.431793981479</v>
      </c>
      <c r="Q124">
        <f t="shared" si="5"/>
        <v>0</v>
      </c>
      <c r="R124" t="str">
        <f t="shared" si="8"/>
        <v>no backers</v>
      </c>
      <c r="S124" t="s">
        <v>8310</v>
      </c>
      <c r="T124" t="s">
        <v>8313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41904.781990740739</v>
      </c>
      <c r="P125" s="10">
        <f t="shared" si="7"/>
        <v>41940.916666666664</v>
      </c>
      <c r="Q125">
        <f t="shared" si="5"/>
        <v>0</v>
      </c>
      <c r="R125">
        <f t="shared" si="8"/>
        <v>25.17</v>
      </c>
      <c r="S125" t="s">
        <v>8310</v>
      </c>
      <c r="T125" t="s">
        <v>8313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42114.928726851853</v>
      </c>
      <c r="P126" s="10">
        <f t="shared" si="7"/>
        <v>42139.928726851853</v>
      </c>
      <c r="Q126">
        <f t="shared" si="5"/>
        <v>0</v>
      </c>
      <c r="R126" t="str">
        <f t="shared" si="8"/>
        <v>no backers</v>
      </c>
      <c r="S126" t="s">
        <v>8310</v>
      </c>
      <c r="T126" t="s">
        <v>8313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42709.993981481486</v>
      </c>
      <c r="P127" s="10">
        <f t="shared" si="7"/>
        <v>42769.993981481486</v>
      </c>
      <c r="Q127">
        <f t="shared" si="5"/>
        <v>14</v>
      </c>
      <c r="R127">
        <f t="shared" si="8"/>
        <v>11.67</v>
      </c>
      <c r="S127" t="s">
        <v>8310</v>
      </c>
      <c r="T127" t="s">
        <v>8313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42135.589548611111</v>
      </c>
      <c r="P128" s="10">
        <f t="shared" si="7"/>
        <v>42166.083333333328</v>
      </c>
      <c r="Q128">
        <f t="shared" si="5"/>
        <v>6</v>
      </c>
      <c r="R128">
        <f t="shared" si="8"/>
        <v>106.69</v>
      </c>
      <c r="S128" t="s">
        <v>8310</v>
      </c>
      <c r="T128" t="s">
        <v>8313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42067.62431712963</v>
      </c>
      <c r="P129" s="10">
        <f t="shared" si="7"/>
        <v>42097.582650462966</v>
      </c>
      <c r="Q129">
        <f t="shared" si="5"/>
        <v>2</v>
      </c>
      <c r="R129">
        <f t="shared" si="8"/>
        <v>47.5</v>
      </c>
      <c r="S129" t="s">
        <v>8310</v>
      </c>
      <c r="T129" t="s">
        <v>8313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6"/>
        <v>42628.22792824074</v>
      </c>
      <c r="P130" s="10">
        <f t="shared" si="7"/>
        <v>42663.22792824074</v>
      </c>
      <c r="Q130">
        <f t="shared" ref="Q130:Q193" si="10">ROUND(100*E130/D130, 0)</f>
        <v>2</v>
      </c>
      <c r="R130">
        <f t="shared" si="8"/>
        <v>311.17</v>
      </c>
      <c r="S130" t="s">
        <v>8310</v>
      </c>
      <c r="T130" t="s">
        <v>8313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1">(((J131/60)/60)/24)+DATE(1970,1,1)</f>
        <v>41882.937303240738</v>
      </c>
      <c r="P131" s="10">
        <f t="shared" ref="P131:P194" si="12">(((I131/60)/60)/24)+DATE(1970,1,1)</f>
        <v>41942.937303240738</v>
      </c>
      <c r="Q131">
        <f t="shared" si="10"/>
        <v>0</v>
      </c>
      <c r="R131" t="str">
        <f t="shared" ref="R131:R194" si="13">IFERROR(ROUND(E131/L131, 2), "no backers")</f>
        <v>no backers</v>
      </c>
      <c r="S131" t="s">
        <v>8310</v>
      </c>
      <c r="T131" t="s">
        <v>8313</v>
      </c>
      <c r="U131">
        <f t="shared" ref="U131:U194" si="14">YEAR(O131)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1"/>
        <v>41778.915416666663</v>
      </c>
      <c r="P132" s="10">
        <f t="shared" si="12"/>
        <v>41806.844444444447</v>
      </c>
      <c r="Q132">
        <f t="shared" si="10"/>
        <v>0</v>
      </c>
      <c r="R132" t="str">
        <f t="shared" si="13"/>
        <v>no backers</v>
      </c>
      <c r="S132" t="s">
        <v>8310</v>
      </c>
      <c r="T132" t="s">
        <v>8313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1"/>
        <v>42541.837511574078</v>
      </c>
      <c r="P133" s="10">
        <f t="shared" si="12"/>
        <v>42557</v>
      </c>
      <c r="Q133">
        <f t="shared" si="10"/>
        <v>0</v>
      </c>
      <c r="R133" t="str">
        <f t="shared" si="13"/>
        <v>no backers</v>
      </c>
      <c r="S133" t="s">
        <v>8310</v>
      </c>
      <c r="T133" t="s">
        <v>8313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1"/>
        <v>41905.812581018516</v>
      </c>
      <c r="P134" s="10">
        <f t="shared" si="12"/>
        <v>41950.854247685187</v>
      </c>
      <c r="Q134">
        <f t="shared" si="10"/>
        <v>10</v>
      </c>
      <c r="R134">
        <f t="shared" si="13"/>
        <v>94.51</v>
      </c>
      <c r="S134" t="s">
        <v>8310</v>
      </c>
      <c r="T134" t="s">
        <v>8313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1"/>
        <v>42491.80768518518</v>
      </c>
      <c r="P135" s="10">
        <f t="shared" si="12"/>
        <v>42521.729861111111</v>
      </c>
      <c r="Q135">
        <f t="shared" si="10"/>
        <v>0</v>
      </c>
      <c r="R135" t="str">
        <f t="shared" si="13"/>
        <v>no backers</v>
      </c>
      <c r="S135" t="s">
        <v>8310</v>
      </c>
      <c r="T135" t="s">
        <v>8313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1"/>
        <v>42221.909930555557</v>
      </c>
      <c r="P136" s="10">
        <f t="shared" si="12"/>
        <v>42251.708333333328</v>
      </c>
      <c r="Q136">
        <f t="shared" si="10"/>
        <v>0</v>
      </c>
      <c r="R136" t="str">
        <f t="shared" si="13"/>
        <v>no backers</v>
      </c>
      <c r="S136" t="s">
        <v>8310</v>
      </c>
      <c r="T136" t="s">
        <v>8313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1"/>
        <v>41788.381909722222</v>
      </c>
      <c r="P137" s="10">
        <f t="shared" si="12"/>
        <v>41821.791666666664</v>
      </c>
      <c r="Q137">
        <f t="shared" si="10"/>
        <v>13</v>
      </c>
      <c r="R137">
        <f t="shared" si="13"/>
        <v>80.599999999999994</v>
      </c>
      <c r="S137" t="s">
        <v>8310</v>
      </c>
      <c r="T137" t="s">
        <v>8313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1"/>
        <v>42096.410115740742</v>
      </c>
      <c r="P138" s="10">
        <f t="shared" si="12"/>
        <v>42140.427777777775</v>
      </c>
      <c r="Q138">
        <f t="shared" si="10"/>
        <v>0</v>
      </c>
      <c r="R138" t="str">
        <f t="shared" si="13"/>
        <v>no backers</v>
      </c>
      <c r="S138" t="s">
        <v>8310</v>
      </c>
      <c r="T138" t="s">
        <v>8313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1"/>
        <v>42239.573993055557</v>
      </c>
      <c r="P139" s="10">
        <f t="shared" si="12"/>
        <v>42289.573993055557</v>
      </c>
      <c r="Q139">
        <f t="shared" si="10"/>
        <v>0</v>
      </c>
      <c r="R139" t="str">
        <f t="shared" si="13"/>
        <v>no backers</v>
      </c>
      <c r="S139" t="s">
        <v>8310</v>
      </c>
      <c r="T139" t="s">
        <v>8313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1"/>
        <v>42186.257418981477</v>
      </c>
      <c r="P140" s="10">
        <f t="shared" si="12"/>
        <v>42217.207638888889</v>
      </c>
      <c r="Q140">
        <f t="shared" si="10"/>
        <v>3</v>
      </c>
      <c r="R140">
        <f t="shared" si="13"/>
        <v>81.239999999999995</v>
      </c>
      <c r="S140" t="s">
        <v>8310</v>
      </c>
      <c r="T140" t="s">
        <v>8313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1"/>
        <v>42187.920972222222</v>
      </c>
      <c r="P141" s="10">
        <f t="shared" si="12"/>
        <v>42197.920972222222</v>
      </c>
      <c r="Q141">
        <f t="shared" si="10"/>
        <v>100</v>
      </c>
      <c r="R141">
        <f t="shared" si="13"/>
        <v>500</v>
      </c>
      <c r="S141" t="s">
        <v>8310</v>
      </c>
      <c r="T141" t="s">
        <v>8313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1"/>
        <v>42053.198287037041</v>
      </c>
      <c r="P142" s="10">
        <f t="shared" si="12"/>
        <v>42083.15662037037</v>
      </c>
      <c r="Q142">
        <f t="shared" si="10"/>
        <v>0</v>
      </c>
      <c r="R142" t="str">
        <f t="shared" si="13"/>
        <v>no backers</v>
      </c>
      <c r="S142" t="s">
        <v>8310</v>
      </c>
      <c r="T142" t="s">
        <v>8313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1"/>
        <v>42110.153043981481</v>
      </c>
      <c r="P143" s="10">
        <f t="shared" si="12"/>
        <v>42155.153043981481</v>
      </c>
      <c r="Q143">
        <f t="shared" si="10"/>
        <v>11</v>
      </c>
      <c r="R143">
        <f t="shared" si="13"/>
        <v>46.18</v>
      </c>
      <c r="S143" t="s">
        <v>8310</v>
      </c>
      <c r="T143" t="s">
        <v>8313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1"/>
        <v>41938.893263888887</v>
      </c>
      <c r="P144" s="10">
        <f t="shared" si="12"/>
        <v>41959.934930555552</v>
      </c>
      <c r="Q144">
        <f t="shared" si="10"/>
        <v>0</v>
      </c>
      <c r="R144">
        <f t="shared" si="13"/>
        <v>10</v>
      </c>
      <c r="S144" t="s">
        <v>8310</v>
      </c>
      <c r="T144" t="s">
        <v>8313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1"/>
        <v>42559.064143518524</v>
      </c>
      <c r="P145" s="10">
        <f t="shared" si="12"/>
        <v>42616.246527777781</v>
      </c>
      <c r="Q145">
        <f t="shared" si="10"/>
        <v>0</v>
      </c>
      <c r="R145" t="str">
        <f t="shared" si="13"/>
        <v>no backers</v>
      </c>
      <c r="S145" t="s">
        <v>8310</v>
      </c>
      <c r="T145" t="s">
        <v>8313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1"/>
        <v>42047.762407407412</v>
      </c>
      <c r="P146" s="10">
        <f t="shared" si="12"/>
        <v>42107.72074074074</v>
      </c>
      <c r="Q146">
        <f t="shared" si="10"/>
        <v>28</v>
      </c>
      <c r="R146">
        <f t="shared" si="13"/>
        <v>55.95</v>
      </c>
      <c r="S146" t="s">
        <v>8310</v>
      </c>
      <c r="T146" t="s">
        <v>8313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1"/>
        <v>42200.542268518519</v>
      </c>
      <c r="P147" s="10">
        <f t="shared" si="12"/>
        <v>42227.542268518519</v>
      </c>
      <c r="Q147">
        <f t="shared" si="10"/>
        <v>8</v>
      </c>
      <c r="R147">
        <f t="shared" si="13"/>
        <v>37.56</v>
      </c>
      <c r="S147" t="s">
        <v>8310</v>
      </c>
      <c r="T147" t="s">
        <v>8313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1"/>
        <v>42693.016180555554</v>
      </c>
      <c r="P148" s="10">
        <f t="shared" si="12"/>
        <v>42753.016180555554</v>
      </c>
      <c r="Q148">
        <f t="shared" si="10"/>
        <v>1</v>
      </c>
      <c r="R148">
        <f t="shared" si="13"/>
        <v>38.33</v>
      </c>
      <c r="S148" t="s">
        <v>8310</v>
      </c>
      <c r="T148" t="s">
        <v>8313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1"/>
        <v>41969.767824074079</v>
      </c>
      <c r="P149" s="10">
        <f t="shared" si="12"/>
        <v>42012.762499999997</v>
      </c>
      <c r="Q149">
        <f t="shared" si="10"/>
        <v>0</v>
      </c>
      <c r="R149" t="str">
        <f t="shared" si="13"/>
        <v>no backers</v>
      </c>
      <c r="S149" t="s">
        <v>8310</v>
      </c>
      <c r="T149" t="s">
        <v>8313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1"/>
        <v>42397.281666666662</v>
      </c>
      <c r="P150" s="10">
        <f t="shared" si="12"/>
        <v>42427.281666666662</v>
      </c>
      <c r="Q150">
        <f t="shared" si="10"/>
        <v>0</v>
      </c>
      <c r="R150">
        <f t="shared" si="13"/>
        <v>20</v>
      </c>
      <c r="S150" t="s">
        <v>8310</v>
      </c>
      <c r="T150" t="s">
        <v>8313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1"/>
        <v>41968.172106481477</v>
      </c>
      <c r="P151" s="10">
        <f t="shared" si="12"/>
        <v>41998.333333333328</v>
      </c>
      <c r="Q151">
        <f t="shared" si="10"/>
        <v>1</v>
      </c>
      <c r="R151">
        <f t="shared" si="13"/>
        <v>15.33</v>
      </c>
      <c r="S151" t="s">
        <v>8310</v>
      </c>
      <c r="T151" t="s">
        <v>8313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1"/>
        <v>42090.161828703705</v>
      </c>
      <c r="P152" s="10">
        <f t="shared" si="12"/>
        <v>42150.161828703705</v>
      </c>
      <c r="Q152">
        <f t="shared" si="10"/>
        <v>23</v>
      </c>
      <c r="R152">
        <f t="shared" si="13"/>
        <v>449.43</v>
      </c>
      <c r="S152" t="s">
        <v>8310</v>
      </c>
      <c r="T152" t="s">
        <v>8313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1"/>
        <v>42113.550821759258</v>
      </c>
      <c r="P153" s="10">
        <f t="shared" si="12"/>
        <v>42173.550821759258</v>
      </c>
      <c r="Q153">
        <f t="shared" si="10"/>
        <v>0</v>
      </c>
      <c r="R153">
        <f t="shared" si="13"/>
        <v>28</v>
      </c>
      <c r="S153" t="s">
        <v>8310</v>
      </c>
      <c r="T153" t="s">
        <v>8313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1"/>
        <v>41875.077546296299</v>
      </c>
      <c r="P154" s="10">
        <f t="shared" si="12"/>
        <v>41905.077546296299</v>
      </c>
      <c r="Q154">
        <f t="shared" si="10"/>
        <v>0</v>
      </c>
      <c r="R154">
        <f t="shared" si="13"/>
        <v>15</v>
      </c>
      <c r="S154" t="s">
        <v>8310</v>
      </c>
      <c r="T154" t="s">
        <v>8313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1"/>
        <v>41933.586157407408</v>
      </c>
      <c r="P155" s="10">
        <f t="shared" si="12"/>
        <v>41975.627824074079</v>
      </c>
      <c r="Q155">
        <f t="shared" si="10"/>
        <v>1</v>
      </c>
      <c r="R155">
        <f t="shared" si="13"/>
        <v>35.9</v>
      </c>
      <c r="S155" t="s">
        <v>8310</v>
      </c>
      <c r="T155" t="s">
        <v>8313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1"/>
        <v>42115.547395833331</v>
      </c>
      <c r="P156" s="10">
        <f t="shared" si="12"/>
        <v>42158.547395833331</v>
      </c>
      <c r="Q156">
        <f t="shared" si="10"/>
        <v>3</v>
      </c>
      <c r="R156">
        <f t="shared" si="13"/>
        <v>13.33</v>
      </c>
      <c r="S156" t="s">
        <v>8310</v>
      </c>
      <c r="T156" t="s">
        <v>8313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1"/>
        <v>42168.559432870374</v>
      </c>
      <c r="P157" s="10">
        <f t="shared" si="12"/>
        <v>42208.559432870374</v>
      </c>
      <c r="Q157">
        <f t="shared" si="10"/>
        <v>0</v>
      </c>
      <c r="R157">
        <f t="shared" si="13"/>
        <v>20.25</v>
      </c>
      <c r="S157" t="s">
        <v>8310</v>
      </c>
      <c r="T157" t="s">
        <v>8313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1"/>
        <v>41794.124953703707</v>
      </c>
      <c r="P158" s="10">
        <f t="shared" si="12"/>
        <v>41854.124953703707</v>
      </c>
      <c r="Q158">
        <f t="shared" si="10"/>
        <v>5</v>
      </c>
      <c r="R158">
        <f t="shared" si="13"/>
        <v>119</v>
      </c>
      <c r="S158" t="s">
        <v>8310</v>
      </c>
      <c r="T158" t="s">
        <v>8313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1"/>
        <v>42396.911712962959</v>
      </c>
      <c r="P159" s="10">
        <f t="shared" si="12"/>
        <v>42426.911712962959</v>
      </c>
      <c r="Q159">
        <f t="shared" si="10"/>
        <v>0</v>
      </c>
      <c r="R159">
        <f t="shared" si="13"/>
        <v>4</v>
      </c>
      <c r="S159" t="s">
        <v>8310</v>
      </c>
      <c r="T159" t="s">
        <v>8313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1"/>
        <v>41904.07671296296</v>
      </c>
      <c r="P160" s="10">
        <f t="shared" si="12"/>
        <v>41934.07671296296</v>
      </c>
      <c r="Q160">
        <f t="shared" si="10"/>
        <v>0</v>
      </c>
      <c r="R160" t="str">
        <f t="shared" si="13"/>
        <v>no backers</v>
      </c>
      <c r="S160" t="s">
        <v>8310</v>
      </c>
      <c r="T160" t="s">
        <v>8313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1"/>
        <v>42514.434548611112</v>
      </c>
      <c r="P161" s="10">
        <f t="shared" si="12"/>
        <v>42554.434548611112</v>
      </c>
      <c r="Q161">
        <f t="shared" si="10"/>
        <v>0</v>
      </c>
      <c r="R161">
        <f t="shared" si="13"/>
        <v>10</v>
      </c>
      <c r="S161" t="s">
        <v>8310</v>
      </c>
      <c r="T161" t="s">
        <v>8313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1"/>
        <v>42171.913090277783</v>
      </c>
      <c r="P162" s="10">
        <f t="shared" si="12"/>
        <v>42231.913090277783</v>
      </c>
      <c r="Q162">
        <f t="shared" si="10"/>
        <v>0</v>
      </c>
      <c r="R162" t="str">
        <f t="shared" si="13"/>
        <v>no backers</v>
      </c>
      <c r="S162" t="s">
        <v>8310</v>
      </c>
      <c r="T162" t="s">
        <v>8314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1"/>
        <v>41792.687442129631</v>
      </c>
      <c r="P163" s="10">
        <f t="shared" si="12"/>
        <v>41822.687442129631</v>
      </c>
      <c r="Q163">
        <f t="shared" si="10"/>
        <v>0</v>
      </c>
      <c r="R163">
        <f t="shared" si="13"/>
        <v>5</v>
      </c>
      <c r="S163" t="s">
        <v>8310</v>
      </c>
      <c r="T163" t="s">
        <v>8314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1"/>
        <v>41835.126805555556</v>
      </c>
      <c r="P164" s="10">
        <f t="shared" si="12"/>
        <v>41867.987500000003</v>
      </c>
      <c r="Q164">
        <f t="shared" si="10"/>
        <v>16</v>
      </c>
      <c r="R164">
        <f t="shared" si="13"/>
        <v>43.5</v>
      </c>
      <c r="S164" t="s">
        <v>8310</v>
      </c>
      <c r="T164" t="s">
        <v>8314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1"/>
        <v>42243.961273148147</v>
      </c>
      <c r="P165" s="10">
        <f t="shared" si="12"/>
        <v>42278</v>
      </c>
      <c r="Q165">
        <f t="shared" si="10"/>
        <v>0</v>
      </c>
      <c r="R165" t="str">
        <f t="shared" si="13"/>
        <v>no backers</v>
      </c>
      <c r="S165" t="s">
        <v>8310</v>
      </c>
      <c r="T165" t="s">
        <v>8314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1"/>
        <v>41841.762743055559</v>
      </c>
      <c r="P166" s="10">
        <f t="shared" si="12"/>
        <v>41901.762743055559</v>
      </c>
      <c r="Q166">
        <f t="shared" si="10"/>
        <v>1</v>
      </c>
      <c r="R166">
        <f t="shared" si="13"/>
        <v>91.43</v>
      </c>
      <c r="S166" t="s">
        <v>8310</v>
      </c>
      <c r="T166" t="s">
        <v>8314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1"/>
        <v>42351.658842592587</v>
      </c>
      <c r="P167" s="10">
        <f t="shared" si="12"/>
        <v>42381.658842592587</v>
      </c>
      <c r="Q167">
        <f t="shared" si="10"/>
        <v>0</v>
      </c>
      <c r="R167" t="str">
        <f t="shared" si="13"/>
        <v>no backers</v>
      </c>
      <c r="S167" t="s">
        <v>8310</v>
      </c>
      <c r="T167" t="s">
        <v>8314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1"/>
        <v>42721.075949074075</v>
      </c>
      <c r="P168" s="10">
        <f t="shared" si="12"/>
        <v>42751.075949074075</v>
      </c>
      <c r="Q168">
        <f t="shared" si="10"/>
        <v>60</v>
      </c>
      <c r="R168">
        <f t="shared" si="13"/>
        <v>3000</v>
      </c>
      <c r="S168" t="s">
        <v>8310</v>
      </c>
      <c r="T168" t="s">
        <v>8314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1"/>
        <v>42160.927488425921</v>
      </c>
      <c r="P169" s="10">
        <f t="shared" si="12"/>
        <v>42220.927488425921</v>
      </c>
      <c r="Q169">
        <f t="shared" si="10"/>
        <v>0</v>
      </c>
      <c r="R169">
        <f t="shared" si="13"/>
        <v>5.5</v>
      </c>
      <c r="S169" t="s">
        <v>8310</v>
      </c>
      <c r="T169" t="s">
        <v>8314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1"/>
        <v>42052.83530092593</v>
      </c>
      <c r="P170" s="10">
        <f t="shared" si="12"/>
        <v>42082.793634259258</v>
      </c>
      <c r="Q170">
        <f t="shared" si="10"/>
        <v>4</v>
      </c>
      <c r="R170">
        <f t="shared" si="13"/>
        <v>108.33</v>
      </c>
      <c r="S170" t="s">
        <v>8310</v>
      </c>
      <c r="T170" t="s">
        <v>8314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1"/>
        <v>41900.505312499998</v>
      </c>
      <c r="P171" s="10">
        <f t="shared" si="12"/>
        <v>41930.505312499998</v>
      </c>
      <c r="Q171">
        <f t="shared" si="10"/>
        <v>22</v>
      </c>
      <c r="R171">
        <f t="shared" si="13"/>
        <v>56</v>
      </c>
      <c r="S171" t="s">
        <v>8310</v>
      </c>
      <c r="T171" t="s">
        <v>8314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1"/>
        <v>42216.977812500001</v>
      </c>
      <c r="P172" s="10">
        <f t="shared" si="12"/>
        <v>42246.227777777778</v>
      </c>
      <c r="Q172">
        <f t="shared" si="10"/>
        <v>3</v>
      </c>
      <c r="R172">
        <f t="shared" si="13"/>
        <v>32.5</v>
      </c>
      <c r="S172" t="s">
        <v>8310</v>
      </c>
      <c r="T172" t="s">
        <v>8314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1"/>
        <v>42534.180717592593</v>
      </c>
      <c r="P173" s="10">
        <f t="shared" si="12"/>
        <v>42594.180717592593</v>
      </c>
      <c r="Q173">
        <f t="shared" si="10"/>
        <v>0</v>
      </c>
      <c r="R173">
        <f t="shared" si="13"/>
        <v>1</v>
      </c>
      <c r="S173" t="s">
        <v>8310</v>
      </c>
      <c r="T173" t="s">
        <v>8314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1"/>
        <v>42047.394942129627</v>
      </c>
      <c r="P174" s="10">
        <f t="shared" si="12"/>
        <v>42082.353275462956</v>
      </c>
      <c r="Q174">
        <f t="shared" si="10"/>
        <v>0</v>
      </c>
      <c r="R174" t="str">
        <f t="shared" si="13"/>
        <v>no backers</v>
      </c>
      <c r="S174" t="s">
        <v>8310</v>
      </c>
      <c r="T174" t="s">
        <v>8314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1"/>
        <v>42033.573009259257</v>
      </c>
      <c r="P175" s="10">
        <f t="shared" si="12"/>
        <v>42063.573009259257</v>
      </c>
      <c r="Q175">
        <f t="shared" si="10"/>
        <v>0</v>
      </c>
      <c r="R175" t="str">
        <f t="shared" si="13"/>
        <v>no backers</v>
      </c>
      <c r="S175" t="s">
        <v>8310</v>
      </c>
      <c r="T175" t="s">
        <v>8314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1"/>
        <v>42072.758981481486</v>
      </c>
      <c r="P176" s="10">
        <f t="shared" si="12"/>
        <v>42132.758981481486</v>
      </c>
      <c r="Q176">
        <f t="shared" si="10"/>
        <v>0</v>
      </c>
      <c r="R176" t="str">
        <f t="shared" si="13"/>
        <v>no backers</v>
      </c>
      <c r="S176" t="s">
        <v>8310</v>
      </c>
      <c r="T176" t="s">
        <v>8314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1"/>
        <v>41855.777905092589</v>
      </c>
      <c r="P177" s="10">
        <f t="shared" si="12"/>
        <v>41880.777905092589</v>
      </c>
      <c r="Q177">
        <f t="shared" si="10"/>
        <v>6</v>
      </c>
      <c r="R177">
        <f t="shared" si="13"/>
        <v>49.88</v>
      </c>
      <c r="S177" t="s">
        <v>8310</v>
      </c>
      <c r="T177" t="s">
        <v>8314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1"/>
        <v>42191.824062500003</v>
      </c>
      <c r="P178" s="10">
        <f t="shared" si="12"/>
        <v>42221.824062500003</v>
      </c>
      <c r="Q178">
        <f t="shared" si="10"/>
        <v>0</v>
      </c>
      <c r="R178" t="str">
        <f t="shared" si="13"/>
        <v>no backers</v>
      </c>
      <c r="S178" t="s">
        <v>8310</v>
      </c>
      <c r="T178" t="s">
        <v>8314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1"/>
        <v>42070.047754629632</v>
      </c>
      <c r="P179" s="10">
        <f t="shared" si="12"/>
        <v>42087.00608796296</v>
      </c>
      <c r="Q179">
        <f t="shared" si="10"/>
        <v>40</v>
      </c>
      <c r="R179">
        <f t="shared" si="13"/>
        <v>25.71</v>
      </c>
      <c r="S179" t="s">
        <v>8310</v>
      </c>
      <c r="T179" t="s">
        <v>8314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1"/>
        <v>42304.955381944441</v>
      </c>
      <c r="P180" s="10">
        <f t="shared" si="12"/>
        <v>42334.997048611112</v>
      </c>
      <c r="Q180">
        <f t="shared" si="10"/>
        <v>0</v>
      </c>
      <c r="R180" t="str">
        <f t="shared" si="13"/>
        <v>no backers</v>
      </c>
      <c r="S180" t="s">
        <v>8310</v>
      </c>
      <c r="T180" t="s">
        <v>8314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1"/>
        <v>42403.080497685187</v>
      </c>
      <c r="P181" s="10">
        <f t="shared" si="12"/>
        <v>42433.080497685187</v>
      </c>
      <c r="Q181">
        <f t="shared" si="10"/>
        <v>20</v>
      </c>
      <c r="R181">
        <f t="shared" si="13"/>
        <v>100</v>
      </c>
      <c r="S181" t="s">
        <v>8310</v>
      </c>
      <c r="T181" t="s">
        <v>8314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1"/>
        <v>42067.991238425922</v>
      </c>
      <c r="P182" s="10">
        <f t="shared" si="12"/>
        <v>42107.791666666672</v>
      </c>
      <c r="Q182">
        <f t="shared" si="10"/>
        <v>33</v>
      </c>
      <c r="R182">
        <f t="shared" si="13"/>
        <v>30.85</v>
      </c>
      <c r="S182" t="s">
        <v>8310</v>
      </c>
      <c r="T182" t="s">
        <v>8314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1"/>
        <v>42147.741840277777</v>
      </c>
      <c r="P183" s="10">
        <f t="shared" si="12"/>
        <v>42177.741840277777</v>
      </c>
      <c r="Q183">
        <f t="shared" si="10"/>
        <v>21</v>
      </c>
      <c r="R183">
        <f t="shared" si="13"/>
        <v>180.5</v>
      </c>
      <c r="S183" t="s">
        <v>8310</v>
      </c>
      <c r="T183" t="s">
        <v>8314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1"/>
        <v>42712.011944444443</v>
      </c>
      <c r="P184" s="10">
        <f t="shared" si="12"/>
        <v>42742.011944444443</v>
      </c>
      <c r="Q184">
        <f t="shared" si="10"/>
        <v>0</v>
      </c>
      <c r="R184" t="str">
        <f t="shared" si="13"/>
        <v>no backers</v>
      </c>
      <c r="S184" t="s">
        <v>8310</v>
      </c>
      <c r="T184" t="s">
        <v>8314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1"/>
        <v>41939.810300925928</v>
      </c>
      <c r="P185" s="10">
        <f t="shared" si="12"/>
        <v>41969.851967592593</v>
      </c>
      <c r="Q185">
        <f t="shared" si="10"/>
        <v>36</v>
      </c>
      <c r="R185">
        <f t="shared" si="13"/>
        <v>373.5</v>
      </c>
      <c r="S185" t="s">
        <v>8310</v>
      </c>
      <c r="T185" t="s">
        <v>8314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1"/>
        <v>41825.791226851856</v>
      </c>
      <c r="P186" s="10">
        <f t="shared" si="12"/>
        <v>41883.165972222225</v>
      </c>
      <c r="Q186">
        <f t="shared" si="10"/>
        <v>3</v>
      </c>
      <c r="R186">
        <f t="shared" si="13"/>
        <v>25.5</v>
      </c>
      <c r="S186" t="s">
        <v>8310</v>
      </c>
      <c r="T186" t="s">
        <v>8314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1"/>
        <v>42570.91133101852</v>
      </c>
      <c r="P187" s="10">
        <f t="shared" si="12"/>
        <v>42600.91133101852</v>
      </c>
      <c r="Q187">
        <f t="shared" si="10"/>
        <v>6</v>
      </c>
      <c r="R187">
        <f t="shared" si="13"/>
        <v>220</v>
      </c>
      <c r="S187" t="s">
        <v>8310</v>
      </c>
      <c r="T187" t="s">
        <v>8314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1"/>
        <v>42767.812893518523</v>
      </c>
      <c r="P188" s="10">
        <f t="shared" si="12"/>
        <v>42797.833333333328</v>
      </c>
      <c r="Q188">
        <f t="shared" si="10"/>
        <v>0</v>
      </c>
      <c r="R188" t="str">
        <f t="shared" si="13"/>
        <v>no backers</v>
      </c>
      <c r="S188" t="s">
        <v>8310</v>
      </c>
      <c r="T188" t="s">
        <v>8314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1"/>
        <v>42182.234456018516</v>
      </c>
      <c r="P189" s="10">
        <f t="shared" si="12"/>
        <v>42206.290972222225</v>
      </c>
      <c r="Q189">
        <f t="shared" si="10"/>
        <v>16</v>
      </c>
      <c r="R189">
        <f t="shared" si="13"/>
        <v>160</v>
      </c>
      <c r="S189" t="s">
        <v>8310</v>
      </c>
      <c r="T189" t="s">
        <v>8314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1"/>
        <v>41857.18304398148</v>
      </c>
      <c r="P190" s="10">
        <f t="shared" si="12"/>
        <v>41887.18304398148</v>
      </c>
      <c r="Q190">
        <f t="shared" si="10"/>
        <v>0</v>
      </c>
      <c r="R190" t="str">
        <f t="shared" si="13"/>
        <v>no backers</v>
      </c>
      <c r="S190" t="s">
        <v>8310</v>
      </c>
      <c r="T190" t="s">
        <v>8314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1"/>
        <v>42556.690706018519</v>
      </c>
      <c r="P191" s="10">
        <f t="shared" si="12"/>
        <v>42616.690706018519</v>
      </c>
      <c r="Q191">
        <f t="shared" si="10"/>
        <v>0</v>
      </c>
      <c r="R191">
        <f t="shared" si="13"/>
        <v>69</v>
      </c>
      <c r="S191" t="s">
        <v>8310</v>
      </c>
      <c r="T191" t="s">
        <v>8314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1"/>
        <v>42527.650995370372</v>
      </c>
      <c r="P192" s="10">
        <f t="shared" si="12"/>
        <v>42537.650995370372</v>
      </c>
      <c r="Q192">
        <f t="shared" si="10"/>
        <v>0</v>
      </c>
      <c r="R192">
        <f t="shared" si="13"/>
        <v>50</v>
      </c>
      <c r="S192" t="s">
        <v>8310</v>
      </c>
      <c r="T192" t="s">
        <v>8314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1"/>
        <v>42239.441412037035</v>
      </c>
      <c r="P193" s="10">
        <f t="shared" si="12"/>
        <v>42279.441412037035</v>
      </c>
      <c r="Q193">
        <f t="shared" si="10"/>
        <v>5</v>
      </c>
      <c r="R193">
        <f t="shared" si="13"/>
        <v>83.33</v>
      </c>
      <c r="S193" t="s">
        <v>8310</v>
      </c>
      <c r="T193" t="s">
        <v>8314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1"/>
        <v>41899.792037037041</v>
      </c>
      <c r="P194" s="10">
        <f t="shared" si="12"/>
        <v>41929.792037037041</v>
      </c>
      <c r="Q194">
        <f t="shared" ref="Q194:Q257" si="15">ROUND(100*E194/D194, 0)</f>
        <v>0</v>
      </c>
      <c r="R194">
        <f t="shared" si="13"/>
        <v>5.67</v>
      </c>
      <c r="S194" t="s">
        <v>8310</v>
      </c>
      <c r="T194" t="s">
        <v>8314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6">(((J195/60)/60)/24)+DATE(1970,1,1)</f>
        <v>41911.934791666667</v>
      </c>
      <c r="P195" s="10">
        <f t="shared" ref="P195:P258" si="17">(((I195/60)/60)/24)+DATE(1970,1,1)</f>
        <v>41971.976458333331</v>
      </c>
      <c r="Q195">
        <f t="shared" si="15"/>
        <v>0</v>
      </c>
      <c r="R195" t="str">
        <f t="shared" ref="R195:R258" si="18">IFERROR(ROUND(E195/L195, 2), "no backers")</f>
        <v>no backers</v>
      </c>
      <c r="S195" t="s">
        <v>8310</v>
      </c>
      <c r="T195" t="s">
        <v>8314</v>
      </c>
      <c r="U195">
        <f t="shared" ref="U195:U258" si="19">YEAR(O195)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6"/>
        <v>42375.996886574074</v>
      </c>
      <c r="P196" s="10">
        <f t="shared" si="17"/>
        <v>42435.996886574074</v>
      </c>
      <c r="Q196">
        <f t="shared" si="15"/>
        <v>0</v>
      </c>
      <c r="R196">
        <f t="shared" si="18"/>
        <v>1</v>
      </c>
      <c r="S196" t="s">
        <v>8310</v>
      </c>
      <c r="T196" t="s">
        <v>8314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6"/>
        <v>42135.67050925926</v>
      </c>
      <c r="P197" s="10">
        <f t="shared" si="17"/>
        <v>42195.67050925926</v>
      </c>
      <c r="Q197">
        <f t="shared" si="15"/>
        <v>0</v>
      </c>
      <c r="R197" t="str">
        <f t="shared" si="18"/>
        <v>no backers</v>
      </c>
      <c r="S197" t="s">
        <v>8310</v>
      </c>
      <c r="T197" t="s">
        <v>8314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6"/>
        <v>42259.542800925927</v>
      </c>
      <c r="P198" s="10">
        <f t="shared" si="17"/>
        <v>42287.875</v>
      </c>
      <c r="Q198">
        <f t="shared" si="15"/>
        <v>42</v>
      </c>
      <c r="R198">
        <f t="shared" si="18"/>
        <v>77.11</v>
      </c>
      <c r="S198" t="s">
        <v>8310</v>
      </c>
      <c r="T198" t="s">
        <v>8314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6"/>
        <v>42741.848379629635</v>
      </c>
      <c r="P199" s="10">
        <f t="shared" si="17"/>
        <v>42783.875</v>
      </c>
      <c r="Q199">
        <f t="shared" si="15"/>
        <v>10</v>
      </c>
      <c r="R199">
        <f t="shared" si="18"/>
        <v>32.75</v>
      </c>
      <c r="S199" t="s">
        <v>8310</v>
      </c>
      <c r="T199" t="s">
        <v>8314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6"/>
        <v>41887.383356481485</v>
      </c>
      <c r="P200" s="10">
        <f t="shared" si="17"/>
        <v>41917.383356481485</v>
      </c>
      <c r="Q200">
        <f t="shared" si="15"/>
        <v>1</v>
      </c>
      <c r="R200">
        <f t="shared" si="18"/>
        <v>46.5</v>
      </c>
      <c r="S200" t="s">
        <v>8310</v>
      </c>
      <c r="T200" t="s">
        <v>8314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6"/>
        <v>42584.123865740738</v>
      </c>
      <c r="P201" s="10">
        <f t="shared" si="17"/>
        <v>42614.123865740738</v>
      </c>
      <c r="Q201">
        <f t="shared" si="15"/>
        <v>0</v>
      </c>
      <c r="R201" t="str">
        <f t="shared" si="18"/>
        <v>no backers</v>
      </c>
      <c r="S201" t="s">
        <v>8310</v>
      </c>
      <c r="T201" t="s">
        <v>8314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6"/>
        <v>41867.083368055559</v>
      </c>
      <c r="P202" s="10">
        <f t="shared" si="17"/>
        <v>41897.083368055559</v>
      </c>
      <c r="Q202">
        <f t="shared" si="15"/>
        <v>26</v>
      </c>
      <c r="R202">
        <f t="shared" si="18"/>
        <v>87.31</v>
      </c>
      <c r="S202" t="s">
        <v>8310</v>
      </c>
      <c r="T202" t="s">
        <v>8314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6"/>
        <v>42023.818622685183</v>
      </c>
      <c r="P203" s="10">
        <f t="shared" si="17"/>
        <v>42043.818622685183</v>
      </c>
      <c r="Q203">
        <f t="shared" si="15"/>
        <v>58</v>
      </c>
      <c r="R203">
        <f t="shared" si="18"/>
        <v>54.29</v>
      </c>
      <c r="S203" t="s">
        <v>8310</v>
      </c>
      <c r="T203" t="s">
        <v>8314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6"/>
        <v>42255.927824074075</v>
      </c>
      <c r="P204" s="10">
        <f t="shared" si="17"/>
        <v>42285.874305555553</v>
      </c>
      <c r="Q204">
        <f t="shared" si="15"/>
        <v>0</v>
      </c>
      <c r="R204" t="str">
        <f t="shared" si="18"/>
        <v>no backers</v>
      </c>
      <c r="S204" t="s">
        <v>8310</v>
      </c>
      <c r="T204" t="s">
        <v>8314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6"/>
        <v>41973.847962962958</v>
      </c>
      <c r="P205" s="10">
        <f t="shared" si="17"/>
        <v>42033.847962962958</v>
      </c>
      <c r="Q205">
        <f t="shared" si="15"/>
        <v>30</v>
      </c>
      <c r="R205">
        <f t="shared" si="18"/>
        <v>93.25</v>
      </c>
      <c r="S205" t="s">
        <v>8310</v>
      </c>
      <c r="T205" t="s">
        <v>8314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6"/>
        <v>42556.583368055552</v>
      </c>
      <c r="P206" s="10">
        <f t="shared" si="17"/>
        <v>42586.583368055552</v>
      </c>
      <c r="Q206">
        <f t="shared" si="15"/>
        <v>51</v>
      </c>
      <c r="R206">
        <f t="shared" si="18"/>
        <v>117.68</v>
      </c>
      <c r="S206" t="s">
        <v>8310</v>
      </c>
      <c r="T206" t="s">
        <v>8314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6"/>
        <v>42248.632199074069</v>
      </c>
      <c r="P207" s="10">
        <f t="shared" si="17"/>
        <v>42283.632199074069</v>
      </c>
      <c r="Q207">
        <f t="shared" si="15"/>
        <v>16</v>
      </c>
      <c r="R207">
        <f t="shared" si="18"/>
        <v>76.47</v>
      </c>
      <c r="S207" t="s">
        <v>8310</v>
      </c>
      <c r="T207" t="s">
        <v>8314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6"/>
        <v>42567.004432870366</v>
      </c>
      <c r="P208" s="10">
        <f t="shared" si="17"/>
        <v>42588.004432870366</v>
      </c>
      <c r="Q208">
        <f t="shared" si="15"/>
        <v>0</v>
      </c>
      <c r="R208" t="str">
        <f t="shared" si="18"/>
        <v>no backers</v>
      </c>
      <c r="S208" t="s">
        <v>8310</v>
      </c>
      <c r="T208" t="s">
        <v>8314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6"/>
        <v>41978.197199074071</v>
      </c>
      <c r="P209" s="10">
        <f t="shared" si="17"/>
        <v>42008.197199074071</v>
      </c>
      <c r="Q209">
        <f t="shared" si="15"/>
        <v>15</v>
      </c>
      <c r="R209">
        <f t="shared" si="18"/>
        <v>163.85</v>
      </c>
      <c r="S209" t="s">
        <v>8310</v>
      </c>
      <c r="T209" t="s">
        <v>8314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6"/>
        <v>41959.369988425926</v>
      </c>
      <c r="P210" s="10">
        <f t="shared" si="17"/>
        <v>41989.369988425926</v>
      </c>
      <c r="Q210">
        <f t="shared" si="15"/>
        <v>0</v>
      </c>
      <c r="R210" t="str">
        <f t="shared" si="18"/>
        <v>no backers</v>
      </c>
      <c r="S210" t="s">
        <v>8310</v>
      </c>
      <c r="T210" t="s">
        <v>8314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6"/>
        <v>42165.922858796301</v>
      </c>
      <c r="P211" s="10">
        <f t="shared" si="17"/>
        <v>42195.922858796301</v>
      </c>
      <c r="Q211">
        <f t="shared" si="15"/>
        <v>0</v>
      </c>
      <c r="R211" t="str">
        <f t="shared" si="18"/>
        <v>no backers</v>
      </c>
      <c r="S211" t="s">
        <v>8310</v>
      </c>
      <c r="T211" t="s">
        <v>8314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6"/>
        <v>42249.064722222218</v>
      </c>
      <c r="P212" s="10">
        <f t="shared" si="17"/>
        <v>42278.208333333328</v>
      </c>
      <c r="Q212">
        <f t="shared" si="15"/>
        <v>25</v>
      </c>
      <c r="R212">
        <f t="shared" si="18"/>
        <v>91.82</v>
      </c>
      <c r="S212" t="s">
        <v>8310</v>
      </c>
      <c r="T212" t="s">
        <v>8314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6"/>
        <v>42236.159918981488</v>
      </c>
      <c r="P213" s="10">
        <f t="shared" si="17"/>
        <v>42266.159918981488</v>
      </c>
      <c r="Q213">
        <f t="shared" si="15"/>
        <v>45</v>
      </c>
      <c r="R213">
        <f t="shared" si="18"/>
        <v>185.83</v>
      </c>
      <c r="S213" t="s">
        <v>8310</v>
      </c>
      <c r="T213" t="s">
        <v>8314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6"/>
        <v>42416.881018518514</v>
      </c>
      <c r="P214" s="10">
        <f t="shared" si="17"/>
        <v>42476.839351851857</v>
      </c>
      <c r="Q214">
        <f t="shared" si="15"/>
        <v>0</v>
      </c>
      <c r="R214">
        <f t="shared" si="18"/>
        <v>1</v>
      </c>
      <c r="S214" t="s">
        <v>8310</v>
      </c>
      <c r="T214" t="s">
        <v>8314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6"/>
        <v>42202.594293981485</v>
      </c>
      <c r="P215" s="10">
        <f t="shared" si="17"/>
        <v>42232.587974537033</v>
      </c>
      <c r="Q215">
        <f t="shared" si="15"/>
        <v>0</v>
      </c>
      <c r="R215">
        <f t="shared" si="18"/>
        <v>20</v>
      </c>
      <c r="S215" t="s">
        <v>8310</v>
      </c>
      <c r="T215" t="s">
        <v>8314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6"/>
        <v>42009.64061342593</v>
      </c>
      <c r="P216" s="10">
        <f t="shared" si="17"/>
        <v>42069.64061342593</v>
      </c>
      <c r="Q216">
        <f t="shared" si="15"/>
        <v>0</v>
      </c>
      <c r="R216">
        <f t="shared" si="18"/>
        <v>1</v>
      </c>
      <c r="S216" t="s">
        <v>8310</v>
      </c>
      <c r="T216" t="s">
        <v>8314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6"/>
        <v>42375.230115740742</v>
      </c>
      <c r="P217" s="10">
        <f t="shared" si="17"/>
        <v>42417.999305555553</v>
      </c>
      <c r="Q217">
        <f t="shared" si="15"/>
        <v>0</v>
      </c>
      <c r="R217">
        <f t="shared" si="18"/>
        <v>10</v>
      </c>
      <c r="S217" t="s">
        <v>8310</v>
      </c>
      <c r="T217" t="s">
        <v>8314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6"/>
        <v>42066.958761574075</v>
      </c>
      <c r="P218" s="10">
        <f t="shared" si="17"/>
        <v>42116.917094907403</v>
      </c>
      <c r="Q218">
        <f t="shared" si="15"/>
        <v>56</v>
      </c>
      <c r="R218">
        <f t="shared" si="18"/>
        <v>331.54</v>
      </c>
      <c r="S218" t="s">
        <v>8310</v>
      </c>
      <c r="T218" t="s">
        <v>8314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6"/>
        <v>41970.64061342593</v>
      </c>
      <c r="P219" s="10">
        <f t="shared" si="17"/>
        <v>42001.64061342593</v>
      </c>
      <c r="Q219">
        <f t="shared" si="15"/>
        <v>12</v>
      </c>
      <c r="R219">
        <f t="shared" si="18"/>
        <v>314.29000000000002</v>
      </c>
      <c r="S219" t="s">
        <v>8310</v>
      </c>
      <c r="T219" t="s">
        <v>8314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6"/>
        <v>42079.628344907411</v>
      </c>
      <c r="P220" s="10">
        <f t="shared" si="17"/>
        <v>42139.628344907411</v>
      </c>
      <c r="Q220">
        <f t="shared" si="15"/>
        <v>2</v>
      </c>
      <c r="R220">
        <f t="shared" si="18"/>
        <v>100</v>
      </c>
      <c r="S220" t="s">
        <v>8310</v>
      </c>
      <c r="T220" t="s">
        <v>8314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6"/>
        <v>42429.326678240745</v>
      </c>
      <c r="P221" s="10">
        <f t="shared" si="17"/>
        <v>42461.290972222225</v>
      </c>
      <c r="Q221">
        <f t="shared" si="15"/>
        <v>18</v>
      </c>
      <c r="R221">
        <f t="shared" si="18"/>
        <v>115.99</v>
      </c>
      <c r="S221" t="s">
        <v>8310</v>
      </c>
      <c r="T221" t="s">
        <v>8314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6"/>
        <v>42195.643865740742</v>
      </c>
      <c r="P222" s="10">
        <f t="shared" si="17"/>
        <v>42236.837499999994</v>
      </c>
      <c r="Q222">
        <f t="shared" si="15"/>
        <v>1</v>
      </c>
      <c r="R222">
        <f t="shared" si="18"/>
        <v>120</v>
      </c>
      <c r="S222" t="s">
        <v>8310</v>
      </c>
      <c r="T222" t="s">
        <v>8314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6"/>
        <v>42031.837546296301</v>
      </c>
      <c r="P223" s="10">
        <f t="shared" si="17"/>
        <v>42091.79587962963</v>
      </c>
      <c r="Q223">
        <f t="shared" si="15"/>
        <v>0</v>
      </c>
      <c r="R223" t="str">
        <f t="shared" si="18"/>
        <v>no backers</v>
      </c>
      <c r="S223" t="s">
        <v>8310</v>
      </c>
      <c r="T223" t="s">
        <v>8314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6"/>
        <v>42031.769884259258</v>
      </c>
      <c r="P224" s="10">
        <f t="shared" si="17"/>
        <v>42090.110416666663</v>
      </c>
      <c r="Q224">
        <f t="shared" si="15"/>
        <v>13</v>
      </c>
      <c r="R224">
        <f t="shared" si="18"/>
        <v>65</v>
      </c>
      <c r="S224" t="s">
        <v>8310</v>
      </c>
      <c r="T224" t="s">
        <v>8314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6"/>
        <v>42482.048032407409</v>
      </c>
      <c r="P225" s="10">
        <f t="shared" si="17"/>
        <v>42512.045138888891</v>
      </c>
      <c r="Q225">
        <f t="shared" si="15"/>
        <v>0</v>
      </c>
      <c r="R225" t="str">
        <f t="shared" si="18"/>
        <v>no backers</v>
      </c>
      <c r="S225" t="s">
        <v>8310</v>
      </c>
      <c r="T225" t="s">
        <v>8314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6"/>
        <v>42135.235254629632</v>
      </c>
      <c r="P226" s="10">
        <f t="shared" si="17"/>
        <v>42195.235254629632</v>
      </c>
      <c r="Q226">
        <f t="shared" si="15"/>
        <v>0</v>
      </c>
      <c r="R226" t="str">
        <f t="shared" si="18"/>
        <v>no backers</v>
      </c>
      <c r="S226" t="s">
        <v>8310</v>
      </c>
      <c r="T226" t="s">
        <v>8314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6"/>
        <v>42438.961273148147</v>
      </c>
      <c r="P227" s="10">
        <f t="shared" si="17"/>
        <v>42468.919606481482</v>
      </c>
      <c r="Q227">
        <f t="shared" si="15"/>
        <v>0</v>
      </c>
      <c r="R227" t="str">
        <f t="shared" si="18"/>
        <v>no backers</v>
      </c>
      <c r="S227" t="s">
        <v>8310</v>
      </c>
      <c r="T227" t="s">
        <v>8314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6"/>
        <v>42106.666018518517</v>
      </c>
      <c r="P228" s="10">
        <f t="shared" si="17"/>
        <v>42155.395138888889</v>
      </c>
      <c r="Q228">
        <f t="shared" si="15"/>
        <v>1</v>
      </c>
      <c r="R228">
        <f t="shared" si="18"/>
        <v>125</v>
      </c>
      <c r="S228" t="s">
        <v>8310</v>
      </c>
      <c r="T228" t="s">
        <v>8314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6"/>
        <v>42164.893993055557</v>
      </c>
      <c r="P229" s="10">
        <f t="shared" si="17"/>
        <v>42194.893993055557</v>
      </c>
      <c r="Q229">
        <f t="shared" si="15"/>
        <v>0</v>
      </c>
      <c r="R229" t="str">
        <f t="shared" si="18"/>
        <v>no backers</v>
      </c>
      <c r="S229" t="s">
        <v>8310</v>
      </c>
      <c r="T229" t="s">
        <v>8314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6"/>
        <v>42096.686400462961</v>
      </c>
      <c r="P230" s="10">
        <f t="shared" si="17"/>
        <v>42156.686400462961</v>
      </c>
      <c r="Q230">
        <f t="shared" si="15"/>
        <v>0</v>
      </c>
      <c r="R230" t="str">
        <f t="shared" si="18"/>
        <v>no backers</v>
      </c>
      <c r="S230" t="s">
        <v>8310</v>
      </c>
      <c r="T230" t="s">
        <v>8314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6"/>
        <v>42383.933993055558</v>
      </c>
      <c r="P231" s="10">
        <f t="shared" si="17"/>
        <v>42413.933993055558</v>
      </c>
      <c r="Q231">
        <f t="shared" si="15"/>
        <v>0</v>
      </c>
      <c r="R231" t="str">
        <f t="shared" si="18"/>
        <v>no backers</v>
      </c>
      <c r="S231" t="s">
        <v>8310</v>
      </c>
      <c r="T231" t="s">
        <v>8314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6"/>
        <v>42129.777210648142</v>
      </c>
      <c r="P232" s="10">
        <f t="shared" si="17"/>
        <v>42159.777210648142</v>
      </c>
      <c r="Q232">
        <f t="shared" si="15"/>
        <v>0</v>
      </c>
      <c r="R232">
        <f t="shared" si="18"/>
        <v>30</v>
      </c>
      <c r="S232" t="s">
        <v>8310</v>
      </c>
      <c r="T232" t="s">
        <v>8314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6"/>
        <v>42341.958923611113</v>
      </c>
      <c r="P233" s="10">
        <f t="shared" si="17"/>
        <v>42371.958923611113</v>
      </c>
      <c r="Q233">
        <f t="shared" si="15"/>
        <v>0</v>
      </c>
      <c r="R233" t="str">
        <f t="shared" si="18"/>
        <v>no backers</v>
      </c>
      <c r="S233" t="s">
        <v>8310</v>
      </c>
      <c r="T233" t="s">
        <v>8314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6"/>
        <v>42032.82576388889</v>
      </c>
      <c r="P234" s="10">
        <f t="shared" si="17"/>
        <v>42062.82576388889</v>
      </c>
      <c r="Q234">
        <f t="shared" si="15"/>
        <v>3</v>
      </c>
      <c r="R234">
        <f t="shared" si="18"/>
        <v>15.71</v>
      </c>
      <c r="S234" t="s">
        <v>8310</v>
      </c>
      <c r="T234" t="s">
        <v>8314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6"/>
        <v>42612.911712962959</v>
      </c>
      <c r="P235" s="10">
        <f t="shared" si="17"/>
        <v>42642.911712962959</v>
      </c>
      <c r="Q235">
        <f t="shared" si="15"/>
        <v>0</v>
      </c>
      <c r="R235" t="str">
        <f t="shared" si="18"/>
        <v>no backers</v>
      </c>
      <c r="S235" t="s">
        <v>8310</v>
      </c>
      <c r="T235" t="s">
        <v>8314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6"/>
        <v>42136.035405092596</v>
      </c>
      <c r="P236" s="10">
        <f t="shared" si="17"/>
        <v>42176.035405092596</v>
      </c>
      <c r="Q236">
        <f t="shared" si="15"/>
        <v>40</v>
      </c>
      <c r="R236">
        <f t="shared" si="18"/>
        <v>80.2</v>
      </c>
      <c r="S236" t="s">
        <v>8310</v>
      </c>
      <c r="T236" t="s">
        <v>8314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6"/>
        <v>42164.908530092594</v>
      </c>
      <c r="P237" s="10">
        <f t="shared" si="17"/>
        <v>42194.908530092594</v>
      </c>
      <c r="Q237">
        <f t="shared" si="15"/>
        <v>0</v>
      </c>
      <c r="R237" t="str">
        <f t="shared" si="18"/>
        <v>no backers</v>
      </c>
      <c r="S237" t="s">
        <v>8310</v>
      </c>
      <c r="T237" t="s">
        <v>8314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6"/>
        <v>42321.08447916666</v>
      </c>
      <c r="P238" s="10">
        <f t="shared" si="17"/>
        <v>42374</v>
      </c>
      <c r="Q238">
        <f t="shared" si="15"/>
        <v>0</v>
      </c>
      <c r="R238" t="str">
        <f t="shared" si="18"/>
        <v>no backers</v>
      </c>
      <c r="S238" t="s">
        <v>8310</v>
      </c>
      <c r="T238" t="s">
        <v>8314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6"/>
        <v>42377.577187499999</v>
      </c>
      <c r="P239" s="10">
        <f t="shared" si="17"/>
        <v>42437.577187499999</v>
      </c>
      <c r="Q239">
        <f t="shared" si="15"/>
        <v>0</v>
      </c>
      <c r="R239">
        <f t="shared" si="18"/>
        <v>50</v>
      </c>
      <c r="S239" t="s">
        <v>8310</v>
      </c>
      <c r="T239" t="s">
        <v>8314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6"/>
        <v>42713.962499999994</v>
      </c>
      <c r="P240" s="10">
        <f t="shared" si="17"/>
        <v>42734.375</v>
      </c>
      <c r="Q240">
        <f t="shared" si="15"/>
        <v>0</v>
      </c>
      <c r="R240" t="str">
        <f t="shared" si="18"/>
        <v>no backers</v>
      </c>
      <c r="S240" t="s">
        <v>8310</v>
      </c>
      <c r="T240" t="s">
        <v>8314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6"/>
        <v>42297.110300925924</v>
      </c>
      <c r="P241" s="10">
        <f t="shared" si="17"/>
        <v>42316.5</v>
      </c>
      <c r="Q241">
        <f t="shared" si="15"/>
        <v>25</v>
      </c>
      <c r="R241">
        <f t="shared" si="18"/>
        <v>50</v>
      </c>
      <c r="S241" t="s">
        <v>8310</v>
      </c>
      <c r="T241" t="s">
        <v>8314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6"/>
        <v>41354.708460648151</v>
      </c>
      <c r="P242" s="10">
        <f t="shared" si="17"/>
        <v>41399.708460648151</v>
      </c>
      <c r="Q242">
        <f t="shared" si="15"/>
        <v>108</v>
      </c>
      <c r="R242">
        <f t="shared" si="18"/>
        <v>117.85</v>
      </c>
      <c r="S242" t="s">
        <v>8310</v>
      </c>
      <c r="T242" t="s">
        <v>8315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6"/>
        <v>41949.697962962964</v>
      </c>
      <c r="P243" s="10">
        <f t="shared" si="17"/>
        <v>41994.697962962964</v>
      </c>
      <c r="Q243">
        <f t="shared" si="15"/>
        <v>113</v>
      </c>
      <c r="R243">
        <f t="shared" si="18"/>
        <v>109.04</v>
      </c>
      <c r="S243" t="s">
        <v>8310</v>
      </c>
      <c r="T243" t="s">
        <v>8315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6"/>
        <v>40862.492939814816</v>
      </c>
      <c r="P244" s="10">
        <f t="shared" si="17"/>
        <v>40897.492939814816</v>
      </c>
      <c r="Q244">
        <f t="shared" si="15"/>
        <v>113</v>
      </c>
      <c r="R244">
        <f t="shared" si="18"/>
        <v>73.02</v>
      </c>
      <c r="S244" t="s">
        <v>8310</v>
      </c>
      <c r="T244" t="s">
        <v>8315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6"/>
        <v>41662.047500000001</v>
      </c>
      <c r="P245" s="10">
        <f t="shared" si="17"/>
        <v>41692.047500000001</v>
      </c>
      <c r="Q245">
        <f t="shared" si="15"/>
        <v>103</v>
      </c>
      <c r="R245">
        <f t="shared" si="18"/>
        <v>78.2</v>
      </c>
      <c r="S245" t="s">
        <v>8310</v>
      </c>
      <c r="T245" t="s">
        <v>8315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6"/>
        <v>40213.323599537034</v>
      </c>
      <c r="P246" s="10">
        <f t="shared" si="17"/>
        <v>40253.29583333333</v>
      </c>
      <c r="Q246">
        <f t="shared" si="15"/>
        <v>114</v>
      </c>
      <c r="R246">
        <f t="shared" si="18"/>
        <v>47.4</v>
      </c>
      <c r="S246" t="s">
        <v>8310</v>
      </c>
      <c r="T246" t="s">
        <v>8315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6"/>
        <v>41107.053067129629</v>
      </c>
      <c r="P247" s="10">
        <f t="shared" si="17"/>
        <v>41137.053067129629</v>
      </c>
      <c r="Q247">
        <f t="shared" si="15"/>
        <v>104</v>
      </c>
      <c r="R247">
        <f t="shared" si="18"/>
        <v>54.02</v>
      </c>
      <c r="S247" t="s">
        <v>8310</v>
      </c>
      <c r="T247" t="s">
        <v>8315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6"/>
        <v>40480.363483796296</v>
      </c>
      <c r="P248" s="10">
        <f t="shared" si="17"/>
        <v>40530.405150462961</v>
      </c>
      <c r="Q248">
        <f t="shared" si="15"/>
        <v>305</v>
      </c>
      <c r="R248">
        <f t="shared" si="18"/>
        <v>68.489999999999995</v>
      </c>
      <c r="S248" t="s">
        <v>8310</v>
      </c>
      <c r="T248" t="s">
        <v>8315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6"/>
        <v>40430.604328703703</v>
      </c>
      <c r="P249" s="10">
        <f t="shared" si="17"/>
        <v>40467.152083333334</v>
      </c>
      <c r="Q249">
        <f t="shared" si="15"/>
        <v>134</v>
      </c>
      <c r="R249">
        <f t="shared" si="18"/>
        <v>108.15</v>
      </c>
      <c r="S249" t="s">
        <v>8310</v>
      </c>
      <c r="T249" t="s">
        <v>8315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6"/>
        <v>40870.774409722224</v>
      </c>
      <c r="P250" s="10">
        <f t="shared" si="17"/>
        <v>40915.774409722224</v>
      </c>
      <c r="Q250">
        <f t="shared" si="15"/>
        <v>101</v>
      </c>
      <c r="R250">
        <f t="shared" si="18"/>
        <v>589.95000000000005</v>
      </c>
      <c r="S250" t="s">
        <v>8310</v>
      </c>
      <c r="T250" t="s">
        <v>8315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6"/>
        <v>40332.923842592594</v>
      </c>
      <c r="P251" s="10">
        <f t="shared" si="17"/>
        <v>40412.736111111109</v>
      </c>
      <c r="Q251">
        <f t="shared" si="15"/>
        <v>113</v>
      </c>
      <c r="R251">
        <f t="shared" si="18"/>
        <v>48.05</v>
      </c>
      <c r="S251" t="s">
        <v>8310</v>
      </c>
      <c r="T251" t="s">
        <v>8315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6"/>
        <v>41401.565868055557</v>
      </c>
      <c r="P252" s="10">
        <f t="shared" si="17"/>
        <v>41431.565868055557</v>
      </c>
      <c r="Q252">
        <f t="shared" si="15"/>
        <v>106</v>
      </c>
      <c r="R252">
        <f t="shared" si="18"/>
        <v>72.48</v>
      </c>
      <c r="S252" t="s">
        <v>8310</v>
      </c>
      <c r="T252" t="s">
        <v>8315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6"/>
        <v>41013.787569444445</v>
      </c>
      <c r="P253" s="10">
        <f t="shared" si="17"/>
        <v>41045.791666666664</v>
      </c>
      <c r="Q253">
        <f t="shared" si="15"/>
        <v>126</v>
      </c>
      <c r="R253">
        <f t="shared" si="18"/>
        <v>57.08</v>
      </c>
      <c r="S253" t="s">
        <v>8310</v>
      </c>
      <c r="T253" t="s">
        <v>8315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6"/>
        <v>40266.662708333337</v>
      </c>
      <c r="P254" s="10">
        <f t="shared" si="17"/>
        <v>40330.165972222225</v>
      </c>
      <c r="Q254">
        <f t="shared" si="15"/>
        <v>185</v>
      </c>
      <c r="R254">
        <f t="shared" si="18"/>
        <v>85.44</v>
      </c>
      <c r="S254" t="s">
        <v>8310</v>
      </c>
      <c r="T254" t="s">
        <v>8315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6"/>
        <v>40924.650868055556</v>
      </c>
      <c r="P255" s="10">
        <f t="shared" si="17"/>
        <v>40954.650868055556</v>
      </c>
      <c r="Q255">
        <f t="shared" si="15"/>
        <v>101</v>
      </c>
      <c r="R255">
        <f t="shared" si="18"/>
        <v>215.86</v>
      </c>
      <c r="S255" t="s">
        <v>8310</v>
      </c>
      <c r="T255" t="s">
        <v>8315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6"/>
        <v>42263.952662037031</v>
      </c>
      <c r="P256" s="10">
        <f t="shared" si="17"/>
        <v>42294.083333333328</v>
      </c>
      <c r="Q256">
        <f t="shared" si="15"/>
        <v>117</v>
      </c>
      <c r="R256">
        <f t="shared" si="18"/>
        <v>89.39</v>
      </c>
      <c r="S256" t="s">
        <v>8310</v>
      </c>
      <c r="T256" t="s">
        <v>8315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6"/>
        <v>40588.526412037041</v>
      </c>
      <c r="P257" s="10">
        <f t="shared" si="17"/>
        <v>40618.48474537037</v>
      </c>
      <c r="Q257">
        <f t="shared" si="15"/>
        <v>107</v>
      </c>
      <c r="R257">
        <f t="shared" si="18"/>
        <v>45.42</v>
      </c>
      <c r="S257" t="s">
        <v>8310</v>
      </c>
      <c r="T257" t="s">
        <v>8315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6"/>
        <v>41319.769293981481</v>
      </c>
      <c r="P258" s="10">
        <f t="shared" si="17"/>
        <v>41349.769293981481</v>
      </c>
      <c r="Q258">
        <f t="shared" ref="Q258:Q321" si="20">ROUND(100*E258/D258, 0)</f>
        <v>139</v>
      </c>
      <c r="R258">
        <f t="shared" si="18"/>
        <v>65.760000000000005</v>
      </c>
      <c r="S258" t="s">
        <v>8310</v>
      </c>
      <c r="T258" t="s">
        <v>8315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1">(((J259/60)/60)/24)+DATE(1970,1,1)</f>
        <v>42479.626875000002</v>
      </c>
      <c r="P259" s="10">
        <f t="shared" ref="P259:P322" si="22">(((I259/60)/60)/24)+DATE(1970,1,1)</f>
        <v>42509.626875000002</v>
      </c>
      <c r="Q259">
        <f t="shared" si="20"/>
        <v>107</v>
      </c>
      <c r="R259">
        <f t="shared" ref="R259:R322" si="23">IFERROR(ROUND(E259/L259, 2), "no backers")</f>
        <v>66.7</v>
      </c>
      <c r="S259" t="s">
        <v>8310</v>
      </c>
      <c r="T259" t="s">
        <v>8315</v>
      </c>
      <c r="U259">
        <f t="shared" ref="U259:U322" si="24">YEAR(O259)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1"/>
        <v>40682.051689814813</v>
      </c>
      <c r="P260" s="10">
        <f t="shared" si="22"/>
        <v>40712.051689814813</v>
      </c>
      <c r="Q260">
        <f t="shared" si="20"/>
        <v>191</v>
      </c>
      <c r="R260">
        <f t="shared" si="23"/>
        <v>83.35</v>
      </c>
      <c r="S260" t="s">
        <v>8310</v>
      </c>
      <c r="T260" t="s">
        <v>8315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1"/>
        <v>42072.738067129627</v>
      </c>
      <c r="P261" s="10">
        <f t="shared" si="22"/>
        <v>42102.738067129627</v>
      </c>
      <c r="Q261">
        <f t="shared" si="20"/>
        <v>132</v>
      </c>
      <c r="R261">
        <f t="shared" si="23"/>
        <v>105.05</v>
      </c>
      <c r="S261" t="s">
        <v>8310</v>
      </c>
      <c r="T261" t="s">
        <v>8315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1"/>
        <v>40330.755543981482</v>
      </c>
      <c r="P262" s="10">
        <f t="shared" si="22"/>
        <v>40376.415972222225</v>
      </c>
      <c r="Q262">
        <f t="shared" si="20"/>
        <v>106</v>
      </c>
      <c r="R262">
        <f t="shared" si="23"/>
        <v>120.91</v>
      </c>
      <c r="S262" t="s">
        <v>8310</v>
      </c>
      <c r="T262" t="s">
        <v>8315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1"/>
        <v>41017.885462962964</v>
      </c>
      <c r="P263" s="10">
        <f t="shared" si="22"/>
        <v>41067.621527777781</v>
      </c>
      <c r="Q263">
        <f t="shared" si="20"/>
        <v>107</v>
      </c>
      <c r="R263">
        <f t="shared" si="23"/>
        <v>97.64</v>
      </c>
      <c r="S263" t="s">
        <v>8310</v>
      </c>
      <c r="T263" t="s">
        <v>8315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1"/>
        <v>40555.24800925926</v>
      </c>
      <c r="P264" s="10">
        <f t="shared" si="22"/>
        <v>40600.24800925926</v>
      </c>
      <c r="Q264">
        <f t="shared" si="20"/>
        <v>240</v>
      </c>
      <c r="R264">
        <f t="shared" si="23"/>
        <v>41.38</v>
      </c>
      <c r="S264" t="s">
        <v>8310</v>
      </c>
      <c r="T264" t="s">
        <v>8315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1"/>
        <v>41149.954791666663</v>
      </c>
      <c r="P265" s="10">
        <f t="shared" si="22"/>
        <v>41179.954791666663</v>
      </c>
      <c r="Q265">
        <f t="shared" si="20"/>
        <v>118</v>
      </c>
      <c r="R265">
        <f t="shared" si="23"/>
        <v>30.65</v>
      </c>
      <c r="S265" t="s">
        <v>8310</v>
      </c>
      <c r="T265" t="s">
        <v>8315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1"/>
        <v>41010.620312500003</v>
      </c>
      <c r="P266" s="10">
        <f t="shared" si="22"/>
        <v>41040.620312500003</v>
      </c>
      <c r="Q266">
        <f t="shared" si="20"/>
        <v>118</v>
      </c>
      <c r="R266">
        <f t="shared" si="23"/>
        <v>64.95</v>
      </c>
      <c r="S266" t="s">
        <v>8310</v>
      </c>
      <c r="T266" t="s">
        <v>8315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1"/>
        <v>40267.245717592588</v>
      </c>
      <c r="P267" s="10">
        <f t="shared" si="22"/>
        <v>40308.844444444447</v>
      </c>
      <c r="Q267">
        <f t="shared" si="20"/>
        <v>111</v>
      </c>
      <c r="R267">
        <f t="shared" si="23"/>
        <v>95.78</v>
      </c>
      <c r="S267" t="s">
        <v>8310</v>
      </c>
      <c r="T267" t="s">
        <v>8315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1"/>
        <v>40205.174849537041</v>
      </c>
      <c r="P268" s="10">
        <f t="shared" si="22"/>
        <v>40291.160416666666</v>
      </c>
      <c r="Q268">
        <f t="shared" si="20"/>
        <v>146</v>
      </c>
      <c r="R268">
        <f t="shared" si="23"/>
        <v>40.42</v>
      </c>
      <c r="S268" t="s">
        <v>8310</v>
      </c>
      <c r="T268" t="s">
        <v>8315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1"/>
        <v>41785.452534722222</v>
      </c>
      <c r="P269" s="10">
        <f t="shared" si="22"/>
        <v>41815.452534722222</v>
      </c>
      <c r="Q269">
        <f t="shared" si="20"/>
        <v>132</v>
      </c>
      <c r="R269">
        <f t="shared" si="23"/>
        <v>78.58</v>
      </c>
      <c r="S269" t="s">
        <v>8310</v>
      </c>
      <c r="T269" t="s">
        <v>8315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1"/>
        <v>40809.15252314815</v>
      </c>
      <c r="P270" s="10">
        <f t="shared" si="22"/>
        <v>40854.194189814814</v>
      </c>
      <c r="Q270">
        <f t="shared" si="20"/>
        <v>111</v>
      </c>
      <c r="R270">
        <f t="shared" si="23"/>
        <v>50.18</v>
      </c>
      <c r="S270" t="s">
        <v>8310</v>
      </c>
      <c r="T270" t="s">
        <v>8315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1"/>
        <v>42758.197013888886</v>
      </c>
      <c r="P271" s="10">
        <f t="shared" si="22"/>
        <v>42788.197013888886</v>
      </c>
      <c r="Q271">
        <f t="shared" si="20"/>
        <v>147</v>
      </c>
      <c r="R271">
        <f t="shared" si="23"/>
        <v>92.25</v>
      </c>
      <c r="S271" t="s">
        <v>8310</v>
      </c>
      <c r="T271" t="s">
        <v>8315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1"/>
        <v>40637.866550925923</v>
      </c>
      <c r="P272" s="10">
        <f t="shared" si="22"/>
        <v>40688.166666666664</v>
      </c>
      <c r="Q272">
        <f t="shared" si="20"/>
        <v>153</v>
      </c>
      <c r="R272">
        <f t="shared" si="23"/>
        <v>57.54</v>
      </c>
      <c r="S272" t="s">
        <v>8310</v>
      </c>
      <c r="T272" t="s">
        <v>8315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1"/>
        <v>41612.10024305556</v>
      </c>
      <c r="P273" s="10">
        <f t="shared" si="22"/>
        <v>41641.333333333336</v>
      </c>
      <c r="Q273">
        <f t="shared" si="20"/>
        <v>105</v>
      </c>
      <c r="R273">
        <f t="shared" si="23"/>
        <v>109.42</v>
      </c>
      <c r="S273" t="s">
        <v>8310</v>
      </c>
      <c r="T273" t="s">
        <v>8315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1"/>
        <v>40235.900358796294</v>
      </c>
      <c r="P274" s="10">
        <f t="shared" si="22"/>
        <v>40296.78402777778</v>
      </c>
      <c r="Q274">
        <f t="shared" si="20"/>
        <v>177</v>
      </c>
      <c r="R274">
        <f t="shared" si="23"/>
        <v>81.89</v>
      </c>
      <c r="S274" t="s">
        <v>8310</v>
      </c>
      <c r="T274" t="s">
        <v>8315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1"/>
        <v>40697.498449074075</v>
      </c>
      <c r="P275" s="10">
        <f t="shared" si="22"/>
        <v>40727.498449074075</v>
      </c>
      <c r="Q275">
        <f t="shared" si="20"/>
        <v>108</v>
      </c>
      <c r="R275">
        <f t="shared" si="23"/>
        <v>45.67</v>
      </c>
      <c r="S275" t="s">
        <v>8310</v>
      </c>
      <c r="T275" t="s">
        <v>8315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1"/>
        <v>40969.912372685183</v>
      </c>
      <c r="P276" s="10">
        <f t="shared" si="22"/>
        <v>41004.290972222225</v>
      </c>
      <c r="Q276">
        <f t="shared" si="20"/>
        <v>156</v>
      </c>
      <c r="R276">
        <f t="shared" si="23"/>
        <v>55.22</v>
      </c>
      <c r="S276" t="s">
        <v>8310</v>
      </c>
      <c r="T276" t="s">
        <v>8315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1"/>
        <v>41193.032013888893</v>
      </c>
      <c r="P277" s="10">
        <f t="shared" si="22"/>
        <v>41223.073680555557</v>
      </c>
      <c r="Q277">
        <f t="shared" si="20"/>
        <v>108</v>
      </c>
      <c r="R277">
        <f t="shared" si="23"/>
        <v>65.3</v>
      </c>
      <c r="S277" t="s">
        <v>8310</v>
      </c>
      <c r="T277" t="s">
        <v>8315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1"/>
        <v>40967.081874999996</v>
      </c>
      <c r="P278" s="10">
        <f t="shared" si="22"/>
        <v>41027.040208333332</v>
      </c>
      <c r="Q278">
        <f t="shared" si="20"/>
        <v>148</v>
      </c>
      <c r="R278">
        <f t="shared" si="23"/>
        <v>95.23</v>
      </c>
      <c r="S278" t="s">
        <v>8310</v>
      </c>
      <c r="T278" t="s">
        <v>8315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1"/>
        <v>42117.891423611116</v>
      </c>
      <c r="P279" s="10">
        <f t="shared" si="22"/>
        <v>42147.891423611116</v>
      </c>
      <c r="Q279">
        <f t="shared" si="20"/>
        <v>110</v>
      </c>
      <c r="R279">
        <f t="shared" si="23"/>
        <v>75.44</v>
      </c>
      <c r="S279" t="s">
        <v>8310</v>
      </c>
      <c r="T279" t="s">
        <v>8315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1"/>
        <v>41164.040960648148</v>
      </c>
      <c r="P280" s="10">
        <f t="shared" si="22"/>
        <v>41194.040960648148</v>
      </c>
      <c r="Q280">
        <f t="shared" si="20"/>
        <v>150</v>
      </c>
      <c r="R280">
        <f t="shared" si="23"/>
        <v>97.82</v>
      </c>
      <c r="S280" t="s">
        <v>8310</v>
      </c>
      <c r="T280" t="s">
        <v>8315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1"/>
        <v>42759.244166666671</v>
      </c>
      <c r="P281" s="10">
        <f t="shared" si="22"/>
        <v>42793.084027777775</v>
      </c>
      <c r="Q281">
        <f t="shared" si="20"/>
        <v>157</v>
      </c>
      <c r="R281">
        <f t="shared" si="23"/>
        <v>87.69</v>
      </c>
      <c r="S281" t="s">
        <v>8310</v>
      </c>
      <c r="T281" t="s">
        <v>8315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1"/>
        <v>41744.590682870366</v>
      </c>
      <c r="P282" s="10">
        <f t="shared" si="22"/>
        <v>41789.590682870366</v>
      </c>
      <c r="Q282">
        <f t="shared" si="20"/>
        <v>156</v>
      </c>
      <c r="R282">
        <f t="shared" si="23"/>
        <v>54.75</v>
      </c>
      <c r="S282" t="s">
        <v>8310</v>
      </c>
      <c r="T282" t="s">
        <v>8315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1"/>
        <v>39950.163344907407</v>
      </c>
      <c r="P283" s="10">
        <f t="shared" si="22"/>
        <v>40035.80972222222</v>
      </c>
      <c r="Q283">
        <f t="shared" si="20"/>
        <v>121</v>
      </c>
      <c r="R283">
        <f t="shared" si="23"/>
        <v>83.95</v>
      </c>
      <c r="S283" t="s">
        <v>8310</v>
      </c>
      <c r="T283" t="s">
        <v>8315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1"/>
        <v>40194.920046296298</v>
      </c>
      <c r="P284" s="10">
        <f t="shared" si="22"/>
        <v>40231.916666666664</v>
      </c>
      <c r="Q284">
        <f t="shared" si="20"/>
        <v>101</v>
      </c>
      <c r="R284">
        <f t="shared" si="23"/>
        <v>254.39</v>
      </c>
      <c r="S284" t="s">
        <v>8310</v>
      </c>
      <c r="T284" t="s">
        <v>8315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1"/>
        <v>40675.71</v>
      </c>
      <c r="P285" s="10">
        <f t="shared" si="22"/>
        <v>40695.207638888889</v>
      </c>
      <c r="Q285">
        <f t="shared" si="20"/>
        <v>114</v>
      </c>
      <c r="R285">
        <f t="shared" si="23"/>
        <v>101.83</v>
      </c>
      <c r="S285" t="s">
        <v>8310</v>
      </c>
      <c r="T285" t="s">
        <v>8315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1"/>
        <v>40904.738194444442</v>
      </c>
      <c r="P286" s="10">
        <f t="shared" si="22"/>
        <v>40929.738194444442</v>
      </c>
      <c r="Q286">
        <f t="shared" si="20"/>
        <v>105</v>
      </c>
      <c r="R286">
        <f t="shared" si="23"/>
        <v>55.07</v>
      </c>
      <c r="S286" t="s">
        <v>8310</v>
      </c>
      <c r="T286" t="s">
        <v>8315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1"/>
        <v>41506.756111111114</v>
      </c>
      <c r="P287" s="10">
        <f t="shared" si="22"/>
        <v>41536.756111111114</v>
      </c>
      <c r="Q287">
        <f t="shared" si="20"/>
        <v>229</v>
      </c>
      <c r="R287">
        <f t="shared" si="23"/>
        <v>56.9</v>
      </c>
      <c r="S287" t="s">
        <v>8310</v>
      </c>
      <c r="T287" t="s">
        <v>8315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1"/>
        <v>41313.816249999996</v>
      </c>
      <c r="P288" s="10">
        <f t="shared" si="22"/>
        <v>41358.774583333332</v>
      </c>
      <c r="Q288">
        <f t="shared" si="20"/>
        <v>109</v>
      </c>
      <c r="R288">
        <f t="shared" si="23"/>
        <v>121.28</v>
      </c>
      <c r="S288" t="s">
        <v>8310</v>
      </c>
      <c r="T288" t="s">
        <v>8315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1"/>
        <v>41184.277986111112</v>
      </c>
      <c r="P289" s="10">
        <f t="shared" si="22"/>
        <v>41215.166666666664</v>
      </c>
      <c r="Q289">
        <f t="shared" si="20"/>
        <v>176</v>
      </c>
      <c r="R289">
        <f t="shared" si="23"/>
        <v>91.19</v>
      </c>
      <c r="S289" t="s">
        <v>8310</v>
      </c>
      <c r="T289" t="s">
        <v>8315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1"/>
        <v>41051.168900462959</v>
      </c>
      <c r="P290" s="10">
        <f t="shared" si="22"/>
        <v>41086.168900462959</v>
      </c>
      <c r="Q290">
        <f t="shared" si="20"/>
        <v>103</v>
      </c>
      <c r="R290">
        <f t="shared" si="23"/>
        <v>115.45</v>
      </c>
      <c r="S290" t="s">
        <v>8310</v>
      </c>
      <c r="T290" t="s">
        <v>8315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1"/>
        <v>41550.456412037034</v>
      </c>
      <c r="P291" s="10">
        <f t="shared" si="22"/>
        <v>41580.456412037034</v>
      </c>
      <c r="Q291">
        <f t="shared" si="20"/>
        <v>105</v>
      </c>
      <c r="R291">
        <f t="shared" si="23"/>
        <v>67.77</v>
      </c>
      <c r="S291" t="s">
        <v>8310</v>
      </c>
      <c r="T291" t="s">
        <v>8315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1"/>
        <v>40526.36917824074</v>
      </c>
      <c r="P292" s="10">
        <f t="shared" si="22"/>
        <v>40576.332638888889</v>
      </c>
      <c r="Q292">
        <f t="shared" si="20"/>
        <v>107</v>
      </c>
      <c r="R292">
        <f t="shared" si="23"/>
        <v>28.58</v>
      </c>
      <c r="S292" t="s">
        <v>8310</v>
      </c>
      <c r="T292" t="s">
        <v>8315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1"/>
        <v>41376.769050925926</v>
      </c>
      <c r="P293" s="10">
        <f t="shared" si="22"/>
        <v>41395.000694444447</v>
      </c>
      <c r="Q293">
        <f t="shared" si="20"/>
        <v>120</v>
      </c>
      <c r="R293">
        <f t="shared" si="23"/>
        <v>46.88</v>
      </c>
      <c r="S293" t="s">
        <v>8310</v>
      </c>
      <c r="T293" t="s">
        <v>8315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1"/>
        <v>40812.803229166668</v>
      </c>
      <c r="P294" s="10">
        <f t="shared" si="22"/>
        <v>40845.165972222225</v>
      </c>
      <c r="Q294">
        <f t="shared" si="20"/>
        <v>102</v>
      </c>
      <c r="R294">
        <f t="shared" si="23"/>
        <v>154.41999999999999</v>
      </c>
      <c r="S294" t="s">
        <v>8310</v>
      </c>
      <c r="T294" t="s">
        <v>8315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1"/>
        <v>41719.667986111112</v>
      </c>
      <c r="P295" s="10">
        <f t="shared" si="22"/>
        <v>41749.667986111112</v>
      </c>
      <c r="Q295">
        <f t="shared" si="20"/>
        <v>101</v>
      </c>
      <c r="R295">
        <f t="shared" si="23"/>
        <v>201.22</v>
      </c>
      <c r="S295" t="s">
        <v>8310</v>
      </c>
      <c r="T295" t="s">
        <v>8315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1"/>
        <v>40343.084421296298</v>
      </c>
      <c r="P296" s="10">
        <f t="shared" si="22"/>
        <v>40378.666666666664</v>
      </c>
      <c r="Q296">
        <f t="shared" si="20"/>
        <v>100</v>
      </c>
      <c r="R296">
        <f t="shared" si="23"/>
        <v>100</v>
      </c>
      <c r="S296" t="s">
        <v>8310</v>
      </c>
      <c r="T296" t="s">
        <v>8315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1"/>
        <v>41519.004733796297</v>
      </c>
      <c r="P297" s="10">
        <f t="shared" si="22"/>
        <v>41579</v>
      </c>
      <c r="Q297">
        <f t="shared" si="20"/>
        <v>133</v>
      </c>
      <c r="R297">
        <f t="shared" si="23"/>
        <v>100.08</v>
      </c>
      <c r="S297" t="s">
        <v>8310</v>
      </c>
      <c r="T297" t="s">
        <v>8315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1"/>
        <v>41134.475497685184</v>
      </c>
      <c r="P298" s="10">
        <f t="shared" si="22"/>
        <v>41159.475497685184</v>
      </c>
      <c r="Q298">
        <f t="shared" si="20"/>
        <v>119</v>
      </c>
      <c r="R298">
        <f t="shared" si="23"/>
        <v>230.09</v>
      </c>
      <c r="S298" t="s">
        <v>8310</v>
      </c>
      <c r="T298" t="s">
        <v>8315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1"/>
        <v>42089.72802083334</v>
      </c>
      <c r="P299" s="10">
        <f t="shared" si="22"/>
        <v>42125.165972222225</v>
      </c>
      <c r="Q299">
        <f t="shared" si="20"/>
        <v>101</v>
      </c>
      <c r="R299">
        <f t="shared" si="23"/>
        <v>141.75</v>
      </c>
      <c r="S299" t="s">
        <v>8310</v>
      </c>
      <c r="T299" t="s">
        <v>8315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1"/>
        <v>41709.463518518518</v>
      </c>
      <c r="P300" s="10">
        <f t="shared" si="22"/>
        <v>41768.875</v>
      </c>
      <c r="Q300">
        <f t="shared" si="20"/>
        <v>109</v>
      </c>
      <c r="R300">
        <f t="shared" si="23"/>
        <v>56.34</v>
      </c>
      <c r="S300" t="s">
        <v>8310</v>
      </c>
      <c r="T300" t="s">
        <v>8315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1"/>
        <v>40469.225231481483</v>
      </c>
      <c r="P301" s="10">
        <f t="shared" si="22"/>
        <v>40499.266898148147</v>
      </c>
      <c r="Q301">
        <f t="shared" si="20"/>
        <v>179</v>
      </c>
      <c r="R301">
        <f t="shared" si="23"/>
        <v>73.34</v>
      </c>
      <c r="S301" t="s">
        <v>8310</v>
      </c>
      <c r="T301" t="s">
        <v>8315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1"/>
        <v>40626.959930555553</v>
      </c>
      <c r="P302" s="10">
        <f t="shared" si="22"/>
        <v>40657.959930555553</v>
      </c>
      <c r="Q302">
        <f t="shared" si="20"/>
        <v>102</v>
      </c>
      <c r="R302">
        <f t="shared" si="23"/>
        <v>85.34</v>
      </c>
      <c r="S302" t="s">
        <v>8310</v>
      </c>
      <c r="T302" t="s">
        <v>8315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1"/>
        <v>41312.737673611111</v>
      </c>
      <c r="P303" s="10">
        <f t="shared" si="22"/>
        <v>41352.696006944447</v>
      </c>
      <c r="Q303">
        <f t="shared" si="20"/>
        <v>119</v>
      </c>
      <c r="R303">
        <f t="shared" si="23"/>
        <v>61.5</v>
      </c>
      <c r="S303" t="s">
        <v>8310</v>
      </c>
      <c r="T303" t="s">
        <v>8315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1"/>
        <v>40933.856921296298</v>
      </c>
      <c r="P304" s="10">
        <f t="shared" si="22"/>
        <v>40963.856921296298</v>
      </c>
      <c r="Q304">
        <f t="shared" si="20"/>
        <v>100</v>
      </c>
      <c r="R304">
        <f t="shared" si="23"/>
        <v>93.02</v>
      </c>
      <c r="S304" t="s">
        <v>8310</v>
      </c>
      <c r="T304" t="s">
        <v>8315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1"/>
        <v>41032.071134259262</v>
      </c>
      <c r="P305" s="10">
        <f t="shared" si="22"/>
        <v>41062.071134259262</v>
      </c>
      <c r="Q305">
        <f t="shared" si="20"/>
        <v>137</v>
      </c>
      <c r="R305">
        <f t="shared" si="23"/>
        <v>50.29</v>
      </c>
      <c r="S305" t="s">
        <v>8310</v>
      </c>
      <c r="T305" t="s">
        <v>8315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1"/>
        <v>41114.094872685186</v>
      </c>
      <c r="P306" s="10">
        <f t="shared" si="22"/>
        <v>41153.083333333336</v>
      </c>
      <c r="Q306">
        <f t="shared" si="20"/>
        <v>232</v>
      </c>
      <c r="R306">
        <f t="shared" si="23"/>
        <v>106.43</v>
      </c>
      <c r="S306" t="s">
        <v>8310</v>
      </c>
      <c r="T306" t="s">
        <v>8315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1"/>
        <v>40948.630196759259</v>
      </c>
      <c r="P307" s="10">
        <f t="shared" si="22"/>
        <v>40978.630196759259</v>
      </c>
      <c r="Q307">
        <f t="shared" si="20"/>
        <v>130</v>
      </c>
      <c r="R307">
        <f t="shared" si="23"/>
        <v>51.72</v>
      </c>
      <c r="S307" t="s">
        <v>8310</v>
      </c>
      <c r="T307" t="s">
        <v>8315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1"/>
        <v>41333.837187500001</v>
      </c>
      <c r="P308" s="10">
        <f t="shared" si="22"/>
        <v>41353.795520833337</v>
      </c>
      <c r="Q308">
        <f t="shared" si="20"/>
        <v>293</v>
      </c>
      <c r="R308">
        <f t="shared" si="23"/>
        <v>36.61</v>
      </c>
      <c r="S308" t="s">
        <v>8310</v>
      </c>
      <c r="T308" t="s">
        <v>8315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1"/>
        <v>41282.944456018515</v>
      </c>
      <c r="P309" s="10">
        <f t="shared" si="22"/>
        <v>41312.944456018515</v>
      </c>
      <c r="Q309">
        <f t="shared" si="20"/>
        <v>111</v>
      </c>
      <c r="R309">
        <f t="shared" si="23"/>
        <v>42.52</v>
      </c>
      <c r="S309" t="s">
        <v>8310</v>
      </c>
      <c r="T309" t="s">
        <v>8315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1"/>
        <v>40567.694560185184</v>
      </c>
      <c r="P310" s="10">
        <f t="shared" si="22"/>
        <v>40612.694560185184</v>
      </c>
      <c r="Q310">
        <f t="shared" si="20"/>
        <v>106</v>
      </c>
      <c r="R310">
        <f t="shared" si="23"/>
        <v>62.71</v>
      </c>
      <c r="S310" t="s">
        <v>8310</v>
      </c>
      <c r="T310" t="s">
        <v>8315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1"/>
        <v>41134.751550925925</v>
      </c>
      <c r="P311" s="10">
        <f t="shared" si="22"/>
        <v>41155.751550925925</v>
      </c>
      <c r="Q311">
        <f t="shared" si="20"/>
        <v>119</v>
      </c>
      <c r="R311">
        <f t="shared" si="23"/>
        <v>89.96</v>
      </c>
      <c r="S311" t="s">
        <v>8310</v>
      </c>
      <c r="T311" t="s">
        <v>8315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1"/>
        <v>40821.183136574073</v>
      </c>
      <c r="P312" s="10">
        <f t="shared" si="22"/>
        <v>40836.083333333336</v>
      </c>
      <c r="Q312">
        <f t="shared" si="20"/>
        <v>104</v>
      </c>
      <c r="R312">
        <f t="shared" si="23"/>
        <v>28.92</v>
      </c>
      <c r="S312" t="s">
        <v>8310</v>
      </c>
      <c r="T312" t="s">
        <v>8315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1"/>
        <v>40868.219814814816</v>
      </c>
      <c r="P313" s="10">
        <f t="shared" si="22"/>
        <v>40909.332638888889</v>
      </c>
      <c r="Q313">
        <f t="shared" si="20"/>
        <v>104</v>
      </c>
      <c r="R313">
        <f t="shared" si="23"/>
        <v>138.80000000000001</v>
      </c>
      <c r="S313" t="s">
        <v>8310</v>
      </c>
      <c r="T313" t="s">
        <v>8315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1"/>
        <v>41348.877685185187</v>
      </c>
      <c r="P314" s="10">
        <f t="shared" si="22"/>
        <v>41378.877685185187</v>
      </c>
      <c r="Q314">
        <f t="shared" si="20"/>
        <v>112</v>
      </c>
      <c r="R314">
        <f t="shared" si="23"/>
        <v>61.3</v>
      </c>
      <c r="S314" t="s">
        <v>8310</v>
      </c>
      <c r="T314" t="s">
        <v>8315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1"/>
        <v>40357.227939814817</v>
      </c>
      <c r="P315" s="10">
        <f t="shared" si="22"/>
        <v>40401.665972222225</v>
      </c>
      <c r="Q315">
        <f t="shared" si="20"/>
        <v>105</v>
      </c>
      <c r="R315">
        <f t="shared" si="23"/>
        <v>80.2</v>
      </c>
      <c r="S315" t="s">
        <v>8310</v>
      </c>
      <c r="T315" t="s">
        <v>8315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1"/>
        <v>41304.833194444444</v>
      </c>
      <c r="P316" s="10">
        <f t="shared" si="22"/>
        <v>41334.833194444444</v>
      </c>
      <c r="Q316">
        <f t="shared" si="20"/>
        <v>385</v>
      </c>
      <c r="R316">
        <f t="shared" si="23"/>
        <v>32.1</v>
      </c>
      <c r="S316" t="s">
        <v>8310</v>
      </c>
      <c r="T316" t="s">
        <v>8315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1"/>
        <v>41113.77238425926</v>
      </c>
      <c r="P317" s="10">
        <f t="shared" si="22"/>
        <v>41143.77238425926</v>
      </c>
      <c r="Q317">
        <f t="shared" si="20"/>
        <v>101</v>
      </c>
      <c r="R317">
        <f t="shared" si="23"/>
        <v>200.89</v>
      </c>
      <c r="S317" t="s">
        <v>8310</v>
      </c>
      <c r="T317" t="s">
        <v>8315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1"/>
        <v>41950.923576388886</v>
      </c>
      <c r="P318" s="10">
        <f t="shared" si="22"/>
        <v>41984.207638888889</v>
      </c>
      <c r="Q318">
        <f t="shared" si="20"/>
        <v>114</v>
      </c>
      <c r="R318">
        <f t="shared" si="23"/>
        <v>108.01</v>
      </c>
      <c r="S318" t="s">
        <v>8310</v>
      </c>
      <c r="T318" t="s">
        <v>8315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1"/>
        <v>41589.676886574074</v>
      </c>
      <c r="P319" s="10">
        <f t="shared" si="22"/>
        <v>41619.676886574074</v>
      </c>
      <c r="Q319">
        <f t="shared" si="20"/>
        <v>101</v>
      </c>
      <c r="R319">
        <f t="shared" si="23"/>
        <v>95.7</v>
      </c>
      <c r="S319" t="s">
        <v>8310</v>
      </c>
      <c r="T319" t="s">
        <v>8315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1"/>
        <v>41330.038784722223</v>
      </c>
      <c r="P320" s="10">
        <f t="shared" si="22"/>
        <v>41359.997118055559</v>
      </c>
      <c r="Q320">
        <f t="shared" si="20"/>
        <v>283</v>
      </c>
      <c r="R320">
        <f t="shared" si="23"/>
        <v>49.88</v>
      </c>
      <c r="S320" t="s">
        <v>8310</v>
      </c>
      <c r="T320" t="s">
        <v>8315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1"/>
        <v>40123.83829861111</v>
      </c>
      <c r="P321" s="10">
        <f t="shared" si="22"/>
        <v>40211.332638888889</v>
      </c>
      <c r="Q321">
        <f t="shared" si="20"/>
        <v>113</v>
      </c>
      <c r="R321">
        <f t="shared" si="23"/>
        <v>110.47</v>
      </c>
      <c r="S321" t="s">
        <v>8310</v>
      </c>
      <c r="T321" t="s">
        <v>8315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1"/>
        <v>42331.551307870366</v>
      </c>
      <c r="P322" s="10">
        <f t="shared" si="22"/>
        <v>42360.958333333328</v>
      </c>
      <c r="Q322">
        <f t="shared" ref="Q322:Q385" si="25">ROUND(100*E322/D322, 0)</f>
        <v>107</v>
      </c>
      <c r="R322">
        <f t="shared" si="23"/>
        <v>134.91</v>
      </c>
      <c r="S322" t="s">
        <v>8310</v>
      </c>
      <c r="T322" t="s">
        <v>8315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6">(((J323/60)/60)/24)+DATE(1970,1,1)</f>
        <v>42647.446597222224</v>
      </c>
      <c r="P323" s="10">
        <f t="shared" ref="P323:P386" si="27">(((I323/60)/60)/24)+DATE(1970,1,1)</f>
        <v>42682.488263888896</v>
      </c>
      <c r="Q323">
        <f t="shared" si="25"/>
        <v>103</v>
      </c>
      <c r="R323">
        <f t="shared" ref="R323:R386" si="28">IFERROR(ROUND(E323/L323, 2), "no backers")</f>
        <v>106.62</v>
      </c>
      <c r="S323" t="s">
        <v>8310</v>
      </c>
      <c r="T323" t="s">
        <v>8315</v>
      </c>
      <c r="U323">
        <f t="shared" ref="U323:U386" si="29">YEAR(O323)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6"/>
        <v>42473.57</v>
      </c>
      <c r="P324" s="10">
        <f t="shared" si="27"/>
        <v>42503.57</v>
      </c>
      <c r="Q324">
        <f t="shared" si="25"/>
        <v>108</v>
      </c>
      <c r="R324">
        <f t="shared" si="28"/>
        <v>145.04</v>
      </c>
      <c r="S324" t="s">
        <v>8310</v>
      </c>
      <c r="T324" t="s">
        <v>8315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6"/>
        <v>42697.32136574074</v>
      </c>
      <c r="P325" s="10">
        <f t="shared" si="27"/>
        <v>42725.332638888889</v>
      </c>
      <c r="Q325">
        <f t="shared" si="25"/>
        <v>123</v>
      </c>
      <c r="R325">
        <f t="shared" si="28"/>
        <v>114.59</v>
      </c>
      <c r="S325" t="s">
        <v>8310</v>
      </c>
      <c r="T325" t="s">
        <v>8315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6"/>
        <v>42184.626250000001</v>
      </c>
      <c r="P326" s="10">
        <f t="shared" si="27"/>
        <v>42217.626250000001</v>
      </c>
      <c r="Q326">
        <f t="shared" si="25"/>
        <v>102</v>
      </c>
      <c r="R326">
        <f t="shared" si="28"/>
        <v>105.32</v>
      </c>
      <c r="S326" t="s">
        <v>8310</v>
      </c>
      <c r="T326" t="s">
        <v>8315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6"/>
        <v>42689.187881944439</v>
      </c>
      <c r="P327" s="10">
        <f t="shared" si="27"/>
        <v>42724.187881944439</v>
      </c>
      <c r="Q327">
        <f t="shared" si="25"/>
        <v>104</v>
      </c>
      <c r="R327">
        <f t="shared" si="28"/>
        <v>70.92</v>
      </c>
      <c r="S327" t="s">
        <v>8310</v>
      </c>
      <c r="T327" t="s">
        <v>8315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6"/>
        <v>42775.314884259264</v>
      </c>
      <c r="P328" s="10">
        <f t="shared" si="27"/>
        <v>42808.956250000003</v>
      </c>
      <c r="Q328">
        <f t="shared" si="25"/>
        <v>113</v>
      </c>
      <c r="R328">
        <f t="shared" si="28"/>
        <v>147.16999999999999</v>
      </c>
      <c r="S328" t="s">
        <v>8310</v>
      </c>
      <c r="T328" t="s">
        <v>8315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6"/>
        <v>42058.235289351855</v>
      </c>
      <c r="P329" s="10">
        <f t="shared" si="27"/>
        <v>42085.333333333328</v>
      </c>
      <c r="Q329">
        <f t="shared" si="25"/>
        <v>136</v>
      </c>
      <c r="R329">
        <f t="shared" si="28"/>
        <v>160.47</v>
      </c>
      <c r="S329" t="s">
        <v>8310</v>
      </c>
      <c r="T329" t="s">
        <v>8315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6"/>
        <v>42278.946620370371</v>
      </c>
      <c r="P330" s="10">
        <f t="shared" si="27"/>
        <v>42309.166666666672</v>
      </c>
      <c r="Q330">
        <f t="shared" si="25"/>
        <v>104</v>
      </c>
      <c r="R330">
        <f t="shared" si="28"/>
        <v>156.05000000000001</v>
      </c>
      <c r="S330" t="s">
        <v>8310</v>
      </c>
      <c r="T330" t="s">
        <v>8315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6"/>
        <v>42291.46674768519</v>
      </c>
      <c r="P331" s="10">
        <f t="shared" si="27"/>
        <v>42315.166666666672</v>
      </c>
      <c r="Q331">
        <f t="shared" si="25"/>
        <v>106</v>
      </c>
      <c r="R331">
        <f t="shared" si="28"/>
        <v>63.17</v>
      </c>
      <c r="S331" t="s">
        <v>8310</v>
      </c>
      <c r="T331" t="s">
        <v>8315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6"/>
        <v>41379.515775462962</v>
      </c>
      <c r="P332" s="10">
        <f t="shared" si="27"/>
        <v>41411.165972222225</v>
      </c>
      <c r="Q332">
        <f t="shared" si="25"/>
        <v>102</v>
      </c>
      <c r="R332">
        <f t="shared" si="28"/>
        <v>104.82</v>
      </c>
      <c r="S332" t="s">
        <v>8310</v>
      </c>
      <c r="T332" t="s">
        <v>8315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6"/>
        <v>42507.581412037034</v>
      </c>
      <c r="P333" s="10">
        <f t="shared" si="27"/>
        <v>42538.581412037034</v>
      </c>
      <c r="Q333">
        <f t="shared" si="25"/>
        <v>107</v>
      </c>
      <c r="R333">
        <f t="shared" si="28"/>
        <v>97.36</v>
      </c>
      <c r="S333" t="s">
        <v>8310</v>
      </c>
      <c r="T333" t="s">
        <v>8315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6"/>
        <v>42263.680289351847</v>
      </c>
      <c r="P334" s="10">
        <f t="shared" si="27"/>
        <v>42305.333333333328</v>
      </c>
      <c r="Q334">
        <f t="shared" si="25"/>
        <v>113</v>
      </c>
      <c r="R334">
        <f t="shared" si="28"/>
        <v>203.63</v>
      </c>
      <c r="S334" t="s">
        <v>8310</v>
      </c>
      <c r="T334" t="s">
        <v>8315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6"/>
        <v>42437.636469907404</v>
      </c>
      <c r="P335" s="10">
        <f t="shared" si="27"/>
        <v>42467.59480324074</v>
      </c>
      <c r="Q335">
        <f t="shared" si="25"/>
        <v>125</v>
      </c>
      <c r="R335">
        <f t="shared" si="28"/>
        <v>188.31</v>
      </c>
      <c r="S335" t="s">
        <v>8310</v>
      </c>
      <c r="T335" t="s">
        <v>8315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6"/>
        <v>42101.682372685187</v>
      </c>
      <c r="P336" s="10">
        <f t="shared" si="27"/>
        <v>42139.791666666672</v>
      </c>
      <c r="Q336">
        <f t="shared" si="25"/>
        <v>101</v>
      </c>
      <c r="R336">
        <f t="shared" si="28"/>
        <v>146.65</v>
      </c>
      <c r="S336" t="s">
        <v>8310</v>
      </c>
      <c r="T336" t="s">
        <v>8315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6"/>
        <v>42101.737442129626</v>
      </c>
      <c r="P337" s="10">
        <f t="shared" si="27"/>
        <v>42132.916666666672</v>
      </c>
      <c r="Q337">
        <f t="shared" si="25"/>
        <v>103</v>
      </c>
      <c r="R337">
        <f t="shared" si="28"/>
        <v>109.19</v>
      </c>
      <c r="S337" t="s">
        <v>8310</v>
      </c>
      <c r="T337" t="s">
        <v>8315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6"/>
        <v>42291.596273148149</v>
      </c>
      <c r="P338" s="10">
        <f t="shared" si="27"/>
        <v>42321.637939814813</v>
      </c>
      <c r="Q338">
        <f t="shared" si="25"/>
        <v>117</v>
      </c>
      <c r="R338">
        <f t="shared" si="28"/>
        <v>59.25</v>
      </c>
      <c r="S338" t="s">
        <v>8310</v>
      </c>
      <c r="T338" t="s">
        <v>8315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6"/>
        <v>42047.128564814819</v>
      </c>
      <c r="P339" s="10">
        <f t="shared" si="27"/>
        <v>42077.086898148147</v>
      </c>
      <c r="Q339">
        <f t="shared" si="25"/>
        <v>101</v>
      </c>
      <c r="R339">
        <f t="shared" si="28"/>
        <v>97.9</v>
      </c>
      <c r="S339" t="s">
        <v>8310</v>
      </c>
      <c r="T339" t="s">
        <v>8315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6"/>
        <v>42559.755671296298</v>
      </c>
      <c r="P340" s="10">
        <f t="shared" si="27"/>
        <v>42616.041666666672</v>
      </c>
      <c r="Q340">
        <f t="shared" si="25"/>
        <v>110</v>
      </c>
      <c r="R340">
        <f t="shared" si="28"/>
        <v>70</v>
      </c>
      <c r="S340" t="s">
        <v>8310</v>
      </c>
      <c r="T340" t="s">
        <v>8315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6"/>
        <v>42093.760046296295</v>
      </c>
      <c r="P341" s="10">
        <f t="shared" si="27"/>
        <v>42123.760046296295</v>
      </c>
      <c r="Q341">
        <f t="shared" si="25"/>
        <v>108</v>
      </c>
      <c r="R341">
        <f t="shared" si="28"/>
        <v>72.87</v>
      </c>
      <c r="S341" t="s">
        <v>8310</v>
      </c>
      <c r="T341" t="s">
        <v>8315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6"/>
        <v>42772.669062500005</v>
      </c>
      <c r="P342" s="10">
        <f t="shared" si="27"/>
        <v>42802.875</v>
      </c>
      <c r="Q342">
        <f t="shared" si="25"/>
        <v>125</v>
      </c>
      <c r="R342">
        <f t="shared" si="28"/>
        <v>146.35</v>
      </c>
      <c r="S342" t="s">
        <v>8310</v>
      </c>
      <c r="T342" t="s">
        <v>8315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6"/>
        <v>41894.879606481481</v>
      </c>
      <c r="P343" s="10">
        <f t="shared" si="27"/>
        <v>41913.165972222225</v>
      </c>
      <c r="Q343">
        <f t="shared" si="25"/>
        <v>107</v>
      </c>
      <c r="R343">
        <f t="shared" si="28"/>
        <v>67.91</v>
      </c>
      <c r="S343" t="s">
        <v>8310</v>
      </c>
      <c r="T343" t="s">
        <v>8315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6"/>
        <v>42459.780844907407</v>
      </c>
      <c r="P344" s="10">
        <f t="shared" si="27"/>
        <v>42489.780844907407</v>
      </c>
      <c r="Q344">
        <f t="shared" si="25"/>
        <v>100</v>
      </c>
      <c r="R344">
        <f t="shared" si="28"/>
        <v>169.85</v>
      </c>
      <c r="S344" t="s">
        <v>8310</v>
      </c>
      <c r="T344" t="s">
        <v>8315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6"/>
        <v>41926.73778935185</v>
      </c>
      <c r="P345" s="10">
        <f t="shared" si="27"/>
        <v>41957.125</v>
      </c>
      <c r="Q345">
        <f t="shared" si="25"/>
        <v>102</v>
      </c>
      <c r="R345">
        <f t="shared" si="28"/>
        <v>58.41</v>
      </c>
      <c r="S345" t="s">
        <v>8310</v>
      </c>
      <c r="T345" t="s">
        <v>8315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6"/>
        <v>42111.970995370371</v>
      </c>
      <c r="P346" s="10">
        <f t="shared" si="27"/>
        <v>42156.097222222219</v>
      </c>
      <c r="Q346">
        <f t="shared" si="25"/>
        <v>102</v>
      </c>
      <c r="R346">
        <f t="shared" si="28"/>
        <v>119.99</v>
      </c>
      <c r="S346" t="s">
        <v>8310</v>
      </c>
      <c r="T346" t="s">
        <v>8315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6"/>
        <v>42114.944328703699</v>
      </c>
      <c r="P347" s="10">
        <f t="shared" si="27"/>
        <v>42144.944328703699</v>
      </c>
      <c r="Q347">
        <f t="shared" si="25"/>
        <v>123</v>
      </c>
      <c r="R347">
        <f t="shared" si="28"/>
        <v>99.86</v>
      </c>
      <c r="S347" t="s">
        <v>8310</v>
      </c>
      <c r="T347" t="s">
        <v>8315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6"/>
        <v>42261.500243055561</v>
      </c>
      <c r="P348" s="10">
        <f t="shared" si="27"/>
        <v>42291.500243055561</v>
      </c>
      <c r="Q348">
        <f t="shared" si="25"/>
        <v>170</v>
      </c>
      <c r="R348">
        <f t="shared" si="28"/>
        <v>90.58</v>
      </c>
      <c r="S348" t="s">
        <v>8310</v>
      </c>
      <c r="T348" t="s">
        <v>8315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6"/>
        <v>42292.495474537034</v>
      </c>
      <c r="P349" s="10">
        <f t="shared" si="27"/>
        <v>42322.537141203706</v>
      </c>
      <c r="Q349">
        <f t="shared" si="25"/>
        <v>112</v>
      </c>
      <c r="R349">
        <f t="shared" si="28"/>
        <v>117.77</v>
      </c>
      <c r="S349" t="s">
        <v>8310</v>
      </c>
      <c r="T349" t="s">
        <v>8315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6"/>
        <v>42207.58699074074</v>
      </c>
      <c r="P350" s="10">
        <f t="shared" si="27"/>
        <v>42237.58699074074</v>
      </c>
      <c r="Q350">
        <f t="shared" si="25"/>
        <v>103</v>
      </c>
      <c r="R350">
        <f t="shared" si="28"/>
        <v>86.55</v>
      </c>
      <c r="S350" t="s">
        <v>8310</v>
      </c>
      <c r="T350" t="s">
        <v>8315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6"/>
        <v>42760.498935185184</v>
      </c>
      <c r="P351" s="10">
        <f t="shared" si="27"/>
        <v>42790.498935185184</v>
      </c>
      <c r="Q351">
        <f t="shared" si="25"/>
        <v>107</v>
      </c>
      <c r="R351">
        <f t="shared" si="28"/>
        <v>71.900000000000006</v>
      </c>
      <c r="S351" t="s">
        <v>8310</v>
      </c>
      <c r="T351" t="s">
        <v>8315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6"/>
        <v>42586.066076388888</v>
      </c>
      <c r="P352" s="10">
        <f t="shared" si="27"/>
        <v>42624.165972222225</v>
      </c>
      <c r="Q352">
        <f t="shared" si="25"/>
        <v>115</v>
      </c>
      <c r="R352">
        <f t="shared" si="28"/>
        <v>129.82</v>
      </c>
      <c r="S352" t="s">
        <v>8310</v>
      </c>
      <c r="T352" t="s">
        <v>8315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6"/>
        <v>42427.964745370366</v>
      </c>
      <c r="P353" s="10">
        <f t="shared" si="27"/>
        <v>42467.923078703709</v>
      </c>
      <c r="Q353">
        <f t="shared" si="25"/>
        <v>127</v>
      </c>
      <c r="R353">
        <f t="shared" si="28"/>
        <v>44.91</v>
      </c>
      <c r="S353" t="s">
        <v>8310</v>
      </c>
      <c r="T353" t="s">
        <v>8315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6"/>
        <v>41890.167453703703</v>
      </c>
      <c r="P354" s="10">
        <f t="shared" si="27"/>
        <v>41920.167453703703</v>
      </c>
      <c r="Q354">
        <f t="shared" si="25"/>
        <v>117</v>
      </c>
      <c r="R354">
        <f t="shared" si="28"/>
        <v>40.76</v>
      </c>
      <c r="S354" t="s">
        <v>8310</v>
      </c>
      <c r="T354" t="s">
        <v>8315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6"/>
        <v>42297.791886574079</v>
      </c>
      <c r="P355" s="10">
        <f t="shared" si="27"/>
        <v>42327.833553240736</v>
      </c>
      <c r="Q355">
        <f t="shared" si="25"/>
        <v>109</v>
      </c>
      <c r="R355">
        <f t="shared" si="28"/>
        <v>103.52</v>
      </c>
      <c r="S355" t="s">
        <v>8310</v>
      </c>
      <c r="T355" t="s">
        <v>8315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6"/>
        <v>42438.827789351853</v>
      </c>
      <c r="P356" s="10">
        <f t="shared" si="27"/>
        <v>42468.786122685182</v>
      </c>
      <c r="Q356">
        <f t="shared" si="25"/>
        <v>104</v>
      </c>
      <c r="R356">
        <f t="shared" si="28"/>
        <v>125.45</v>
      </c>
      <c r="S356" t="s">
        <v>8310</v>
      </c>
      <c r="T356" t="s">
        <v>8315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6"/>
        <v>41943.293912037036</v>
      </c>
      <c r="P357" s="10">
        <f t="shared" si="27"/>
        <v>41974.3355787037</v>
      </c>
      <c r="Q357">
        <f t="shared" si="25"/>
        <v>116</v>
      </c>
      <c r="R357">
        <f t="shared" si="28"/>
        <v>246.61</v>
      </c>
      <c r="S357" t="s">
        <v>8310</v>
      </c>
      <c r="T357" t="s">
        <v>8315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6"/>
        <v>42415.803159722222</v>
      </c>
      <c r="P358" s="10">
        <f t="shared" si="27"/>
        <v>42445.761493055557</v>
      </c>
      <c r="Q358">
        <f t="shared" si="25"/>
        <v>103</v>
      </c>
      <c r="R358">
        <f t="shared" si="28"/>
        <v>79.400000000000006</v>
      </c>
      <c r="S358" t="s">
        <v>8310</v>
      </c>
      <c r="T358" t="s">
        <v>8315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6"/>
        <v>42078.222187499996</v>
      </c>
      <c r="P359" s="10">
        <f t="shared" si="27"/>
        <v>42118.222187499996</v>
      </c>
      <c r="Q359">
        <f t="shared" si="25"/>
        <v>174</v>
      </c>
      <c r="R359">
        <f t="shared" si="28"/>
        <v>86.14</v>
      </c>
      <c r="S359" t="s">
        <v>8310</v>
      </c>
      <c r="T359" t="s">
        <v>8315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6"/>
        <v>42507.860196759255</v>
      </c>
      <c r="P360" s="10">
        <f t="shared" si="27"/>
        <v>42536.625</v>
      </c>
      <c r="Q360">
        <f t="shared" si="25"/>
        <v>103</v>
      </c>
      <c r="R360">
        <f t="shared" si="28"/>
        <v>193.05</v>
      </c>
      <c r="S360" t="s">
        <v>8310</v>
      </c>
      <c r="T360" t="s">
        <v>8315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6"/>
        <v>41935.070486111108</v>
      </c>
      <c r="P361" s="10">
        <f t="shared" si="27"/>
        <v>41957.216666666667</v>
      </c>
      <c r="Q361">
        <f t="shared" si="25"/>
        <v>105</v>
      </c>
      <c r="R361">
        <f t="shared" si="28"/>
        <v>84.02</v>
      </c>
      <c r="S361" t="s">
        <v>8310</v>
      </c>
      <c r="T361" t="s">
        <v>8315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6"/>
        <v>42163.897916666669</v>
      </c>
      <c r="P362" s="10">
        <f t="shared" si="27"/>
        <v>42208.132638888885</v>
      </c>
      <c r="Q362">
        <f t="shared" si="25"/>
        <v>101</v>
      </c>
      <c r="R362">
        <f t="shared" si="28"/>
        <v>139.83000000000001</v>
      </c>
      <c r="S362" t="s">
        <v>8310</v>
      </c>
      <c r="T362" t="s">
        <v>8315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6"/>
        <v>41936.001226851848</v>
      </c>
      <c r="P363" s="10">
        <f t="shared" si="27"/>
        <v>41966.042893518519</v>
      </c>
      <c r="Q363">
        <f t="shared" si="25"/>
        <v>111</v>
      </c>
      <c r="R363">
        <f t="shared" si="28"/>
        <v>109.82</v>
      </c>
      <c r="S363" t="s">
        <v>8310</v>
      </c>
      <c r="T363" t="s">
        <v>8315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6"/>
        <v>41837.210543981484</v>
      </c>
      <c r="P364" s="10">
        <f t="shared" si="27"/>
        <v>41859</v>
      </c>
      <c r="Q364">
        <f t="shared" si="25"/>
        <v>124</v>
      </c>
      <c r="R364">
        <f t="shared" si="28"/>
        <v>139.53</v>
      </c>
      <c r="S364" t="s">
        <v>8310</v>
      </c>
      <c r="T364" t="s">
        <v>8315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6"/>
        <v>40255.744629629626</v>
      </c>
      <c r="P365" s="10">
        <f t="shared" si="27"/>
        <v>40300.806944444441</v>
      </c>
      <c r="Q365">
        <f t="shared" si="25"/>
        <v>101</v>
      </c>
      <c r="R365">
        <f t="shared" si="28"/>
        <v>347.85</v>
      </c>
      <c r="S365" t="s">
        <v>8310</v>
      </c>
      <c r="T365" t="s">
        <v>8315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6"/>
        <v>41780.859629629631</v>
      </c>
      <c r="P366" s="10">
        <f t="shared" si="27"/>
        <v>41811.165972222225</v>
      </c>
      <c r="Q366">
        <f t="shared" si="25"/>
        <v>110</v>
      </c>
      <c r="R366">
        <f t="shared" si="28"/>
        <v>68.239999999999995</v>
      </c>
      <c r="S366" t="s">
        <v>8310</v>
      </c>
      <c r="T366" t="s">
        <v>8315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6"/>
        <v>41668.606469907405</v>
      </c>
      <c r="P367" s="10">
        <f t="shared" si="27"/>
        <v>41698.606469907405</v>
      </c>
      <c r="Q367">
        <f t="shared" si="25"/>
        <v>104</v>
      </c>
      <c r="R367">
        <f t="shared" si="28"/>
        <v>239.94</v>
      </c>
      <c r="S367" t="s">
        <v>8310</v>
      </c>
      <c r="T367" t="s">
        <v>8315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6"/>
        <v>41019.793032407404</v>
      </c>
      <c r="P368" s="10">
        <f t="shared" si="27"/>
        <v>41049.793032407404</v>
      </c>
      <c r="Q368">
        <f t="shared" si="25"/>
        <v>101</v>
      </c>
      <c r="R368">
        <f t="shared" si="28"/>
        <v>287.31</v>
      </c>
      <c r="S368" t="s">
        <v>8310</v>
      </c>
      <c r="T368" t="s">
        <v>8315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6"/>
        <v>41355.577291666668</v>
      </c>
      <c r="P369" s="10">
        <f t="shared" si="27"/>
        <v>41395.207638888889</v>
      </c>
      <c r="Q369">
        <f t="shared" si="25"/>
        <v>103</v>
      </c>
      <c r="R369">
        <f t="shared" si="28"/>
        <v>86.85</v>
      </c>
      <c r="S369" t="s">
        <v>8310</v>
      </c>
      <c r="T369" t="s">
        <v>8315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6"/>
        <v>42043.605578703704</v>
      </c>
      <c r="P370" s="10">
        <f t="shared" si="27"/>
        <v>42078.563912037032</v>
      </c>
      <c r="Q370">
        <f t="shared" si="25"/>
        <v>104</v>
      </c>
      <c r="R370">
        <f t="shared" si="28"/>
        <v>81.849999999999994</v>
      </c>
      <c r="S370" t="s">
        <v>8310</v>
      </c>
      <c r="T370" t="s">
        <v>8315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6"/>
        <v>40893.551724537036</v>
      </c>
      <c r="P371" s="10">
        <f t="shared" si="27"/>
        <v>40923.551724537036</v>
      </c>
      <c r="Q371">
        <f t="shared" si="25"/>
        <v>110</v>
      </c>
      <c r="R371">
        <f t="shared" si="28"/>
        <v>42.87</v>
      </c>
      <c r="S371" t="s">
        <v>8310</v>
      </c>
      <c r="T371" t="s">
        <v>8315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6"/>
        <v>42711.795138888891</v>
      </c>
      <c r="P372" s="10">
        <f t="shared" si="27"/>
        <v>42741.795138888891</v>
      </c>
      <c r="Q372">
        <f t="shared" si="25"/>
        <v>122</v>
      </c>
      <c r="R372">
        <f t="shared" si="28"/>
        <v>709.42</v>
      </c>
      <c r="S372" t="s">
        <v>8310</v>
      </c>
      <c r="T372" t="s">
        <v>8315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6"/>
        <v>41261.767812500002</v>
      </c>
      <c r="P373" s="10">
        <f t="shared" si="27"/>
        <v>41306.767812500002</v>
      </c>
      <c r="Q373">
        <f t="shared" si="25"/>
        <v>114</v>
      </c>
      <c r="R373">
        <f t="shared" si="28"/>
        <v>161.26</v>
      </c>
      <c r="S373" t="s">
        <v>8310</v>
      </c>
      <c r="T373" t="s">
        <v>8315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6"/>
        <v>42425.576898148152</v>
      </c>
      <c r="P374" s="10">
        <f t="shared" si="27"/>
        <v>42465.666666666672</v>
      </c>
      <c r="Q374">
        <f t="shared" si="25"/>
        <v>125</v>
      </c>
      <c r="R374">
        <f t="shared" si="28"/>
        <v>41.78</v>
      </c>
      <c r="S374" t="s">
        <v>8310</v>
      </c>
      <c r="T374" t="s">
        <v>8315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6"/>
        <v>41078.91201388889</v>
      </c>
      <c r="P375" s="10">
        <f t="shared" si="27"/>
        <v>41108.91201388889</v>
      </c>
      <c r="Q375">
        <f t="shared" si="25"/>
        <v>107</v>
      </c>
      <c r="R375">
        <f t="shared" si="28"/>
        <v>89.89</v>
      </c>
      <c r="S375" t="s">
        <v>8310</v>
      </c>
      <c r="T375" t="s">
        <v>8315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6"/>
        <v>40757.889247685183</v>
      </c>
      <c r="P376" s="10">
        <f t="shared" si="27"/>
        <v>40802.889247685183</v>
      </c>
      <c r="Q376">
        <f t="shared" si="25"/>
        <v>131</v>
      </c>
      <c r="R376">
        <f t="shared" si="28"/>
        <v>45.05</v>
      </c>
      <c r="S376" t="s">
        <v>8310</v>
      </c>
      <c r="T376" t="s">
        <v>8315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6"/>
        <v>41657.985081018516</v>
      </c>
      <c r="P377" s="10">
        <f t="shared" si="27"/>
        <v>41699.720833333333</v>
      </c>
      <c r="Q377">
        <f t="shared" si="25"/>
        <v>120</v>
      </c>
      <c r="R377">
        <f t="shared" si="28"/>
        <v>42.86</v>
      </c>
      <c r="S377" t="s">
        <v>8310</v>
      </c>
      <c r="T377" t="s">
        <v>8315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6"/>
        <v>42576.452731481477</v>
      </c>
      <c r="P378" s="10">
        <f t="shared" si="27"/>
        <v>42607.452731481477</v>
      </c>
      <c r="Q378">
        <f t="shared" si="25"/>
        <v>106</v>
      </c>
      <c r="R378">
        <f t="shared" si="28"/>
        <v>54.08</v>
      </c>
      <c r="S378" t="s">
        <v>8310</v>
      </c>
      <c r="T378" t="s">
        <v>8315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6"/>
        <v>42292.250787037032</v>
      </c>
      <c r="P379" s="10">
        <f t="shared" si="27"/>
        <v>42322.292361111111</v>
      </c>
      <c r="Q379">
        <f t="shared" si="25"/>
        <v>114</v>
      </c>
      <c r="R379">
        <f t="shared" si="28"/>
        <v>103.22</v>
      </c>
      <c r="S379" t="s">
        <v>8310</v>
      </c>
      <c r="T379" t="s">
        <v>8315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6"/>
        <v>42370.571851851855</v>
      </c>
      <c r="P380" s="10">
        <f t="shared" si="27"/>
        <v>42394.994444444441</v>
      </c>
      <c r="Q380">
        <f t="shared" si="25"/>
        <v>112</v>
      </c>
      <c r="R380">
        <f t="shared" si="28"/>
        <v>40.4</v>
      </c>
      <c r="S380" t="s">
        <v>8310</v>
      </c>
      <c r="T380" t="s">
        <v>8315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6"/>
        <v>40987.688333333332</v>
      </c>
      <c r="P381" s="10">
        <f t="shared" si="27"/>
        <v>41032.688333333332</v>
      </c>
      <c r="Q381">
        <f t="shared" si="25"/>
        <v>116</v>
      </c>
      <c r="R381">
        <f t="shared" si="28"/>
        <v>116.86</v>
      </c>
      <c r="S381" t="s">
        <v>8310</v>
      </c>
      <c r="T381" t="s">
        <v>8315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6"/>
        <v>42367.719814814816</v>
      </c>
      <c r="P382" s="10">
        <f t="shared" si="27"/>
        <v>42392.719814814816</v>
      </c>
      <c r="Q382">
        <f t="shared" si="25"/>
        <v>142</v>
      </c>
      <c r="R382">
        <f t="shared" si="28"/>
        <v>115.51</v>
      </c>
      <c r="S382" t="s">
        <v>8310</v>
      </c>
      <c r="T382" t="s">
        <v>8315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6"/>
        <v>41085.698113425926</v>
      </c>
      <c r="P383" s="10">
        <f t="shared" si="27"/>
        <v>41120.208333333336</v>
      </c>
      <c r="Q383">
        <f t="shared" si="25"/>
        <v>105</v>
      </c>
      <c r="R383">
        <f t="shared" si="28"/>
        <v>104.31</v>
      </c>
      <c r="S383" t="s">
        <v>8310</v>
      </c>
      <c r="T383" t="s">
        <v>8315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6"/>
        <v>41144.709490740745</v>
      </c>
      <c r="P384" s="10">
        <f t="shared" si="27"/>
        <v>41158.709490740745</v>
      </c>
      <c r="Q384">
        <f t="shared" si="25"/>
        <v>256</v>
      </c>
      <c r="R384">
        <f t="shared" si="28"/>
        <v>69.77</v>
      </c>
      <c r="S384" t="s">
        <v>8310</v>
      </c>
      <c r="T384" t="s">
        <v>8315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6"/>
        <v>41755.117581018516</v>
      </c>
      <c r="P385" s="10">
        <f t="shared" si="27"/>
        <v>41778.117581018516</v>
      </c>
      <c r="Q385">
        <f t="shared" si="25"/>
        <v>207</v>
      </c>
      <c r="R385">
        <f t="shared" si="28"/>
        <v>43.02</v>
      </c>
      <c r="S385" t="s">
        <v>8310</v>
      </c>
      <c r="T385" t="s">
        <v>8315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6"/>
        <v>41980.781793981485</v>
      </c>
      <c r="P386" s="10">
        <f t="shared" si="27"/>
        <v>42010.781793981485</v>
      </c>
      <c r="Q386">
        <f t="shared" ref="Q386:Q449" si="30">ROUND(100*E386/D386, 0)</f>
        <v>112</v>
      </c>
      <c r="R386">
        <f t="shared" si="28"/>
        <v>58.54</v>
      </c>
      <c r="S386" t="s">
        <v>8310</v>
      </c>
      <c r="T386" t="s">
        <v>8315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1">(((J387/60)/60)/24)+DATE(1970,1,1)</f>
        <v>41934.584502314814</v>
      </c>
      <c r="P387" s="10">
        <f t="shared" ref="P387:P450" si="32">(((I387/60)/60)/24)+DATE(1970,1,1)</f>
        <v>41964.626168981486</v>
      </c>
      <c r="Q387">
        <f t="shared" si="30"/>
        <v>106</v>
      </c>
      <c r="R387">
        <f t="shared" ref="R387:R450" si="33">IFERROR(ROUND(E387/L387, 2), "no backers")</f>
        <v>111.8</v>
      </c>
      <c r="S387" t="s">
        <v>8310</v>
      </c>
      <c r="T387" t="s">
        <v>8315</v>
      </c>
      <c r="U387">
        <f t="shared" ref="U387:U450" si="34">YEAR(O387)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1"/>
        <v>42211.951284722221</v>
      </c>
      <c r="P388" s="10">
        <f t="shared" si="32"/>
        <v>42226.951284722221</v>
      </c>
      <c r="Q388">
        <f t="shared" si="30"/>
        <v>100</v>
      </c>
      <c r="R388">
        <f t="shared" si="33"/>
        <v>46.23</v>
      </c>
      <c r="S388" t="s">
        <v>8310</v>
      </c>
      <c r="T388" t="s">
        <v>8315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1"/>
        <v>42200.67659722222</v>
      </c>
      <c r="P389" s="10">
        <f t="shared" si="32"/>
        <v>42231.25</v>
      </c>
      <c r="Q389">
        <f t="shared" si="30"/>
        <v>214</v>
      </c>
      <c r="R389">
        <f t="shared" si="33"/>
        <v>144.69</v>
      </c>
      <c r="S389" t="s">
        <v>8310</v>
      </c>
      <c r="T389" t="s">
        <v>8315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1"/>
        <v>42549.076157407413</v>
      </c>
      <c r="P390" s="10">
        <f t="shared" si="32"/>
        <v>42579.076157407413</v>
      </c>
      <c r="Q390">
        <f t="shared" si="30"/>
        <v>126</v>
      </c>
      <c r="R390">
        <f t="shared" si="33"/>
        <v>88.85</v>
      </c>
      <c r="S390" t="s">
        <v>8310</v>
      </c>
      <c r="T390" t="s">
        <v>8315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1"/>
        <v>41674.063078703701</v>
      </c>
      <c r="P391" s="10">
        <f t="shared" si="32"/>
        <v>41705.957638888889</v>
      </c>
      <c r="Q391">
        <f t="shared" si="30"/>
        <v>182</v>
      </c>
      <c r="R391">
        <f t="shared" si="33"/>
        <v>81.75</v>
      </c>
      <c r="S391" t="s">
        <v>8310</v>
      </c>
      <c r="T391" t="s">
        <v>8315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1"/>
        <v>42112.036712962959</v>
      </c>
      <c r="P392" s="10">
        <f t="shared" si="32"/>
        <v>42132.036712962959</v>
      </c>
      <c r="Q392">
        <f t="shared" si="30"/>
        <v>100</v>
      </c>
      <c r="R392">
        <f t="shared" si="33"/>
        <v>71.430000000000007</v>
      </c>
      <c r="S392" t="s">
        <v>8310</v>
      </c>
      <c r="T392" t="s">
        <v>8315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1"/>
        <v>40865.042256944449</v>
      </c>
      <c r="P393" s="10">
        <f t="shared" si="32"/>
        <v>40895.040972222225</v>
      </c>
      <c r="Q393">
        <f t="shared" si="30"/>
        <v>101</v>
      </c>
      <c r="R393">
        <f t="shared" si="33"/>
        <v>104.26</v>
      </c>
      <c r="S393" t="s">
        <v>8310</v>
      </c>
      <c r="T393" t="s">
        <v>8315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1"/>
        <v>40763.717256944445</v>
      </c>
      <c r="P394" s="10">
        <f t="shared" si="32"/>
        <v>40794.125</v>
      </c>
      <c r="Q394">
        <f t="shared" si="30"/>
        <v>101</v>
      </c>
      <c r="R394">
        <f t="shared" si="33"/>
        <v>90.62</v>
      </c>
      <c r="S394" t="s">
        <v>8310</v>
      </c>
      <c r="T394" t="s">
        <v>8315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1"/>
        <v>41526.708935185183</v>
      </c>
      <c r="P395" s="10">
        <f t="shared" si="32"/>
        <v>41557.708935185183</v>
      </c>
      <c r="Q395">
        <f t="shared" si="30"/>
        <v>110</v>
      </c>
      <c r="R395">
        <f t="shared" si="33"/>
        <v>157.33000000000001</v>
      </c>
      <c r="S395" t="s">
        <v>8310</v>
      </c>
      <c r="T395" t="s">
        <v>8315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1"/>
        <v>42417.818078703705</v>
      </c>
      <c r="P396" s="10">
        <f t="shared" si="32"/>
        <v>42477.776412037041</v>
      </c>
      <c r="Q396">
        <f t="shared" si="30"/>
        <v>112</v>
      </c>
      <c r="R396">
        <f t="shared" si="33"/>
        <v>105.18</v>
      </c>
      <c r="S396" t="s">
        <v>8310</v>
      </c>
      <c r="T396" t="s">
        <v>8315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1"/>
        <v>40990.909259259257</v>
      </c>
      <c r="P397" s="10">
        <f t="shared" si="32"/>
        <v>41026.897222222222</v>
      </c>
      <c r="Q397">
        <f t="shared" si="30"/>
        <v>108</v>
      </c>
      <c r="R397">
        <f t="shared" si="33"/>
        <v>58.72</v>
      </c>
      <c r="S397" t="s">
        <v>8310</v>
      </c>
      <c r="T397" t="s">
        <v>8315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1"/>
        <v>41082.564884259256</v>
      </c>
      <c r="P398" s="10">
        <f t="shared" si="32"/>
        <v>41097.564884259256</v>
      </c>
      <c r="Q398">
        <f t="shared" si="30"/>
        <v>107</v>
      </c>
      <c r="R398">
        <f t="shared" si="33"/>
        <v>81.63</v>
      </c>
      <c r="S398" t="s">
        <v>8310</v>
      </c>
      <c r="T398" t="s">
        <v>8315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1"/>
        <v>40379.776435185187</v>
      </c>
      <c r="P399" s="10">
        <f t="shared" si="32"/>
        <v>40422.155555555553</v>
      </c>
      <c r="Q399">
        <f t="shared" si="30"/>
        <v>104</v>
      </c>
      <c r="R399">
        <f t="shared" si="33"/>
        <v>56.46</v>
      </c>
      <c r="S399" t="s">
        <v>8310</v>
      </c>
      <c r="T399" t="s">
        <v>8315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1"/>
        <v>42078.793124999997</v>
      </c>
      <c r="P400" s="10">
        <f t="shared" si="32"/>
        <v>42123.793124999997</v>
      </c>
      <c r="Q400">
        <f t="shared" si="30"/>
        <v>125</v>
      </c>
      <c r="R400">
        <f t="shared" si="33"/>
        <v>140.1</v>
      </c>
      <c r="S400" t="s">
        <v>8310</v>
      </c>
      <c r="T400" t="s">
        <v>8315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1"/>
        <v>42687.875775462962</v>
      </c>
      <c r="P401" s="10">
        <f t="shared" si="32"/>
        <v>42718.5</v>
      </c>
      <c r="Q401">
        <f t="shared" si="30"/>
        <v>107</v>
      </c>
      <c r="R401">
        <f t="shared" si="33"/>
        <v>224.85</v>
      </c>
      <c r="S401" t="s">
        <v>8310</v>
      </c>
      <c r="T401" t="s">
        <v>8315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1"/>
        <v>41745.635960648149</v>
      </c>
      <c r="P402" s="10">
        <f t="shared" si="32"/>
        <v>41776.145833333336</v>
      </c>
      <c r="Q402">
        <f t="shared" si="30"/>
        <v>112</v>
      </c>
      <c r="R402">
        <f t="shared" si="33"/>
        <v>181.13</v>
      </c>
      <c r="S402" t="s">
        <v>8310</v>
      </c>
      <c r="T402" t="s">
        <v>8315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1"/>
        <v>40732.842245370368</v>
      </c>
      <c r="P403" s="10">
        <f t="shared" si="32"/>
        <v>40762.842245370368</v>
      </c>
      <c r="Q403">
        <f t="shared" si="30"/>
        <v>104</v>
      </c>
      <c r="R403">
        <f t="shared" si="33"/>
        <v>711.04</v>
      </c>
      <c r="S403" t="s">
        <v>8310</v>
      </c>
      <c r="T403" t="s">
        <v>8315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1"/>
        <v>42292.539548611108</v>
      </c>
      <c r="P404" s="10">
        <f t="shared" si="32"/>
        <v>42313.58121527778</v>
      </c>
      <c r="Q404">
        <f t="shared" si="30"/>
        <v>142</v>
      </c>
      <c r="R404">
        <f t="shared" si="33"/>
        <v>65.88</v>
      </c>
      <c r="S404" t="s">
        <v>8310</v>
      </c>
      <c r="T404" t="s">
        <v>8315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1"/>
        <v>40718.310659722221</v>
      </c>
      <c r="P405" s="10">
        <f t="shared" si="32"/>
        <v>40765.297222222223</v>
      </c>
      <c r="Q405">
        <f t="shared" si="30"/>
        <v>105</v>
      </c>
      <c r="R405">
        <f t="shared" si="33"/>
        <v>75.19</v>
      </c>
      <c r="S405" t="s">
        <v>8310</v>
      </c>
      <c r="T405" t="s">
        <v>8315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1"/>
        <v>41646.628032407411</v>
      </c>
      <c r="P406" s="10">
        <f t="shared" si="32"/>
        <v>41675.961111111108</v>
      </c>
      <c r="Q406">
        <f t="shared" si="30"/>
        <v>103</v>
      </c>
      <c r="R406">
        <f t="shared" si="33"/>
        <v>133.13999999999999</v>
      </c>
      <c r="S406" t="s">
        <v>8310</v>
      </c>
      <c r="T406" t="s">
        <v>8315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1"/>
        <v>41674.08494212963</v>
      </c>
      <c r="P407" s="10">
        <f t="shared" si="32"/>
        <v>41704.08494212963</v>
      </c>
      <c r="Q407">
        <f t="shared" si="30"/>
        <v>108</v>
      </c>
      <c r="R407">
        <f t="shared" si="33"/>
        <v>55.2</v>
      </c>
      <c r="S407" t="s">
        <v>8310</v>
      </c>
      <c r="T407" t="s">
        <v>8315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1"/>
        <v>40638.162465277775</v>
      </c>
      <c r="P408" s="10">
        <f t="shared" si="32"/>
        <v>40672.249305555553</v>
      </c>
      <c r="Q408">
        <f t="shared" si="30"/>
        <v>108</v>
      </c>
      <c r="R408">
        <f t="shared" si="33"/>
        <v>86.16</v>
      </c>
      <c r="S408" t="s">
        <v>8310</v>
      </c>
      <c r="T408" t="s">
        <v>8315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1"/>
        <v>40806.870949074073</v>
      </c>
      <c r="P409" s="10">
        <f t="shared" si="32"/>
        <v>40866.912615740745</v>
      </c>
      <c r="Q409">
        <f t="shared" si="30"/>
        <v>102</v>
      </c>
      <c r="R409">
        <f t="shared" si="33"/>
        <v>92.32</v>
      </c>
      <c r="S409" t="s">
        <v>8310</v>
      </c>
      <c r="T409" t="s">
        <v>8315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1"/>
        <v>41543.735995370371</v>
      </c>
      <c r="P410" s="10">
        <f t="shared" si="32"/>
        <v>41583.777662037035</v>
      </c>
      <c r="Q410">
        <f t="shared" si="30"/>
        <v>101</v>
      </c>
      <c r="R410">
        <f t="shared" si="33"/>
        <v>160.16</v>
      </c>
      <c r="S410" t="s">
        <v>8310</v>
      </c>
      <c r="T410" t="s">
        <v>8315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1"/>
        <v>42543.862777777773</v>
      </c>
      <c r="P411" s="10">
        <f t="shared" si="32"/>
        <v>42573.862777777773</v>
      </c>
      <c r="Q411">
        <f t="shared" si="30"/>
        <v>137</v>
      </c>
      <c r="R411">
        <f t="shared" si="33"/>
        <v>45.6</v>
      </c>
      <c r="S411" t="s">
        <v>8310</v>
      </c>
      <c r="T411" t="s">
        <v>8315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1"/>
        <v>42113.981446759266</v>
      </c>
      <c r="P412" s="10">
        <f t="shared" si="32"/>
        <v>42173.981446759266</v>
      </c>
      <c r="Q412">
        <f t="shared" si="30"/>
        <v>128</v>
      </c>
      <c r="R412">
        <f t="shared" si="33"/>
        <v>183.29</v>
      </c>
      <c r="S412" t="s">
        <v>8310</v>
      </c>
      <c r="T412" t="s">
        <v>8315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1"/>
        <v>41598.17597222222</v>
      </c>
      <c r="P413" s="10">
        <f t="shared" si="32"/>
        <v>41630.208333333336</v>
      </c>
      <c r="Q413">
        <f t="shared" si="30"/>
        <v>101</v>
      </c>
      <c r="R413">
        <f t="shared" si="33"/>
        <v>125.79</v>
      </c>
      <c r="S413" t="s">
        <v>8310</v>
      </c>
      <c r="T413" t="s">
        <v>8315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1"/>
        <v>41099.742800925924</v>
      </c>
      <c r="P414" s="10">
        <f t="shared" si="32"/>
        <v>41115.742800925924</v>
      </c>
      <c r="Q414">
        <f t="shared" si="30"/>
        <v>127</v>
      </c>
      <c r="R414">
        <f t="shared" si="33"/>
        <v>57.65</v>
      </c>
      <c r="S414" t="s">
        <v>8310</v>
      </c>
      <c r="T414" t="s">
        <v>8315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1"/>
        <v>41079.877442129626</v>
      </c>
      <c r="P415" s="10">
        <f t="shared" si="32"/>
        <v>41109.877442129626</v>
      </c>
      <c r="Q415">
        <f t="shared" si="30"/>
        <v>105</v>
      </c>
      <c r="R415">
        <f t="shared" si="33"/>
        <v>78.66</v>
      </c>
      <c r="S415" t="s">
        <v>8310</v>
      </c>
      <c r="T415" t="s">
        <v>8315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1"/>
        <v>41529.063252314816</v>
      </c>
      <c r="P416" s="10">
        <f t="shared" si="32"/>
        <v>41559.063252314816</v>
      </c>
      <c r="Q416">
        <f t="shared" si="30"/>
        <v>103</v>
      </c>
      <c r="R416">
        <f t="shared" si="33"/>
        <v>91.48</v>
      </c>
      <c r="S416" t="s">
        <v>8310</v>
      </c>
      <c r="T416" t="s">
        <v>8315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1"/>
        <v>41904.851875</v>
      </c>
      <c r="P417" s="10">
        <f t="shared" si="32"/>
        <v>41929.5</v>
      </c>
      <c r="Q417">
        <f t="shared" si="30"/>
        <v>102</v>
      </c>
      <c r="R417">
        <f t="shared" si="33"/>
        <v>68.099999999999994</v>
      </c>
      <c r="S417" t="s">
        <v>8310</v>
      </c>
      <c r="T417" t="s">
        <v>8315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1"/>
        <v>41648.396192129629</v>
      </c>
      <c r="P418" s="10">
        <f t="shared" si="32"/>
        <v>41678.396192129629</v>
      </c>
      <c r="Q418">
        <f t="shared" si="30"/>
        <v>120</v>
      </c>
      <c r="R418">
        <f t="shared" si="33"/>
        <v>48.09</v>
      </c>
      <c r="S418" t="s">
        <v>8310</v>
      </c>
      <c r="T418" t="s">
        <v>8315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1"/>
        <v>41360.970601851855</v>
      </c>
      <c r="P419" s="10">
        <f t="shared" si="32"/>
        <v>41372.189583333333</v>
      </c>
      <c r="Q419">
        <f t="shared" si="30"/>
        <v>100</v>
      </c>
      <c r="R419">
        <f t="shared" si="33"/>
        <v>202.42</v>
      </c>
      <c r="S419" t="s">
        <v>8310</v>
      </c>
      <c r="T419" t="s">
        <v>8315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1"/>
        <v>42178.282372685186</v>
      </c>
      <c r="P420" s="10">
        <f t="shared" si="32"/>
        <v>42208.282372685186</v>
      </c>
      <c r="Q420">
        <f t="shared" si="30"/>
        <v>101</v>
      </c>
      <c r="R420">
        <f t="shared" si="33"/>
        <v>216.75</v>
      </c>
      <c r="S420" t="s">
        <v>8310</v>
      </c>
      <c r="T420" t="s">
        <v>8315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1"/>
        <v>41394.842442129629</v>
      </c>
      <c r="P421" s="10">
        <f t="shared" si="32"/>
        <v>41454.842442129629</v>
      </c>
      <c r="Q421">
        <f t="shared" si="30"/>
        <v>100</v>
      </c>
      <c r="R421">
        <f t="shared" si="33"/>
        <v>110.07</v>
      </c>
      <c r="S421" t="s">
        <v>8310</v>
      </c>
      <c r="T421" t="s">
        <v>8315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1"/>
        <v>41682.23646990741</v>
      </c>
      <c r="P422" s="10">
        <f t="shared" si="32"/>
        <v>41712.194803240738</v>
      </c>
      <c r="Q422">
        <f t="shared" si="30"/>
        <v>0</v>
      </c>
      <c r="R422">
        <f t="shared" si="33"/>
        <v>4.83</v>
      </c>
      <c r="S422" t="s">
        <v>8310</v>
      </c>
      <c r="T422" t="s">
        <v>8316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1"/>
        <v>42177.491388888884</v>
      </c>
      <c r="P423" s="10">
        <f t="shared" si="32"/>
        <v>42237.491388888884</v>
      </c>
      <c r="Q423">
        <f t="shared" si="30"/>
        <v>2</v>
      </c>
      <c r="R423">
        <f t="shared" si="33"/>
        <v>50.17</v>
      </c>
      <c r="S423" t="s">
        <v>8310</v>
      </c>
      <c r="T423" t="s">
        <v>8316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1"/>
        <v>41863.260381944441</v>
      </c>
      <c r="P424" s="10">
        <f t="shared" si="32"/>
        <v>41893.260381944441</v>
      </c>
      <c r="Q424">
        <f t="shared" si="30"/>
        <v>1</v>
      </c>
      <c r="R424">
        <f t="shared" si="33"/>
        <v>35.83</v>
      </c>
      <c r="S424" t="s">
        <v>8310</v>
      </c>
      <c r="T424" t="s">
        <v>8316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1"/>
        <v>41400.92627314815</v>
      </c>
      <c r="P425" s="10">
        <f t="shared" si="32"/>
        <v>41430.92627314815</v>
      </c>
      <c r="Q425">
        <f t="shared" si="30"/>
        <v>1</v>
      </c>
      <c r="R425">
        <f t="shared" si="33"/>
        <v>11.77</v>
      </c>
      <c r="S425" t="s">
        <v>8310</v>
      </c>
      <c r="T425" t="s">
        <v>8316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1"/>
        <v>40934.376145833332</v>
      </c>
      <c r="P426" s="10">
        <f t="shared" si="32"/>
        <v>40994.334479166668</v>
      </c>
      <c r="Q426">
        <f t="shared" si="30"/>
        <v>7</v>
      </c>
      <c r="R426">
        <f t="shared" si="33"/>
        <v>40.78</v>
      </c>
      <c r="S426" t="s">
        <v>8310</v>
      </c>
      <c r="T426" t="s">
        <v>8316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1"/>
        <v>42275.861157407402</v>
      </c>
      <c r="P427" s="10">
        <f t="shared" si="32"/>
        <v>42335.902824074074</v>
      </c>
      <c r="Q427">
        <f t="shared" si="30"/>
        <v>0</v>
      </c>
      <c r="R427">
        <f t="shared" si="33"/>
        <v>3</v>
      </c>
      <c r="S427" t="s">
        <v>8310</v>
      </c>
      <c r="T427" t="s">
        <v>8316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1"/>
        <v>42400.711967592593</v>
      </c>
      <c r="P428" s="10">
        <f t="shared" si="32"/>
        <v>42430.711967592593</v>
      </c>
      <c r="Q428">
        <f t="shared" si="30"/>
        <v>1</v>
      </c>
      <c r="R428">
        <f t="shared" si="33"/>
        <v>16.63</v>
      </c>
      <c r="S428" t="s">
        <v>8310</v>
      </c>
      <c r="T428" t="s">
        <v>8316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1"/>
        <v>42285.909027777772</v>
      </c>
      <c r="P429" s="10">
        <f t="shared" si="32"/>
        <v>42299.790972222225</v>
      </c>
      <c r="Q429">
        <f t="shared" si="30"/>
        <v>0</v>
      </c>
      <c r="R429" t="str">
        <f t="shared" si="33"/>
        <v>no backers</v>
      </c>
      <c r="S429" t="s">
        <v>8310</v>
      </c>
      <c r="T429" t="s">
        <v>8316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1"/>
        <v>41778.766724537039</v>
      </c>
      <c r="P430" s="10">
        <f t="shared" si="32"/>
        <v>41806.916666666664</v>
      </c>
      <c r="Q430">
        <f t="shared" si="30"/>
        <v>6</v>
      </c>
      <c r="R430">
        <f t="shared" si="33"/>
        <v>52</v>
      </c>
      <c r="S430" t="s">
        <v>8310</v>
      </c>
      <c r="T430" t="s">
        <v>8316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1"/>
        <v>40070.901412037041</v>
      </c>
      <c r="P431" s="10">
        <f t="shared" si="32"/>
        <v>40144.207638888889</v>
      </c>
      <c r="Q431">
        <f t="shared" si="30"/>
        <v>0</v>
      </c>
      <c r="R431" t="str">
        <f t="shared" si="33"/>
        <v>no backers</v>
      </c>
      <c r="S431" t="s">
        <v>8310</v>
      </c>
      <c r="T431" t="s">
        <v>8316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1"/>
        <v>41513.107256944444</v>
      </c>
      <c r="P432" s="10">
        <f t="shared" si="32"/>
        <v>41528.107256944444</v>
      </c>
      <c r="Q432">
        <f t="shared" si="30"/>
        <v>2</v>
      </c>
      <c r="R432">
        <f t="shared" si="33"/>
        <v>4.8</v>
      </c>
      <c r="S432" t="s">
        <v>8310</v>
      </c>
      <c r="T432" t="s">
        <v>8316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1"/>
        <v>42526.871331018512</v>
      </c>
      <c r="P433" s="10">
        <f t="shared" si="32"/>
        <v>42556.871331018512</v>
      </c>
      <c r="Q433">
        <f t="shared" si="30"/>
        <v>14</v>
      </c>
      <c r="R433">
        <f t="shared" si="33"/>
        <v>51.88</v>
      </c>
      <c r="S433" t="s">
        <v>8310</v>
      </c>
      <c r="T433" t="s">
        <v>8316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1"/>
        <v>42238.726631944446</v>
      </c>
      <c r="P434" s="10">
        <f t="shared" si="32"/>
        <v>42298.726631944446</v>
      </c>
      <c r="Q434">
        <f t="shared" si="30"/>
        <v>10</v>
      </c>
      <c r="R434">
        <f t="shared" si="33"/>
        <v>71.25</v>
      </c>
      <c r="S434" t="s">
        <v>8310</v>
      </c>
      <c r="T434" t="s">
        <v>8316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1"/>
        <v>42228.629884259266</v>
      </c>
      <c r="P435" s="10">
        <f t="shared" si="32"/>
        <v>42288.629884259266</v>
      </c>
      <c r="Q435">
        <f t="shared" si="30"/>
        <v>0</v>
      </c>
      <c r="R435" t="str">
        <f t="shared" si="33"/>
        <v>no backers</v>
      </c>
      <c r="S435" t="s">
        <v>8310</v>
      </c>
      <c r="T435" t="s">
        <v>8316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1"/>
        <v>41576.834513888891</v>
      </c>
      <c r="P436" s="10">
        <f t="shared" si="32"/>
        <v>41609.876180555555</v>
      </c>
      <c r="Q436">
        <f t="shared" si="30"/>
        <v>5</v>
      </c>
      <c r="R436">
        <f t="shared" si="33"/>
        <v>62.5</v>
      </c>
      <c r="S436" t="s">
        <v>8310</v>
      </c>
      <c r="T436" t="s">
        <v>8316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1"/>
        <v>41500.747453703705</v>
      </c>
      <c r="P437" s="10">
        <f t="shared" si="32"/>
        <v>41530.747453703705</v>
      </c>
      <c r="Q437">
        <f t="shared" si="30"/>
        <v>0</v>
      </c>
      <c r="R437">
        <f t="shared" si="33"/>
        <v>1</v>
      </c>
      <c r="S437" t="s">
        <v>8310</v>
      </c>
      <c r="T437" t="s">
        <v>8316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1"/>
        <v>41456.36241898148</v>
      </c>
      <c r="P438" s="10">
        <f t="shared" si="32"/>
        <v>41486.36241898148</v>
      </c>
      <c r="Q438">
        <f t="shared" si="30"/>
        <v>0</v>
      </c>
      <c r="R438" t="str">
        <f t="shared" si="33"/>
        <v>no backers</v>
      </c>
      <c r="S438" t="s">
        <v>8310</v>
      </c>
      <c r="T438" t="s">
        <v>8316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1"/>
        <v>42591.31858796296</v>
      </c>
      <c r="P439" s="10">
        <f t="shared" si="32"/>
        <v>42651.31858796296</v>
      </c>
      <c r="Q439">
        <f t="shared" si="30"/>
        <v>0</v>
      </c>
      <c r="R439" t="str">
        <f t="shared" si="33"/>
        <v>no backers</v>
      </c>
      <c r="S439" t="s">
        <v>8310</v>
      </c>
      <c r="T439" t="s">
        <v>8316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1"/>
        <v>42296.261087962965</v>
      </c>
      <c r="P440" s="10">
        <f t="shared" si="32"/>
        <v>42326.302754629629</v>
      </c>
      <c r="Q440">
        <f t="shared" si="30"/>
        <v>9</v>
      </c>
      <c r="R440">
        <f t="shared" si="33"/>
        <v>170.55</v>
      </c>
      <c r="S440" t="s">
        <v>8310</v>
      </c>
      <c r="T440" t="s">
        <v>8316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1"/>
        <v>41919.761782407404</v>
      </c>
      <c r="P441" s="10">
        <f t="shared" si="32"/>
        <v>41929.761782407404</v>
      </c>
      <c r="Q441">
        <f t="shared" si="30"/>
        <v>0</v>
      </c>
      <c r="R441" t="str">
        <f t="shared" si="33"/>
        <v>no backers</v>
      </c>
      <c r="S441" t="s">
        <v>8310</v>
      </c>
      <c r="T441" t="s">
        <v>8316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1"/>
        <v>42423.985567129625</v>
      </c>
      <c r="P442" s="10">
        <f t="shared" si="32"/>
        <v>42453.943900462968</v>
      </c>
      <c r="Q442">
        <f t="shared" si="30"/>
        <v>0</v>
      </c>
      <c r="R442">
        <f t="shared" si="33"/>
        <v>5</v>
      </c>
      <c r="S442" t="s">
        <v>8310</v>
      </c>
      <c r="T442" t="s">
        <v>8316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1"/>
        <v>41550.793935185182</v>
      </c>
      <c r="P443" s="10">
        <f t="shared" si="32"/>
        <v>41580.793935185182</v>
      </c>
      <c r="Q443">
        <f t="shared" si="30"/>
        <v>0</v>
      </c>
      <c r="R443" t="str">
        <f t="shared" si="33"/>
        <v>no backers</v>
      </c>
      <c r="S443" t="s">
        <v>8310</v>
      </c>
      <c r="T443" t="s">
        <v>8316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1"/>
        <v>42024.888692129629</v>
      </c>
      <c r="P444" s="10">
        <f t="shared" si="32"/>
        <v>42054.888692129629</v>
      </c>
      <c r="Q444">
        <f t="shared" si="30"/>
        <v>39</v>
      </c>
      <c r="R444">
        <f t="shared" si="33"/>
        <v>393.59</v>
      </c>
      <c r="S444" t="s">
        <v>8310</v>
      </c>
      <c r="T444" t="s">
        <v>8316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1"/>
        <v>41650.015057870369</v>
      </c>
      <c r="P445" s="10">
        <f t="shared" si="32"/>
        <v>41680.015057870369</v>
      </c>
      <c r="Q445">
        <f t="shared" si="30"/>
        <v>0</v>
      </c>
      <c r="R445">
        <f t="shared" si="33"/>
        <v>5</v>
      </c>
      <c r="S445" t="s">
        <v>8310</v>
      </c>
      <c r="T445" t="s">
        <v>8316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1"/>
        <v>40894.906956018516</v>
      </c>
      <c r="P446" s="10">
        <f t="shared" si="32"/>
        <v>40954.906956018516</v>
      </c>
      <c r="Q446">
        <f t="shared" si="30"/>
        <v>5</v>
      </c>
      <c r="R446">
        <f t="shared" si="33"/>
        <v>50</v>
      </c>
      <c r="S446" t="s">
        <v>8310</v>
      </c>
      <c r="T446" t="s">
        <v>8316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1"/>
        <v>42130.335358796292</v>
      </c>
      <c r="P447" s="10">
        <f t="shared" si="32"/>
        <v>42145.335358796292</v>
      </c>
      <c r="Q447">
        <f t="shared" si="30"/>
        <v>0</v>
      </c>
      <c r="R447">
        <f t="shared" si="33"/>
        <v>1</v>
      </c>
      <c r="S447" t="s">
        <v>8310</v>
      </c>
      <c r="T447" t="s">
        <v>8316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1"/>
        <v>42037.083564814813</v>
      </c>
      <c r="P448" s="10">
        <f t="shared" si="32"/>
        <v>42067.083564814813</v>
      </c>
      <c r="Q448">
        <f t="shared" si="30"/>
        <v>7</v>
      </c>
      <c r="R448">
        <f t="shared" si="33"/>
        <v>47.88</v>
      </c>
      <c r="S448" t="s">
        <v>8310</v>
      </c>
      <c r="T448" t="s">
        <v>8316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1"/>
        <v>41331.555127314816</v>
      </c>
      <c r="P449" s="10">
        <f t="shared" si="32"/>
        <v>41356.513460648144</v>
      </c>
      <c r="Q449">
        <f t="shared" si="30"/>
        <v>0</v>
      </c>
      <c r="R449">
        <f t="shared" si="33"/>
        <v>5</v>
      </c>
      <c r="S449" t="s">
        <v>8310</v>
      </c>
      <c r="T449" t="s">
        <v>8316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1"/>
        <v>41753.758043981477</v>
      </c>
      <c r="P450" s="10">
        <f t="shared" si="32"/>
        <v>41773.758043981477</v>
      </c>
      <c r="Q450">
        <f t="shared" ref="Q450:Q513" si="35">ROUND(100*E450/D450, 0)</f>
        <v>3</v>
      </c>
      <c r="R450">
        <f t="shared" si="33"/>
        <v>20.5</v>
      </c>
      <c r="S450" t="s">
        <v>8310</v>
      </c>
      <c r="T450" t="s">
        <v>8316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6">(((J451/60)/60)/24)+DATE(1970,1,1)</f>
        <v>41534.568113425928</v>
      </c>
      <c r="P451" s="10">
        <f t="shared" ref="P451:P514" si="37">(((I451/60)/60)/24)+DATE(1970,1,1)</f>
        <v>41564.568113425928</v>
      </c>
      <c r="Q451">
        <f t="shared" si="35"/>
        <v>2</v>
      </c>
      <c r="R451">
        <f t="shared" ref="R451:R514" si="38">IFERROR(ROUND(E451/L451, 2), "no backers")</f>
        <v>9</v>
      </c>
      <c r="S451" t="s">
        <v>8310</v>
      </c>
      <c r="T451" t="s">
        <v>8316</v>
      </c>
      <c r="U451">
        <f t="shared" ref="U451:U514" si="39">YEAR(O451)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6"/>
        <v>41654.946759259255</v>
      </c>
      <c r="P452" s="10">
        <f t="shared" si="37"/>
        <v>41684.946759259255</v>
      </c>
      <c r="Q452">
        <f t="shared" si="35"/>
        <v>1</v>
      </c>
      <c r="R452">
        <f t="shared" si="38"/>
        <v>56.57</v>
      </c>
      <c r="S452" t="s">
        <v>8310</v>
      </c>
      <c r="T452" t="s">
        <v>8316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6"/>
        <v>41634.715173611112</v>
      </c>
      <c r="P453" s="10">
        <f t="shared" si="37"/>
        <v>41664.715173611112</v>
      </c>
      <c r="Q453">
        <f t="shared" si="35"/>
        <v>0</v>
      </c>
      <c r="R453" t="str">
        <f t="shared" si="38"/>
        <v>no backers</v>
      </c>
      <c r="S453" t="s">
        <v>8310</v>
      </c>
      <c r="T453" t="s">
        <v>8316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6"/>
        <v>42107.703877314809</v>
      </c>
      <c r="P454" s="10">
        <f t="shared" si="37"/>
        <v>42137.703877314809</v>
      </c>
      <c r="Q454">
        <f t="shared" si="35"/>
        <v>64</v>
      </c>
      <c r="R454">
        <f t="shared" si="38"/>
        <v>40</v>
      </c>
      <c r="S454" t="s">
        <v>8310</v>
      </c>
      <c r="T454" t="s">
        <v>8316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6"/>
        <v>42038.824988425928</v>
      </c>
      <c r="P455" s="10">
        <f t="shared" si="37"/>
        <v>42054.824988425928</v>
      </c>
      <c r="Q455">
        <f t="shared" si="35"/>
        <v>0</v>
      </c>
      <c r="R455">
        <f t="shared" si="38"/>
        <v>13</v>
      </c>
      <c r="S455" t="s">
        <v>8310</v>
      </c>
      <c r="T455" t="s">
        <v>8316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6"/>
        <v>41938.717256944445</v>
      </c>
      <c r="P456" s="10">
        <f t="shared" si="37"/>
        <v>41969.551388888889</v>
      </c>
      <c r="Q456">
        <f t="shared" si="35"/>
        <v>1</v>
      </c>
      <c r="R456">
        <f t="shared" si="38"/>
        <v>16.399999999999999</v>
      </c>
      <c r="S456" t="s">
        <v>8310</v>
      </c>
      <c r="T456" t="s">
        <v>8316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6"/>
        <v>40971.002569444441</v>
      </c>
      <c r="P457" s="10">
        <f t="shared" si="37"/>
        <v>41016.021527777775</v>
      </c>
      <c r="Q457">
        <f t="shared" si="35"/>
        <v>0</v>
      </c>
      <c r="R457">
        <f t="shared" si="38"/>
        <v>22.5</v>
      </c>
      <c r="S457" t="s">
        <v>8310</v>
      </c>
      <c r="T457" t="s">
        <v>8316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6"/>
        <v>41547.694456018515</v>
      </c>
      <c r="P458" s="10">
        <f t="shared" si="37"/>
        <v>41569.165972222225</v>
      </c>
      <c r="Q458">
        <f t="shared" si="35"/>
        <v>1</v>
      </c>
      <c r="R458">
        <f t="shared" si="38"/>
        <v>20.329999999999998</v>
      </c>
      <c r="S458" t="s">
        <v>8310</v>
      </c>
      <c r="T458" t="s">
        <v>8316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6"/>
        <v>41837.767500000002</v>
      </c>
      <c r="P459" s="10">
        <f t="shared" si="37"/>
        <v>41867.767500000002</v>
      </c>
      <c r="Q459">
        <f t="shared" si="35"/>
        <v>0</v>
      </c>
      <c r="R459" t="str">
        <f t="shared" si="38"/>
        <v>no backers</v>
      </c>
      <c r="S459" t="s">
        <v>8310</v>
      </c>
      <c r="T459" t="s">
        <v>8316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6"/>
        <v>41378.69976851852</v>
      </c>
      <c r="P460" s="10">
        <f t="shared" si="37"/>
        <v>41408.69976851852</v>
      </c>
      <c r="Q460">
        <f t="shared" si="35"/>
        <v>8</v>
      </c>
      <c r="R460">
        <f t="shared" si="38"/>
        <v>16.760000000000002</v>
      </c>
      <c r="S460" t="s">
        <v>8310</v>
      </c>
      <c r="T460" t="s">
        <v>8316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6"/>
        <v>40800.6403587963</v>
      </c>
      <c r="P461" s="10">
        <f t="shared" si="37"/>
        <v>40860.682025462964</v>
      </c>
      <c r="Q461">
        <f t="shared" si="35"/>
        <v>0</v>
      </c>
      <c r="R461">
        <f t="shared" si="38"/>
        <v>25</v>
      </c>
      <c r="S461" t="s">
        <v>8310</v>
      </c>
      <c r="T461" t="s">
        <v>8316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6"/>
        <v>41759.542534722219</v>
      </c>
      <c r="P462" s="10">
        <f t="shared" si="37"/>
        <v>41791.166666666664</v>
      </c>
      <c r="Q462">
        <f t="shared" si="35"/>
        <v>0</v>
      </c>
      <c r="R462">
        <f t="shared" si="38"/>
        <v>12.5</v>
      </c>
      <c r="S462" t="s">
        <v>8310</v>
      </c>
      <c r="T462" t="s">
        <v>8316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6"/>
        <v>41407.84684027778</v>
      </c>
      <c r="P463" s="10">
        <f t="shared" si="37"/>
        <v>41427.84684027778</v>
      </c>
      <c r="Q463">
        <f t="shared" si="35"/>
        <v>0</v>
      </c>
      <c r="R463" t="str">
        <f t="shared" si="38"/>
        <v>no backers</v>
      </c>
      <c r="S463" t="s">
        <v>8310</v>
      </c>
      <c r="T463" t="s">
        <v>8316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6"/>
        <v>40705.126631944448</v>
      </c>
      <c r="P464" s="10">
        <f t="shared" si="37"/>
        <v>40765.126631944448</v>
      </c>
      <c r="Q464">
        <f t="shared" si="35"/>
        <v>0</v>
      </c>
      <c r="R464" t="str">
        <f t="shared" si="38"/>
        <v>no backers</v>
      </c>
      <c r="S464" t="s">
        <v>8310</v>
      </c>
      <c r="T464" t="s">
        <v>8316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6"/>
        <v>40750.710104166668</v>
      </c>
      <c r="P465" s="10">
        <f t="shared" si="37"/>
        <v>40810.710104166668</v>
      </c>
      <c r="Q465">
        <f t="shared" si="35"/>
        <v>2</v>
      </c>
      <c r="R465">
        <f t="shared" si="38"/>
        <v>113.64</v>
      </c>
      <c r="S465" t="s">
        <v>8310</v>
      </c>
      <c r="T465" t="s">
        <v>8316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6"/>
        <v>42488.848784722228</v>
      </c>
      <c r="P466" s="10">
        <f t="shared" si="37"/>
        <v>42508.848784722228</v>
      </c>
      <c r="Q466">
        <f t="shared" si="35"/>
        <v>0</v>
      </c>
      <c r="R466">
        <f t="shared" si="38"/>
        <v>1</v>
      </c>
      <c r="S466" t="s">
        <v>8310</v>
      </c>
      <c r="T466" t="s">
        <v>8316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6"/>
        <v>41801.120069444441</v>
      </c>
      <c r="P467" s="10">
        <f t="shared" si="37"/>
        <v>41817.120069444441</v>
      </c>
      <c r="Q467">
        <f t="shared" si="35"/>
        <v>27</v>
      </c>
      <c r="R467">
        <f t="shared" si="38"/>
        <v>17.25</v>
      </c>
      <c r="S467" t="s">
        <v>8310</v>
      </c>
      <c r="T467" t="s">
        <v>8316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6"/>
        <v>41129.942870370374</v>
      </c>
      <c r="P468" s="10">
        <f t="shared" si="37"/>
        <v>41159.942870370374</v>
      </c>
      <c r="Q468">
        <f t="shared" si="35"/>
        <v>1</v>
      </c>
      <c r="R468">
        <f t="shared" si="38"/>
        <v>15.2</v>
      </c>
      <c r="S468" t="s">
        <v>8310</v>
      </c>
      <c r="T468" t="s">
        <v>8316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6"/>
        <v>41135.679791666669</v>
      </c>
      <c r="P469" s="10">
        <f t="shared" si="37"/>
        <v>41180.679791666669</v>
      </c>
      <c r="Q469">
        <f t="shared" si="35"/>
        <v>22</v>
      </c>
      <c r="R469">
        <f t="shared" si="38"/>
        <v>110.64</v>
      </c>
      <c r="S469" t="s">
        <v>8310</v>
      </c>
      <c r="T469" t="s">
        <v>8316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6"/>
        <v>41041.167627314811</v>
      </c>
      <c r="P470" s="10">
        <f t="shared" si="37"/>
        <v>41101.160474537035</v>
      </c>
      <c r="Q470">
        <f t="shared" si="35"/>
        <v>0</v>
      </c>
      <c r="R470" t="str">
        <f t="shared" si="38"/>
        <v>no backers</v>
      </c>
      <c r="S470" t="s">
        <v>8310</v>
      </c>
      <c r="T470" t="s">
        <v>8316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6"/>
        <v>41827.989861111113</v>
      </c>
      <c r="P471" s="10">
        <f t="shared" si="37"/>
        <v>41887.989861111113</v>
      </c>
      <c r="Q471">
        <f t="shared" si="35"/>
        <v>0</v>
      </c>
      <c r="R471" t="str">
        <f t="shared" si="38"/>
        <v>no backers</v>
      </c>
      <c r="S471" t="s">
        <v>8310</v>
      </c>
      <c r="T471" t="s">
        <v>8316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6"/>
        <v>41605.167696759258</v>
      </c>
      <c r="P472" s="10">
        <f t="shared" si="37"/>
        <v>41655.166666666664</v>
      </c>
      <c r="Q472">
        <f t="shared" si="35"/>
        <v>1</v>
      </c>
      <c r="R472">
        <f t="shared" si="38"/>
        <v>25.5</v>
      </c>
      <c r="S472" t="s">
        <v>8310</v>
      </c>
      <c r="T472" t="s">
        <v>8316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6"/>
        <v>41703.721979166665</v>
      </c>
      <c r="P473" s="10">
        <f t="shared" si="37"/>
        <v>41748.680312500001</v>
      </c>
      <c r="Q473">
        <f t="shared" si="35"/>
        <v>12</v>
      </c>
      <c r="R473">
        <f t="shared" si="38"/>
        <v>38.479999999999997</v>
      </c>
      <c r="S473" t="s">
        <v>8310</v>
      </c>
      <c r="T473" t="s">
        <v>8316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6"/>
        <v>41844.922662037039</v>
      </c>
      <c r="P474" s="10">
        <f t="shared" si="37"/>
        <v>41874.922662037039</v>
      </c>
      <c r="Q474">
        <f t="shared" si="35"/>
        <v>18</v>
      </c>
      <c r="R474">
        <f t="shared" si="38"/>
        <v>28.2</v>
      </c>
      <c r="S474" t="s">
        <v>8310</v>
      </c>
      <c r="T474" t="s">
        <v>8316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6"/>
        <v>41869.698136574072</v>
      </c>
      <c r="P475" s="10">
        <f t="shared" si="37"/>
        <v>41899.698136574072</v>
      </c>
      <c r="Q475">
        <f t="shared" si="35"/>
        <v>3</v>
      </c>
      <c r="R475">
        <f t="shared" si="38"/>
        <v>61.5</v>
      </c>
      <c r="S475" t="s">
        <v>8310</v>
      </c>
      <c r="T475" t="s">
        <v>8316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6"/>
        <v>42753.329039351855</v>
      </c>
      <c r="P476" s="10">
        <f t="shared" si="37"/>
        <v>42783.329039351855</v>
      </c>
      <c r="Q476">
        <f t="shared" si="35"/>
        <v>0</v>
      </c>
      <c r="R476">
        <f t="shared" si="38"/>
        <v>1</v>
      </c>
      <c r="S476" t="s">
        <v>8310</v>
      </c>
      <c r="T476" t="s">
        <v>8316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6"/>
        <v>42100.086145833338</v>
      </c>
      <c r="P477" s="10">
        <f t="shared" si="37"/>
        <v>42130.086145833338</v>
      </c>
      <c r="Q477">
        <f t="shared" si="35"/>
        <v>0</v>
      </c>
      <c r="R477" t="str">
        <f t="shared" si="38"/>
        <v>no backers</v>
      </c>
      <c r="S477" t="s">
        <v>8310</v>
      </c>
      <c r="T477" t="s">
        <v>8316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6"/>
        <v>41757.975011574075</v>
      </c>
      <c r="P478" s="10">
        <f t="shared" si="37"/>
        <v>41793.165972222225</v>
      </c>
      <c r="Q478">
        <f t="shared" si="35"/>
        <v>2</v>
      </c>
      <c r="R478">
        <f t="shared" si="38"/>
        <v>39.57</v>
      </c>
      <c r="S478" t="s">
        <v>8310</v>
      </c>
      <c r="T478" t="s">
        <v>8316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6"/>
        <v>40987.83488425926</v>
      </c>
      <c r="P479" s="10">
        <f t="shared" si="37"/>
        <v>41047.83488425926</v>
      </c>
      <c r="Q479">
        <f t="shared" si="35"/>
        <v>0</v>
      </c>
      <c r="R479" t="str">
        <f t="shared" si="38"/>
        <v>no backers</v>
      </c>
      <c r="S479" t="s">
        <v>8310</v>
      </c>
      <c r="T479" t="s">
        <v>8316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6"/>
        <v>42065.910983796297</v>
      </c>
      <c r="P480" s="10">
        <f t="shared" si="37"/>
        <v>42095.869317129633</v>
      </c>
      <c r="Q480">
        <f t="shared" si="35"/>
        <v>0</v>
      </c>
      <c r="R480" t="str">
        <f t="shared" si="38"/>
        <v>no backers</v>
      </c>
      <c r="S480" t="s">
        <v>8310</v>
      </c>
      <c r="T480" t="s">
        <v>8316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6"/>
        <v>41904.407812500001</v>
      </c>
      <c r="P481" s="10">
        <f t="shared" si="37"/>
        <v>41964.449479166666</v>
      </c>
      <c r="Q481">
        <f t="shared" si="35"/>
        <v>33</v>
      </c>
      <c r="R481">
        <f t="shared" si="38"/>
        <v>88.8</v>
      </c>
      <c r="S481" t="s">
        <v>8310</v>
      </c>
      <c r="T481" t="s">
        <v>8316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6"/>
        <v>41465.500173611108</v>
      </c>
      <c r="P482" s="10">
        <f t="shared" si="37"/>
        <v>41495.500173611108</v>
      </c>
      <c r="Q482">
        <f t="shared" si="35"/>
        <v>19</v>
      </c>
      <c r="R482">
        <f t="shared" si="38"/>
        <v>55.46</v>
      </c>
      <c r="S482" t="s">
        <v>8310</v>
      </c>
      <c r="T482" t="s">
        <v>8316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6"/>
        <v>41162.672326388885</v>
      </c>
      <c r="P483" s="10">
        <f t="shared" si="37"/>
        <v>41192.672326388885</v>
      </c>
      <c r="Q483">
        <f t="shared" si="35"/>
        <v>6</v>
      </c>
      <c r="R483">
        <f t="shared" si="38"/>
        <v>87.14</v>
      </c>
      <c r="S483" t="s">
        <v>8310</v>
      </c>
      <c r="T483" t="s">
        <v>8316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6"/>
        <v>42447.896875000006</v>
      </c>
      <c r="P484" s="10">
        <f t="shared" si="37"/>
        <v>42474.606944444444</v>
      </c>
      <c r="Q484">
        <f t="shared" si="35"/>
        <v>0</v>
      </c>
      <c r="R484">
        <f t="shared" si="38"/>
        <v>10</v>
      </c>
      <c r="S484" t="s">
        <v>8310</v>
      </c>
      <c r="T484" t="s">
        <v>8316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6"/>
        <v>41243.197592592594</v>
      </c>
      <c r="P485" s="10">
        <f t="shared" si="37"/>
        <v>41303.197592592594</v>
      </c>
      <c r="Q485">
        <f t="shared" si="35"/>
        <v>50</v>
      </c>
      <c r="R485">
        <f t="shared" si="38"/>
        <v>51.22</v>
      </c>
      <c r="S485" t="s">
        <v>8310</v>
      </c>
      <c r="T485" t="s">
        <v>8316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6"/>
        <v>42272.93949074074</v>
      </c>
      <c r="P486" s="10">
        <f t="shared" si="37"/>
        <v>42313.981157407412</v>
      </c>
      <c r="Q486">
        <f t="shared" si="35"/>
        <v>0</v>
      </c>
      <c r="R486">
        <f t="shared" si="38"/>
        <v>13.55</v>
      </c>
      <c r="S486" t="s">
        <v>8310</v>
      </c>
      <c r="T486" t="s">
        <v>8316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6"/>
        <v>41381.50577546296</v>
      </c>
      <c r="P487" s="10">
        <f t="shared" si="37"/>
        <v>41411.50577546296</v>
      </c>
      <c r="Q487">
        <f t="shared" si="35"/>
        <v>22</v>
      </c>
      <c r="R487">
        <f t="shared" si="38"/>
        <v>66.52</v>
      </c>
      <c r="S487" t="s">
        <v>8310</v>
      </c>
      <c r="T487" t="s">
        <v>8316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6"/>
        <v>41761.94258101852</v>
      </c>
      <c r="P488" s="10">
        <f t="shared" si="37"/>
        <v>41791.94258101852</v>
      </c>
      <c r="Q488">
        <f t="shared" si="35"/>
        <v>0</v>
      </c>
      <c r="R488">
        <f t="shared" si="38"/>
        <v>50</v>
      </c>
      <c r="S488" t="s">
        <v>8310</v>
      </c>
      <c r="T488" t="s">
        <v>8316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6"/>
        <v>42669.594837962963</v>
      </c>
      <c r="P489" s="10">
        <f t="shared" si="37"/>
        <v>42729.636504629627</v>
      </c>
      <c r="Q489">
        <f t="shared" si="35"/>
        <v>0</v>
      </c>
      <c r="R489" t="str">
        <f t="shared" si="38"/>
        <v>no backers</v>
      </c>
      <c r="S489" t="s">
        <v>8310</v>
      </c>
      <c r="T489" t="s">
        <v>8316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6"/>
        <v>42714.054398148146</v>
      </c>
      <c r="P490" s="10">
        <f t="shared" si="37"/>
        <v>42744.054398148146</v>
      </c>
      <c r="Q490">
        <f t="shared" si="35"/>
        <v>0</v>
      </c>
      <c r="R490" t="str">
        <f t="shared" si="38"/>
        <v>no backers</v>
      </c>
      <c r="S490" t="s">
        <v>8310</v>
      </c>
      <c r="T490" t="s">
        <v>8316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6"/>
        <v>40882.481666666667</v>
      </c>
      <c r="P491" s="10">
        <f t="shared" si="37"/>
        <v>40913.481249999997</v>
      </c>
      <c r="Q491">
        <f t="shared" si="35"/>
        <v>0</v>
      </c>
      <c r="R491">
        <f t="shared" si="38"/>
        <v>71.67</v>
      </c>
      <c r="S491" t="s">
        <v>8310</v>
      </c>
      <c r="T491" t="s">
        <v>8316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6"/>
        <v>41113.968576388892</v>
      </c>
      <c r="P492" s="10">
        <f t="shared" si="37"/>
        <v>41143.968576388892</v>
      </c>
      <c r="Q492">
        <f t="shared" si="35"/>
        <v>0</v>
      </c>
      <c r="R492" t="str">
        <f t="shared" si="38"/>
        <v>no backers</v>
      </c>
      <c r="S492" t="s">
        <v>8310</v>
      </c>
      <c r="T492" t="s">
        <v>8316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6"/>
        <v>42366.982627314821</v>
      </c>
      <c r="P493" s="10">
        <f t="shared" si="37"/>
        <v>42396.982627314821</v>
      </c>
      <c r="Q493">
        <f t="shared" si="35"/>
        <v>0</v>
      </c>
      <c r="R493" t="str">
        <f t="shared" si="38"/>
        <v>no backers</v>
      </c>
      <c r="S493" t="s">
        <v>8310</v>
      </c>
      <c r="T493" t="s">
        <v>8316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6"/>
        <v>42596.03506944445</v>
      </c>
      <c r="P494" s="10">
        <f t="shared" si="37"/>
        <v>42656.03506944445</v>
      </c>
      <c r="Q494">
        <f t="shared" si="35"/>
        <v>0</v>
      </c>
      <c r="R494" t="str">
        <f t="shared" si="38"/>
        <v>no backers</v>
      </c>
      <c r="S494" t="s">
        <v>8310</v>
      </c>
      <c r="T494" t="s">
        <v>8316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6"/>
        <v>42114.726134259254</v>
      </c>
      <c r="P495" s="10">
        <f t="shared" si="37"/>
        <v>42144.726134259254</v>
      </c>
      <c r="Q495">
        <f t="shared" si="35"/>
        <v>0</v>
      </c>
      <c r="R495" t="str">
        <f t="shared" si="38"/>
        <v>no backers</v>
      </c>
      <c r="S495" t="s">
        <v>8310</v>
      </c>
      <c r="T495" t="s">
        <v>8316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6"/>
        <v>41799.830613425926</v>
      </c>
      <c r="P496" s="10">
        <f t="shared" si="37"/>
        <v>41823.125</v>
      </c>
      <c r="Q496">
        <f t="shared" si="35"/>
        <v>0</v>
      </c>
      <c r="R496">
        <f t="shared" si="38"/>
        <v>10.33</v>
      </c>
      <c r="S496" t="s">
        <v>8310</v>
      </c>
      <c r="T496" t="s">
        <v>8316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6"/>
        <v>42171.827604166669</v>
      </c>
      <c r="P497" s="10">
        <f t="shared" si="37"/>
        <v>42201.827604166669</v>
      </c>
      <c r="Q497">
        <f t="shared" si="35"/>
        <v>0</v>
      </c>
      <c r="R497" t="str">
        <f t="shared" si="38"/>
        <v>no backers</v>
      </c>
      <c r="S497" t="s">
        <v>8310</v>
      </c>
      <c r="T497" t="s">
        <v>8316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6"/>
        <v>41620.93141203704</v>
      </c>
      <c r="P498" s="10">
        <f t="shared" si="37"/>
        <v>41680.93141203704</v>
      </c>
      <c r="Q498">
        <f t="shared" si="35"/>
        <v>0</v>
      </c>
      <c r="R498">
        <f t="shared" si="38"/>
        <v>1</v>
      </c>
      <c r="S498" t="s">
        <v>8310</v>
      </c>
      <c r="T498" t="s">
        <v>8316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6"/>
        <v>41945.037789351853</v>
      </c>
      <c r="P499" s="10">
        <f t="shared" si="37"/>
        <v>41998.208333333328</v>
      </c>
      <c r="Q499">
        <f t="shared" si="35"/>
        <v>1</v>
      </c>
      <c r="R499">
        <f t="shared" si="38"/>
        <v>10</v>
      </c>
      <c r="S499" t="s">
        <v>8310</v>
      </c>
      <c r="T499" t="s">
        <v>8316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6"/>
        <v>40858.762141203704</v>
      </c>
      <c r="P500" s="10">
        <f t="shared" si="37"/>
        <v>40900.762141203704</v>
      </c>
      <c r="Q500">
        <f t="shared" si="35"/>
        <v>5</v>
      </c>
      <c r="R500">
        <f t="shared" si="38"/>
        <v>136.09</v>
      </c>
      <c r="S500" t="s">
        <v>8310</v>
      </c>
      <c r="T500" t="s">
        <v>8316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6"/>
        <v>40043.895462962959</v>
      </c>
      <c r="P501" s="10">
        <f t="shared" si="37"/>
        <v>40098.874305555553</v>
      </c>
      <c r="Q501">
        <f t="shared" si="35"/>
        <v>10</v>
      </c>
      <c r="R501">
        <f t="shared" si="38"/>
        <v>73.459999999999994</v>
      </c>
      <c r="S501" t="s">
        <v>8310</v>
      </c>
      <c r="T501" t="s">
        <v>8316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6"/>
        <v>40247.886006944449</v>
      </c>
      <c r="P502" s="10">
        <f t="shared" si="37"/>
        <v>40306.927777777775</v>
      </c>
      <c r="Q502">
        <f t="shared" si="35"/>
        <v>3</v>
      </c>
      <c r="R502">
        <f t="shared" si="38"/>
        <v>53.75</v>
      </c>
      <c r="S502" t="s">
        <v>8310</v>
      </c>
      <c r="T502" t="s">
        <v>8316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6"/>
        <v>40703.234386574077</v>
      </c>
      <c r="P503" s="10">
        <f t="shared" si="37"/>
        <v>40733.234386574077</v>
      </c>
      <c r="Q503">
        <f t="shared" si="35"/>
        <v>0</v>
      </c>
      <c r="R503" t="str">
        <f t="shared" si="38"/>
        <v>no backers</v>
      </c>
      <c r="S503" t="s">
        <v>8310</v>
      </c>
      <c r="T503" t="s">
        <v>8316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6"/>
        <v>40956.553530092591</v>
      </c>
      <c r="P504" s="10">
        <f t="shared" si="37"/>
        <v>40986.511863425927</v>
      </c>
      <c r="Q504">
        <f t="shared" si="35"/>
        <v>1</v>
      </c>
      <c r="R504">
        <f t="shared" si="38"/>
        <v>57.5</v>
      </c>
      <c r="S504" t="s">
        <v>8310</v>
      </c>
      <c r="T504" t="s">
        <v>8316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6"/>
        <v>41991.526655092588</v>
      </c>
      <c r="P505" s="10">
        <f t="shared" si="37"/>
        <v>42021.526655092588</v>
      </c>
      <c r="Q505">
        <f t="shared" si="35"/>
        <v>2</v>
      </c>
      <c r="R505">
        <f t="shared" si="38"/>
        <v>12.67</v>
      </c>
      <c r="S505" t="s">
        <v>8310</v>
      </c>
      <c r="T505" t="s">
        <v>8316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6"/>
        <v>40949.98364583333</v>
      </c>
      <c r="P506" s="10">
        <f t="shared" si="37"/>
        <v>41009.941979166666</v>
      </c>
      <c r="Q506">
        <f t="shared" si="35"/>
        <v>1</v>
      </c>
      <c r="R506">
        <f t="shared" si="38"/>
        <v>67</v>
      </c>
      <c r="S506" t="s">
        <v>8310</v>
      </c>
      <c r="T506" t="s">
        <v>8316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6"/>
        <v>42318.098217592589</v>
      </c>
      <c r="P507" s="10">
        <f t="shared" si="37"/>
        <v>42363.098217592589</v>
      </c>
      <c r="Q507">
        <f t="shared" si="35"/>
        <v>0</v>
      </c>
      <c r="R507">
        <f t="shared" si="38"/>
        <v>3.71</v>
      </c>
      <c r="S507" t="s">
        <v>8310</v>
      </c>
      <c r="T507" t="s">
        <v>8316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6"/>
        <v>41466.552314814813</v>
      </c>
      <c r="P508" s="10">
        <f t="shared" si="37"/>
        <v>41496.552314814813</v>
      </c>
      <c r="Q508">
        <f t="shared" si="35"/>
        <v>0</v>
      </c>
      <c r="R508">
        <f t="shared" si="38"/>
        <v>250</v>
      </c>
      <c r="S508" t="s">
        <v>8310</v>
      </c>
      <c r="T508" t="s">
        <v>8316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6"/>
        <v>41156.958993055552</v>
      </c>
      <c r="P509" s="10">
        <f t="shared" si="37"/>
        <v>41201.958993055552</v>
      </c>
      <c r="Q509">
        <f t="shared" si="35"/>
        <v>3</v>
      </c>
      <c r="R509">
        <f t="shared" si="38"/>
        <v>64</v>
      </c>
      <c r="S509" t="s">
        <v>8310</v>
      </c>
      <c r="T509" t="s">
        <v>8316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6"/>
        <v>40995.024317129632</v>
      </c>
      <c r="P510" s="10">
        <f t="shared" si="37"/>
        <v>41054.593055555553</v>
      </c>
      <c r="Q510">
        <f t="shared" si="35"/>
        <v>1</v>
      </c>
      <c r="R510">
        <f t="shared" si="38"/>
        <v>133.33000000000001</v>
      </c>
      <c r="S510" t="s">
        <v>8310</v>
      </c>
      <c r="T510" t="s">
        <v>8316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6"/>
        <v>42153.631597222222</v>
      </c>
      <c r="P511" s="10">
        <f t="shared" si="37"/>
        <v>42183.631597222222</v>
      </c>
      <c r="Q511">
        <f t="shared" si="35"/>
        <v>0</v>
      </c>
      <c r="R511">
        <f t="shared" si="38"/>
        <v>10</v>
      </c>
      <c r="S511" t="s">
        <v>8310</v>
      </c>
      <c r="T511" t="s">
        <v>8316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6"/>
        <v>42400.176377314812</v>
      </c>
      <c r="P512" s="10">
        <f t="shared" si="37"/>
        <v>42430.176377314812</v>
      </c>
      <c r="Q512">
        <f t="shared" si="35"/>
        <v>0</v>
      </c>
      <c r="R512" t="str">
        <f t="shared" si="38"/>
        <v>no backers</v>
      </c>
      <c r="S512" t="s">
        <v>8310</v>
      </c>
      <c r="T512" t="s">
        <v>8316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6"/>
        <v>41340.303032407406</v>
      </c>
      <c r="P513" s="10">
        <f t="shared" si="37"/>
        <v>41370.261365740742</v>
      </c>
      <c r="Q513">
        <f t="shared" si="35"/>
        <v>3</v>
      </c>
      <c r="R513">
        <f t="shared" si="38"/>
        <v>30</v>
      </c>
      <c r="S513" t="s">
        <v>8310</v>
      </c>
      <c r="T513" t="s">
        <v>8316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6"/>
        <v>42649.742210648154</v>
      </c>
      <c r="P514" s="10">
        <f t="shared" si="37"/>
        <v>42694.783877314811</v>
      </c>
      <c r="Q514">
        <f t="shared" ref="Q514:Q577" si="40">ROUND(100*E514/D514, 0)</f>
        <v>0</v>
      </c>
      <c r="R514">
        <f t="shared" si="38"/>
        <v>5.5</v>
      </c>
      <c r="S514" t="s">
        <v>8310</v>
      </c>
      <c r="T514" t="s">
        <v>8316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1">(((J515/60)/60)/24)+DATE(1970,1,1)</f>
        <v>42552.653993055559</v>
      </c>
      <c r="P515" s="10">
        <f t="shared" ref="P515:P578" si="42">(((I515/60)/60)/24)+DATE(1970,1,1)</f>
        <v>42597.291666666672</v>
      </c>
      <c r="Q515">
        <f t="shared" si="40"/>
        <v>14</v>
      </c>
      <c r="R515">
        <f t="shared" ref="R515:R578" si="43">IFERROR(ROUND(E515/L515, 2), "no backers")</f>
        <v>102.38</v>
      </c>
      <c r="S515" t="s">
        <v>8310</v>
      </c>
      <c r="T515" t="s">
        <v>8316</v>
      </c>
      <c r="U515">
        <f t="shared" ref="U515:U578" si="44">YEAR(O515)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1"/>
        <v>41830.613969907405</v>
      </c>
      <c r="P516" s="10">
        <f t="shared" si="42"/>
        <v>41860.613969907405</v>
      </c>
      <c r="Q516">
        <f t="shared" si="40"/>
        <v>3</v>
      </c>
      <c r="R516">
        <f t="shared" si="43"/>
        <v>16.670000000000002</v>
      </c>
      <c r="S516" t="s">
        <v>8310</v>
      </c>
      <c r="T516" t="s">
        <v>8316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1"/>
        <v>42327.490752314814</v>
      </c>
      <c r="P517" s="10">
        <f t="shared" si="42"/>
        <v>42367.490752314814</v>
      </c>
      <c r="Q517">
        <f t="shared" si="40"/>
        <v>25</v>
      </c>
      <c r="R517">
        <f t="shared" si="43"/>
        <v>725.03</v>
      </c>
      <c r="S517" t="s">
        <v>8310</v>
      </c>
      <c r="T517" t="s">
        <v>8316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1"/>
        <v>42091.778703703705</v>
      </c>
      <c r="P518" s="10">
        <f t="shared" si="42"/>
        <v>42151.778703703705</v>
      </c>
      <c r="Q518">
        <f t="shared" si="40"/>
        <v>0</v>
      </c>
      <c r="R518" t="str">
        <f t="shared" si="43"/>
        <v>no backers</v>
      </c>
      <c r="S518" t="s">
        <v>8310</v>
      </c>
      <c r="T518" t="s">
        <v>8316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1"/>
        <v>42738.615289351852</v>
      </c>
      <c r="P519" s="10">
        <f t="shared" si="42"/>
        <v>42768.615289351852</v>
      </c>
      <c r="Q519">
        <f t="shared" si="40"/>
        <v>1</v>
      </c>
      <c r="R519">
        <f t="shared" si="43"/>
        <v>68.33</v>
      </c>
      <c r="S519" t="s">
        <v>8310</v>
      </c>
      <c r="T519" t="s">
        <v>8316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1"/>
        <v>42223.616018518514</v>
      </c>
      <c r="P520" s="10">
        <f t="shared" si="42"/>
        <v>42253.615277777775</v>
      </c>
      <c r="Q520">
        <f t="shared" si="40"/>
        <v>0</v>
      </c>
      <c r="R520" t="str">
        <f t="shared" si="43"/>
        <v>no backers</v>
      </c>
      <c r="S520" t="s">
        <v>8310</v>
      </c>
      <c r="T520" t="s">
        <v>8316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1"/>
        <v>41218.391446759262</v>
      </c>
      <c r="P521" s="10">
        <f t="shared" si="42"/>
        <v>41248.391446759262</v>
      </c>
      <c r="Q521">
        <f t="shared" si="40"/>
        <v>23</v>
      </c>
      <c r="R521">
        <f t="shared" si="43"/>
        <v>39.229999999999997</v>
      </c>
      <c r="S521" t="s">
        <v>8310</v>
      </c>
      <c r="T521" t="s">
        <v>8316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1"/>
        <v>42318.702094907407</v>
      </c>
      <c r="P522" s="10">
        <f t="shared" si="42"/>
        <v>42348.702094907407</v>
      </c>
      <c r="Q522">
        <f t="shared" si="40"/>
        <v>102</v>
      </c>
      <c r="R522">
        <f t="shared" si="43"/>
        <v>150.15</v>
      </c>
      <c r="S522" t="s">
        <v>8317</v>
      </c>
      <c r="T522" t="s">
        <v>8318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1"/>
        <v>42646.092812499999</v>
      </c>
      <c r="P523" s="10">
        <f t="shared" si="42"/>
        <v>42675.207638888889</v>
      </c>
      <c r="Q523">
        <f t="shared" si="40"/>
        <v>105</v>
      </c>
      <c r="R523">
        <f t="shared" si="43"/>
        <v>93.43</v>
      </c>
      <c r="S523" t="s">
        <v>8317</v>
      </c>
      <c r="T523" t="s">
        <v>8318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1"/>
        <v>42430.040798611109</v>
      </c>
      <c r="P524" s="10">
        <f t="shared" si="42"/>
        <v>42449.999131944445</v>
      </c>
      <c r="Q524">
        <f t="shared" si="40"/>
        <v>115</v>
      </c>
      <c r="R524">
        <f t="shared" si="43"/>
        <v>110.97</v>
      </c>
      <c r="S524" t="s">
        <v>8317</v>
      </c>
      <c r="T524" t="s">
        <v>8318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1"/>
        <v>42238.13282407407</v>
      </c>
      <c r="P525" s="10">
        <f t="shared" si="42"/>
        <v>42268.13282407407</v>
      </c>
      <c r="Q525">
        <f t="shared" si="40"/>
        <v>121</v>
      </c>
      <c r="R525">
        <f t="shared" si="43"/>
        <v>71.790000000000006</v>
      </c>
      <c r="S525" t="s">
        <v>8317</v>
      </c>
      <c r="T525" t="s">
        <v>8318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1"/>
        <v>42492.717233796298</v>
      </c>
      <c r="P526" s="10">
        <f t="shared" si="42"/>
        <v>42522.717233796298</v>
      </c>
      <c r="Q526">
        <f t="shared" si="40"/>
        <v>109</v>
      </c>
      <c r="R526">
        <f t="shared" si="43"/>
        <v>29.26</v>
      </c>
      <c r="S526" t="s">
        <v>8317</v>
      </c>
      <c r="T526" t="s">
        <v>8318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1"/>
        <v>41850.400937500002</v>
      </c>
      <c r="P527" s="10">
        <f t="shared" si="42"/>
        <v>41895.400937500002</v>
      </c>
      <c r="Q527">
        <f t="shared" si="40"/>
        <v>100</v>
      </c>
      <c r="R527">
        <f t="shared" si="43"/>
        <v>1000</v>
      </c>
      <c r="S527" t="s">
        <v>8317</v>
      </c>
      <c r="T527" t="s">
        <v>8318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1"/>
        <v>42192.591944444444</v>
      </c>
      <c r="P528" s="10">
        <f t="shared" si="42"/>
        <v>42223.708333333328</v>
      </c>
      <c r="Q528">
        <f t="shared" si="40"/>
        <v>114</v>
      </c>
      <c r="R528">
        <f t="shared" si="43"/>
        <v>74.349999999999994</v>
      </c>
      <c r="S528" t="s">
        <v>8317</v>
      </c>
      <c r="T528" t="s">
        <v>8318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1"/>
        <v>42753.205625000002</v>
      </c>
      <c r="P529" s="10">
        <f t="shared" si="42"/>
        <v>42783.670138888891</v>
      </c>
      <c r="Q529">
        <f t="shared" si="40"/>
        <v>101</v>
      </c>
      <c r="R529">
        <f t="shared" si="43"/>
        <v>63.83</v>
      </c>
      <c r="S529" t="s">
        <v>8317</v>
      </c>
      <c r="T529" t="s">
        <v>8318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1"/>
        <v>42155.920219907406</v>
      </c>
      <c r="P530" s="10">
        <f t="shared" si="42"/>
        <v>42176.888888888891</v>
      </c>
      <c r="Q530">
        <f t="shared" si="40"/>
        <v>116</v>
      </c>
      <c r="R530">
        <f t="shared" si="43"/>
        <v>44.33</v>
      </c>
      <c r="S530" t="s">
        <v>8317</v>
      </c>
      <c r="T530" t="s">
        <v>8318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1"/>
        <v>42725.031180555554</v>
      </c>
      <c r="P531" s="10">
        <f t="shared" si="42"/>
        <v>42746.208333333328</v>
      </c>
      <c r="Q531">
        <f t="shared" si="40"/>
        <v>130</v>
      </c>
      <c r="R531">
        <f t="shared" si="43"/>
        <v>86.94</v>
      </c>
      <c r="S531" t="s">
        <v>8317</v>
      </c>
      <c r="T531" t="s">
        <v>8318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1"/>
        <v>42157.591064814813</v>
      </c>
      <c r="P532" s="10">
        <f t="shared" si="42"/>
        <v>42179.083333333328</v>
      </c>
      <c r="Q532">
        <f t="shared" si="40"/>
        <v>108</v>
      </c>
      <c r="R532">
        <f t="shared" si="43"/>
        <v>126.55</v>
      </c>
      <c r="S532" t="s">
        <v>8317</v>
      </c>
      <c r="T532" t="s">
        <v>8318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1"/>
        <v>42676.065150462964</v>
      </c>
      <c r="P533" s="10">
        <f t="shared" si="42"/>
        <v>42721.290972222225</v>
      </c>
      <c r="Q533">
        <f t="shared" si="40"/>
        <v>100</v>
      </c>
      <c r="R533">
        <f t="shared" si="43"/>
        <v>129.03</v>
      </c>
      <c r="S533" t="s">
        <v>8317</v>
      </c>
      <c r="T533" t="s">
        <v>8318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1"/>
        <v>42473.007037037038</v>
      </c>
      <c r="P534" s="10">
        <f t="shared" si="42"/>
        <v>42503.007037037038</v>
      </c>
      <c r="Q534">
        <f t="shared" si="40"/>
        <v>123</v>
      </c>
      <c r="R534">
        <f t="shared" si="43"/>
        <v>71.239999999999995</v>
      </c>
      <c r="S534" t="s">
        <v>8317</v>
      </c>
      <c r="T534" t="s">
        <v>8318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1"/>
        <v>42482.43478009259</v>
      </c>
      <c r="P535" s="10">
        <f t="shared" si="42"/>
        <v>42506.43478009259</v>
      </c>
      <c r="Q535" s="18">
        <f t="shared" si="40"/>
        <v>100</v>
      </c>
      <c r="R535">
        <f t="shared" si="43"/>
        <v>117.88</v>
      </c>
      <c r="S535" t="s">
        <v>8317</v>
      </c>
      <c r="T535" t="s">
        <v>8318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1"/>
        <v>42270.810995370368</v>
      </c>
      <c r="P536" s="10">
        <f t="shared" si="42"/>
        <v>42309.958333333328</v>
      </c>
      <c r="Q536">
        <f t="shared" si="40"/>
        <v>105</v>
      </c>
      <c r="R536">
        <f t="shared" si="43"/>
        <v>327.08</v>
      </c>
      <c r="S536" t="s">
        <v>8317</v>
      </c>
      <c r="T536" t="s">
        <v>8318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1"/>
        <v>42711.545196759253</v>
      </c>
      <c r="P537" s="10">
        <f t="shared" si="42"/>
        <v>42741.545196759253</v>
      </c>
      <c r="Q537">
        <f t="shared" si="40"/>
        <v>103</v>
      </c>
      <c r="R537">
        <f t="shared" si="43"/>
        <v>34.75</v>
      </c>
      <c r="S537" t="s">
        <v>8317</v>
      </c>
      <c r="T537" t="s">
        <v>8318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1"/>
        <v>42179.344988425932</v>
      </c>
      <c r="P538" s="10">
        <f t="shared" si="42"/>
        <v>42219.75</v>
      </c>
      <c r="Q538">
        <f t="shared" si="40"/>
        <v>118</v>
      </c>
      <c r="R538">
        <f t="shared" si="43"/>
        <v>100.06</v>
      </c>
      <c r="S538" t="s">
        <v>8317</v>
      </c>
      <c r="T538" t="s">
        <v>8318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1"/>
        <v>42282.768414351856</v>
      </c>
      <c r="P539" s="10">
        <f t="shared" si="42"/>
        <v>42312.810081018513</v>
      </c>
      <c r="Q539">
        <f t="shared" si="40"/>
        <v>121</v>
      </c>
      <c r="R539">
        <f t="shared" si="43"/>
        <v>40.85</v>
      </c>
      <c r="S539" t="s">
        <v>8317</v>
      </c>
      <c r="T539" t="s">
        <v>8318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1"/>
        <v>42473.794710648144</v>
      </c>
      <c r="P540" s="10">
        <f t="shared" si="42"/>
        <v>42503.794710648144</v>
      </c>
      <c r="Q540">
        <f t="shared" si="40"/>
        <v>302</v>
      </c>
      <c r="R540">
        <f t="shared" si="43"/>
        <v>252.02</v>
      </c>
      <c r="S540" t="s">
        <v>8317</v>
      </c>
      <c r="T540" t="s">
        <v>8318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1"/>
        <v>42535.049849537041</v>
      </c>
      <c r="P541" s="10">
        <f t="shared" si="42"/>
        <v>42556.049849537041</v>
      </c>
      <c r="Q541">
        <f t="shared" si="40"/>
        <v>101</v>
      </c>
      <c r="R541">
        <f t="shared" si="43"/>
        <v>25.16</v>
      </c>
      <c r="S541" t="s">
        <v>8317</v>
      </c>
      <c r="T541" t="s">
        <v>8318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1"/>
        <v>42009.817199074074</v>
      </c>
      <c r="P542" s="10">
        <f t="shared" si="42"/>
        <v>42039.817199074074</v>
      </c>
      <c r="Q542">
        <f t="shared" si="40"/>
        <v>0</v>
      </c>
      <c r="R542">
        <f t="shared" si="43"/>
        <v>1</v>
      </c>
      <c r="S542" t="s">
        <v>8319</v>
      </c>
      <c r="T542" t="s">
        <v>8320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1"/>
        <v>42276.046689814815</v>
      </c>
      <c r="P543" s="10">
        <f t="shared" si="42"/>
        <v>42306.046689814815</v>
      </c>
      <c r="Q543">
        <f t="shared" si="40"/>
        <v>1</v>
      </c>
      <c r="R543">
        <f t="shared" si="43"/>
        <v>25</v>
      </c>
      <c r="S543" t="s">
        <v>8319</v>
      </c>
      <c r="T543" t="s">
        <v>8320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1"/>
        <v>42433.737453703703</v>
      </c>
      <c r="P544" s="10">
        <f t="shared" si="42"/>
        <v>42493.695787037039</v>
      </c>
      <c r="Q544">
        <f t="shared" si="40"/>
        <v>0</v>
      </c>
      <c r="R544">
        <f t="shared" si="43"/>
        <v>1</v>
      </c>
      <c r="S544" t="s">
        <v>8319</v>
      </c>
      <c r="T544" t="s">
        <v>8320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1"/>
        <v>41914.092152777775</v>
      </c>
      <c r="P545" s="10">
        <f t="shared" si="42"/>
        <v>41944.092152777775</v>
      </c>
      <c r="Q545">
        <f t="shared" si="40"/>
        <v>0</v>
      </c>
      <c r="R545">
        <f t="shared" si="43"/>
        <v>35</v>
      </c>
      <c r="S545" t="s">
        <v>8319</v>
      </c>
      <c r="T545" t="s">
        <v>8320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1"/>
        <v>42525.656944444447</v>
      </c>
      <c r="P546" s="10">
        <f t="shared" si="42"/>
        <v>42555.656944444447</v>
      </c>
      <c r="Q546">
        <f t="shared" si="40"/>
        <v>1</v>
      </c>
      <c r="R546">
        <f t="shared" si="43"/>
        <v>3</v>
      </c>
      <c r="S546" t="s">
        <v>8319</v>
      </c>
      <c r="T546" t="s">
        <v>8320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1"/>
        <v>42283.592465277776</v>
      </c>
      <c r="P547" s="10">
        <f t="shared" si="42"/>
        <v>42323.634131944447</v>
      </c>
      <c r="Q547">
        <f t="shared" si="40"/>
        <v>27</v>
      </c>
      <c r="R547">
        <f t="shared" si="43"/>
        <v>402.71</v>
      </c>
      <c r="S547" t="s">
        <v>8319</v>
      </c>
      <c r="T547" t="s">
        <v>8320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1"/>
        <v>42249.667997685188</v>
      </c>
      <c r="P548" s="10">
        <f t="shared" si="42"/>
        <v>42294.667997685188</v>
      </c>
      <c r="Q548">
        <f t="shared" si="40"/>
        <v>0</v>
      </c>
      <c r="R548">
        <f t="shared" si="43"/>
        <v>26</v>
      </c>
      <c r="S548" t="s">
        <v>8319</v>
      </c>
      <c r="T548" t="s">
        <v>8320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1"/>
        <v>42380.696342592593</v>
      </c>
      <c r="P549" s="10">
        <f t="shared" si="42"/>
        <v>42410.696342592593</v>
      </c>
      <c r="Q549">
        <f t="shared" si="40"/>
        <v>0</v>
      </c>
      <c r="R549" t="str">
        <f t="shared" si="43"/>
        <v>no backers</v>
      </c>
      <c r="S549" t="s">
        <v>8319</v>
      </c>
      <c r="T549" t="s">
        <v>8320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1"/>
        <v>42276.903333333335</v>
      </c>
      <c r="P550" s="10">
        <f t="shared" si="42"/>
        <v>42306.903333333335</v>
      </c>
      <c r="Q550">
        <f t="shared" si="40"/>
        <v>0</v>
      </c>
      <c r="R550">
        <f t="shared" si="43"/>
        <v>9</v>
      </c>
      <c r="S550" t="s">
        <v>8319</v>
      </c>
      <c r="T550" t="s">
        <v>8320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1"/>
        <v>42163.636828703704</v>
      </c>
      <c r="P551" s="10">
        <f t="shared" si="42"/>
        <v>42193.636828703704</v>
      </c>
      <c r="Q551">
        <f t="shared" si="40"/>
        <v>3</v>
      </c>
      <c r="R551">
        <f t="shared" si="43"/>
        <v>8.5</v>
      </c>
      <c r="S551" t="s">
        <v>8319</v>
      </c>
      <c r="T551" t="s">
        <v>8320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1"/>
        <v>42753.678761574076</v>
      </c>
      <c r="P552" s="10">
        <f t="shared" si="42"/>
        <v>42766.208333333328</v>
      </c>
      <c r="Q552">
        <f t="shared" si="40"/>
        <v>1</v>
      </c>
      <c r="R552">
        <f t="shared" si="43"/>
        <v>8.75</v>
      </c>
      <c r="S552" t="s">
        <v>8319</v>
      </c>
      <c r="T552" t="s">
        <v>8320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1"/>
        <v>42173.275740740741</v>
      </c>
      <c r="P553" s="10">
        <f t="shared" si="42"/>
        <v>42217.745138888888</v>
      </c>
      <c r="Q553">
        <f t="shared" si="40"/>
        <v>5</v>
      </c>
      <c r="R553">
        <f t="shared" si="43"/>
        <v>135.04</v>
      </c>
      <c r="S553" t="s">
        <v>8319</v>
      </c>
      <c r="T553" t="s">
        <v>8320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1"/>
        <v>42318.616851851853</v>
      </c>
      <c r="P554" s="10">
        <f t="shared" si="42"/>
        <v>42378.616851851853</v>
      </c>
      <c r="Q554">
        <f t="shared" si="40"/>
        <v>0</v>
      </c>
      <c r="R554" t="str">
        <f t="shared" si="43"/>
        <v>no backers</v>
      </c>
      <c r="S554" t="s">
        <v>8319</v>
      </c>
      <c r="T554" t="s">
        <v>8320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1"/>
        <v>41927.71980324074</v>
      </c>
      <c r="P555" s="10">
        <f t="shared" si="42"/>
        <v>41957.761469907404</v>
      </c>
      <c r="Q555">
        <f t="shared" si="40"/>
        <v>0</v>
      </c>
      <c r="R555">
        <f t="shared" si="43"/>
        <v>20.5</v>
      </c>
      <c r="S555" t="s">
        <v>8319</v>
      </c>
      <c r="T555" t="s">
        <v>8320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1"/>
        <v>41901.684861111113</v>
      </c>
      <c r="P556" s="10">
        <f t="shared" si="42"/>
        <v>41931.684861111113</v>
      </c>
      <c r="Q556">
        <f t="shared" si="40"/>
        <v>37</v>
      </c>
      <c r="R556">
        <f t="shared" si="43"/>
        <v>64.36</v>
      </c>
      <c r="S556" t="s">
        <v>8319</v>
      </c>
      <c r="T556" t="s">
        <v>8320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1"/>
        <v>42503.353506944448</v>
      </c>
      <c r="P557" s="10">
        <f t="shared" si="42"/>
        <v>42533.353506944448</v>
      </c>
      <c r="Q557">
        <f t="shared" si="40"/>
        <v>0</v>
      </c>
      <c r="R557" t="str">
        <f t="shared" si="43"/>
        <v>no backers</v>
      </c>
      <c r="S557" t="s">
        <v>8319</v>
      </c>
      <c r="T557" t="s">
        <v>8320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1"/>
        <v>42345.860150462962</v>
      </c>
      <c r="P558" s="10">
        <f t="shared" si="42"/>
        <v>42375.860150462962</v>
      </c>
      <c r="Q558">
        <f t="shared" si="40"/>
        <v>3</v>
      </c>
      <c r="R558">
        <f t="shared" si="43"/>
        <v>200</v>
      </c>
      <c r="S558" t="s">
        <v>8319</v>
      </c>
      <c r="T558" t="s">
        <v>8320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1"/>
        <v>42676.942164351851</v>
      </c>
      <c r="P559" s="10">
        <f t="shared" si="42"/>
        <v>42706.983831018515</v>
      </c>
      <c r="Q559">
        <f t="shared" si="40"/>
        <v>1</v>
      </c>
      <c r="R559">
        <f t="shared" si="43"/>
        <v>68.3</v>
      </c>
      <c r="S559" t="s">
        <v>8319</v>
      </c>
      <c r="T559" t="s">
        <v>8320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1"/>
        <v>42057.883159722223</v>
      </c>
      <c r="P560" s="10">
        <f t="shared" si="42"/>
        <v>42087.841493055559</v>
      </c>
      <c r="Q560">
        <f t="shared" si="40"/>
        <v>0</v>
      </c>
      <c r="R560" t="str">
        <f t="shared" si="43"/>
        <v>no backers</v>
      </c>
      <c r="S560" t="s">
        <v>8319</v>
      </c>
      <c r="T560" t="s">
        <v>8320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1"/>
        <v>42321.283101851848</v>
      </c>
      <c r="P561" s="10">
        <f t="shared" si="42"/>
        <v>42351.283101851848</v>
      </c>
      <c r="Q561">
        <f t="shared" si="40"/>
        <v>0</v>
      </c>
      <c r="R561">
        <f t="shared" si="43"/>
        <v>50</v>
      </c>
      <c r="S561" t="s">
        <v>8319</v>
      </c>
      <c r="T561" t="s">
        <v>8320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1"/>
        <v>41960.771354166667</v>
      </c>
      <c r="P562" s="10">
        <f t="shared" si="42"/>
        <v>41990.771354166667</v>
      </c>
      <c r="Q562">
        <f t="shared" si="40"/>
        <v>0</v>
      </c>
      <c r="R562">
        <f t="shared" si="43"/>
        <v>4</v>
      </c>
      <c r="S562" t="s">
        <v>8319</v>
      </c>
      <c r="T562" t="s">
        <v>8320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1"/>
        <v>42268.658715277779</v>
      </c>
      <c r="P563" s="10">
        <f t="shared" si="42"/>
        <v>42303.658715277779</v>
      </c>
      <c r="Q563">
        <f t="shared" si="40"/>
        <v>0</v>
      </c>
      <c r="R563">
        <f t="shared" si="43"/>
        <v>27.5</v>
      </c>
      <c r="S563" t="s">
        <v>8319</v>
      </c>
      <c r="T563" t="s">
        <v>8320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1"/>
        <v>42692.389062500006</v>
      </c>
      <c r="P564" s="10">
        <f t="shared" si="42"/>
        <v>42722.389062500006</v>
      </c>
      <c r="Q564">
        <f t="shared" si="40"/>
        <v>0</v>
      </c>
      <c r="R564" t="str">
        <f t="shared" si="43"/>
        <v>no backers</v>
      </c>
      <c r="S564" t="s">
        <v>8319</v>
      </c>
      <c r="T564" t="s">
        <v>8320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1"/>
        <v>42022.069988425923</v>
      </c>
      <c r="P565" s="10">
        <f t="shared" si="42"/>
        <v>42052.069988425923</v>
      </c>
      <c r="Q565">
        <f t="shared" si="40"/>
        <v>0</v>
      </c>
      <c r="R565">
        <f t="shared" si="43"/>
        <v>34</v>
      </c>
      <c r="S565" t="s">
        <v>8319</v>
      </c>
      <c r="T565" t="s">
        <v>8320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1"/>
        <v>42411.942997685182</v>
      </c>
      <c r="P566" s="10">
        <f t="shared" si="42"/>
        <v>42441.942997685182</v>
      </c>
      <c r="Q566">
        <f t="shared" si="40"/>
        <v>0</v>
      </c>
      <c r="R566">
        <f t="shared" si="43"/>
        <v>1</v>
      </c>
      <c r="S566" t="s">
        <v>8319</v>
      </c>
      <c r="T566" t="s">
        <v>8320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1"/>
        <v>42165.785289351858</v>
      </c>
      <c r="P567" s="10">
        <f t="shared" si="42"/>
        <v>42195.785289351858</v>
      </c>
      <c r="Q567">
        <f t="shared" si="40"/>
        <v>0</v>
      </c>
      <c r="R567" t="str">
        <f t="shared" si="43"/>
        <v>no backers</v>
      </c>
      <c r="S567" t="s">
        <v>8319</v>
      </c>
      <c r="T567" t="s">
        <v>8320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1"/>
        <v>42535.68440972222</v>
      </c>
      <c r="P568" s="10">
        <f t="shared" si="42"/>
        <v>42565.68440972222</v>
      </c>
      <c r="Q568">
        <f t="shared" si="40"/>
        <v>0</v>
      </c>
      <c r="R568">
        <f t="shared" si="43"/>
        <v>1</v>
      </c>
      <c r="S568" t="s">
        <v>8319</v>
      </c>
      <c r="T568" t="s">
        <v>8320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1"/>
        <v>41975.842523148152</v>
      </c>
      <c r="P569" s="10">
        <f t="shared" si="42"/>
        <v>42005.842523148152</v>
      </c>
      <c r="Q569">
        <f t="shared" si="40"/>
        <v>0</v>
      </c>
      <c r="R569" t="str">
        <f t="shared" si="43"/>
        <v>no backers</v>
      </c>
      <c r="S569" t="s">
        <v>8319</v>
      </c>
      <c r="T569" t="s">
        <v>8320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1"/>
        <v>42348.9215625</v>
      </c>
      <c r="P570" s="10">
        <f t="shared" si="42"/>
        <v>42385.458333333328</v>
      </c>
      <c r="Q570">
        <f t="shared" si="40"/>
        <v>1</v>
      </c>
      <c r="R570">
        <f t="shared" si="43"/>
        <v>49</v>
      </c>
      <c r="S570" t="s">
        <v>8319</v>
      </c>
      <c r="T570" t="s">
        <v>8320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1"/>
        <v>42340.847361111111</v>
      </c>
      <c r="P571" s="10">
        <f t="shared" si="42"/>
        <v>42370.847361111111</v>
      </c>
      <c r="Q571">
        <f t="shared" si="40"/>
        <v>1</v>
      </c>
      <c r="R571">
        <f t="shared" si="43"/>
        <v>20</v>
      </c>
      <c r="S571" t="s">
        <v>8319</v>
      </c>
      <c r="T571" t="s">
        <v>8320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1"/>
        <v>42388.798252314817</v>
      </c>
      <c r="P572" s="10">
        <f t="shared" si="42"/>
        <v>42418.798252314817</v>
      </c>
      <c r="Q572">
        <f t="shared" si="40"/>
        <v>0</v>
      </c>
      <c r="R572">
        <f t="shared" si="43"/>
        <v>142</v>
      </c>
      <c r="S572" t="s">
        <v>8319</v>
      </c>
      <c r="T572" t="s">
        <v>8320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1"/>
        <v>42192.816238425927</v>
      </c>
      <c r="P573" s="10">
        <f t="shared" si="42"/>
        <v>42212.165972222225</v>
      </c>
      <c r="Q573">
        <f t="shared" si="40"/>
        <v>0</v>
      </c>
      <c r="R573">
        <f t="shared" si="43"/>
        <v>53</v>
      </c>
      <c r="S573" t="s">
        <v>8319</v>
      </c>
      <c r="T573" t="s">
        <v>8320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1"/>
        <v>42282.71629629629</v>
      </c>
      <c r="P574" s="10">
        <f t="shared" si="42"/>
        <v>42312.757962962962</v>
      </c>
      <c r="Q574">
        <f t="shared" si="40"/>
        <v>0</v>
      </c>
      <c r="R574" t="str">
        <f t="shared" si="43"/>
        <v>no backers</v>
      </c>
      <c r="S574" t="s">
        <v>8319</v>
      </c>
      <c r="T574" t="s">
        <v>8320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1"/>
        <v>41963.050127314811</v>
      </c>
      <c r="P575" s="10">
        <f t="shared" si="42"/>
        <v>42022.05</v>
      </c>
      <c r="Q575">
        <f t="shared" si="40"/>
        <v>0</v>
      </c>
      <c r="R575">
        <f t="shared" si="43"/>
        <v>38.44</v>
      </c>
      <c r="S575" t="s">
        <v>8319</v>
      </c>
      <c r="T575" t="s">
        <v>8320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1"/>
        <v>42632.443368055552</v>
      </c>
      <c r="P576" s="10">
        <f t="shared" si="42"/>
        <v>42662.443368055552</v>
      </c>
      <c r="Q576">
        <f t="shared" si="40"/>
        <v>1</v>
      </c>
      <c r="R576">
        <f t="shared" si="43"/>
        <v>20</v>
      </c>
      <c r="S576" t="s">
        <v>8319</v>
      </c>
      <c r="T576" t="s">
        <v>8320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1"/>
        <v>42138.692627314813</v>
      </c>
      <c r="P577" s="10">
        <f t="shared" si="42"/>
        <v>42168.692627314813</v>
      </c>
      <c r="Q577">
        <f t="shared" si="40"/>
        <v>0</v>
      </c>
      <c r="R577">
        <f t="shared" si="43"/>
        <v>64.75</v>
      </c>
      <c r="S577" t="s">
        <v>8319</v>
      </c>
      <c r="T577" t="s">
        <v>8320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1"/>
        <v>42031.471666666665</v>
      </c>
      <c r="P578" s="10">
        <f t="shared" si="42"/>
        <v>42091.43</v>
      </c>
      <c r="Q578">
        <f t="shared" ref="Q578:Q641" si="45">ROUND(100*E578/D578, 0)</f>
        <v>0</v>
      </c>
      <c r="R578">
        <f t="shared" si="43"/>
        <v>1</v>
      </c>
      <c r="S578" t="s">
        <v>8319</v>
      </c>
      <c r="T578" t="s">
        <v>8320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6">(((J579/60)/60)/24)+DATE(1970,1,1)</f>
        <v>42450.589143518519</v>
      </c>
      <c r="P579" s="10">
        <f t="shared" ref="P579:P642" si="47">(((I579/60)/60)/24)+DATE(1970,1,1)</f>
        <v>42510.589143518519</v>
      </c>
      <c r="Q579">
        <f t="shared" si="45"/>
        <v>0</v>
      </c>
      <c r="R579">
        <f t="shared" ref="R579:R642" si="48">IFERROR(ROUND(E579/L579, 2), "no backers")</f>
        <v>10</v>
      </c>
      <c r="S579" t="s">
        <v>8319</v>
      </c>
      <c r="T579" t="s">
        <v>8320</v>
      </c>
      <c r="U579">
        <f t="shared" ref="U579:U642" si="49">YEAR(O579)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6"/>
        <v>42230.578622685185</v>
      </c>
      <c r="P580" s="10">
        <f t="shared" si="47"/>
        <v>42254.578622685185</v>
      </c>
      <c r="Q580">
        <f t="shared" si="45"/>
        <v>0</v>
      </c>
      <c r="R580">
        <f t="shared" si="48"/>
        <v>2</v>
      </c>
      <c r="S580" t="s">
        <v>8319</v>
      </c>
      <c r="T580" t="s">
        <v>8320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6"/>
        <v>41968.852118055554</v>
      </c>
      <c r="P581" s="10">
        <f t="shared" si="47"/>
        <v>41998.852118055554</v>
      </c>
      <c r="Q581">
        <f t="shared" si="45"/>
        <v>1</v>
      </c>
      <c r="R581">
        <f t="shared" si="48"/>
        <v>35</v>
      </c>
      <c r="S581" t="s">
        <v>8319</v>
      </c>
      <c r="T581" t="s">
        <v>8320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6"/>
        <v>42605.908182870371</v>
      </c>
      <c r="P582" s="10">
        <f t="shared" si="47"/>
        <v>42635.908182870371</v>
      </c>
      <c r="Q582">
        <f t="shared" si="45"/>
        <v>0</v>
      </c>
      <c r="R582">
        <f t="shared" si="48"/>
        <v>1</v>
      </c>
      <c r="S582" t="s">
        <v>8319</v>
      </c>
      <c r="T582" t="s">
        <v>8320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6"/>
        <v>42188.012777777782</v>
      </c>
      <c r="P583" s="10">
        <f t="shared" si="47"/>
        <v>42218.012777777782</v>
      </c>
      <c r="Q583">
        <f t="shared" si="45"/>
        <v>0</v>
      </c>
      <c r="R583" t="str">
        <f t="shared" si="48"/>
        <v>no backers</v>
      </c>
      <c r="S583" t="s">
        <v>8319</v>
      </c>
      <c r="T583" t="s">
        <v>8320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6"/>
        <v>42055.739803240736</v>
      </c>
      <c r="P584" s="10">
        <f t="shared" si="47"/>
        <v>42078.75</v>
      </c>
      <c r="Q584">
        <f t="shared" si="45"/>
        <v>0</v>
      </c>
      <c r="R584" t="str">
        <f t="shared" si="48"/>
        <v>no backers</v>
      </c>
      <c r="S584" t="s">
        <v>8319</v>
      </c>
      <c r="T584" t="s">
        <v>8320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6"/>
        <v>42052.93850694444</v>
      </c>
      <c r="P585" s="10">
        <f t="shared" si="47"/>
        <v>42082.896840277783</v>
      </c>
      <c r="Q585">
        <f t="shared" si="45"/>
        <v>0</v>
      </c>
      <c r="R585">
        <f t="shared" si="48"/>
        <v>1</v>
      </c>
      <c r="S585" t="s">
        <v>8319</v>
      </c>
      <c r="T585" t="s">
        <v>8320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6"/>
        <v>42049.716620370367</v>
      </c>
      <c r="P586" s="10">
        <f t="shared" si="47"/>
        <v>42079.674953703703</v>
      </c>
      <c r="Q586">
        <f t="shared" si="45"/>
        <v>1</v>
      </c>
      <c r="R586">
        <f t="shared" si="48"/>
        <v>5</v>
      </c>
      <c r="S586" t="s">
        <v>8319</v>
      </c>
      <c r="T586" t="s">
        <v>8320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6"/>
        <v>42283.3909375</v>
      </c>
      <c r="P587" s="10">
        <f t="shared" si="47"/>
        <v>42339</v>
      </c>
      <c r="Q587">
        <f t="shared" si="45"/>
        <v>0</v>
      </c>
      <c r="R587" t="str">
        <f t="shared" si="48"/>
        <v>no backers</v>
      </c>
      <c r="S587" t="s">
        <v>8319</v>
      </c>
      <c r="T587" t="s">
        <v>8320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6"/>
        <v>42020.854247685187</v>
      </c>
      <c r="P588" s="10">
        <f t="shared" si="47"/>
        <v>42050.854247685187</v>
      </c>
      <c r="Q588">
        <f t="shared" si="45"/>
        <v>1</v>
      </c>
      <c r="R588">
        <f t="shared" si="48"/>
        <v>14</v>
      </c>
      <c r="S588" t="s">
        <v>8319</v>
      </c>
      <c r="T588" t="s">
        <v>8320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6"/>
        <v>42080.757326388892</v>
      </c>
      <c r="P589" s="10">
        <f t="shared" si="47"/>
        <v>42110.757326388892</v>
      </c>
      <c r="Q589">
        <f t="shared" si="45"/>
        <v>9</v>
      </c>
      <c r="R589">
        <f t="shared" si="48"/>
        <v>389.29</v>
      </c>
      <c r="S589" t="s">
        <v>8319</v>
      </c>
      <c r="T589" t="s">
        <v>8320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6"/>
        <v>42631.769513888896</v>
      </c>
      <c r="P590" s="10">
        <f t="shared" si="47"/>
        <v>42691.811180555553</v>
      </c>
      <c r="Q590">
        <f t="shared" si="45"/>
        <v>3</v>
      </c>
      <c r="R590">
        <f t="shared" si="48"/>
        <v>150.5</v>
      </c>
      <c r="S590" t="s">
        <v>8319</v>
      </c>
      <c r="T590" t="s">
        <v>8320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6"/>
        <v>42178.614571759259</v>
      </c>
      <c r="P591" s="10">
        <f t="shared" si="47"/>
        <v>42193.614571759259</v>
      </c>
      <c r="Q591">
        <f t="shared" si="45"/>
        <v>0</v>
      </c>
      <c r="R591">
        <f t="shared" si="48"/>
        <v>1</v>
      </c>
      <c r="S591" t="s">
        <v>8319</v>
      </c>
      <c r="T591" t="s">
        <v>8320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6"/>
        <v>42377.554756944446</v>
      </c>
      <c r="P592" s="10">
        <f t="shared" si="47"/>
        <v>42408.542361111111</v>
      </c>
      <c r="Q592">
        <f t="shared" si="45"/>
        <v>4</v>
      </c>
      <c r="R592">
        <f t="shared" si="48"/>
        <v>24.78</v>
      </c>
      <c r="S592" t="s">
        <v>8319</v>
      </c>
      <c r="T592" t="s">
        <v>8320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6"/>
        <v>42177.543171296296</v>
      </c>
      <c r="P593" s="10">
        <f t="shared" si="47"/>
        <v>42207.543171296296</v>
      </c>
      <c r="Q593">
        <f t="shared" si="45"/>
        <v>0</v>
      </c>
      <c r="R593">
        <f t="shared" si="48"/>
        <v>30.5</v>
      </c>
      <c r="S593" t="s">
        <v>8319</v>
      </c>
      <c r="T593" t="s">
        <v>8320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6"/>
        <v>41946.232175925928</v>
      </c>
      <c r="P594" s="10">
        <f t="shared" si="47"/>
        <v>41976.232175925921</v>
      </c>
      <c r="Q594">
        <f t="shared" si="45"/>
        <v>3</v>
      </c>
      <c r="R594">
        <f t="shared" si="48"/>
        <v>250</v>
      </c>
      <c r="S594" t="s">
        <v>8319</v>
      </c>
      <c r="T594" t="s">
        <v>8320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6"/>
        <v>42070.677604166667</v>
      </c>
      <c r="P595" s="10">
        <f t="shared" si="47"/>
        <v>42100.635937500003</v>
      </c>
      <c r="Q595">
        <f t="shared" si="45"/>
        <v>23</v>
      </c>
      <c r="R595">
        <f t="shared" si="48"/>
        <v>16.43</v>
      </c>
      <c r="S595" t="s">
        <v>8319</v>
      </c>
      <c r="T595" t="s">
        <v>8320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6"/>
        <v>42446.780162037037</v>
      </c>
      <c r="P596" s="10">
        <f t="shared" si="47"/>
        <v>42476.780162037037</v>
      </c>
      <c r="Q596">
        <f t="shared" si="45"/>
        <v>0</v>
      </c>
      <c r="R596">
        <f t="shared" si="48"/>
        <v>13</v>
      </c>
      <c r="S596" t="s">
        <v>8319</v>
      </c>
      <c r="T596" t="s">
        <v>8320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6"/>
        <v>42083.069884259254</v>
      </c>
      <c r="P597" s="10">
        <f t="shared" si="47"/>
        <v>42128.069884259254</v>
      </c>
      <c r="Q597">
        <f t="shared" si="45"/>
        <v>0</v>
      </c>
      <c r="R597">
        <f t="shared" si="48"/>
        <v>53.25</v>
      </c>
      <c r="S597" t="s">
        <v>8319</v>
      </c>
      <c r="T597" t="s">
        <v>8320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6"/>
        <v>42646.896898148145</v>
      </c>
      <c r="P598" s="10">
        <f t="shared" si="47"/>
        <v>42676.896898148145</v>
      </c>
      <c r="Q598">
        <f t="shared" si="45"/>
        <v>0</v>
      </c>
      <c r="R598">
        <f t="shared" si="48"/>
        <v>3</v>
      </c>
      <c r="S598" t="s">
        <v>8319</v>
      </c>
      <c r="T598" t="s">
        <v>8320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6"/>
        <v>42545.705266203702</v>
      </c>
      <c r="P599" s="10">
        <f t="shared" si="47"/>
        <v>42582.666666666672</v>
      </c>
      <c r="Q599">
        <f t="shared" si="45"/>
        <v>0</v>
      </c>
      <c r="R599">
        <f t="shared" si="48"/>
        <v>10</v>
      </c>
      <c r="S599" t="s">
        <v>8319</v>
      </c>
      <c r="T599" t="s">
        <v>8320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6"/>
        <v>41948.00209490741</v>
      </c>
      <c r="P600" s="10">
        <f t="shared" si="47"/>
        <v>41978.00209490741</v>
      </c>
      <c r="Q600">
        <f t="shared" si="45"/>
        <v>34</v>
      </c>
      <c r="R600">
        <f t="shared" si="48"/>
        <v>121.43</v>
      </c>
      <c r="S600" t="s">
        <v>8319</v>
      </c>
      <c r="T600" t="s">
        <v>8320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6"/>
        <v>42047.812523148154</v>
      </c>
      <c r="P601" s="10">
        <f t="shared" si="47"/>
        <v>42071.636111111111</v>
      </c>
      <c r="Q601">
        <f t="shared" si="45"/>
        <v>0</v>
      </c>
      <c r="R601">
        <f t="shared" si="48"/>
        <v>15.5</v>
      </c>
      <c r="S601" t="s">
        <v>8319</v>
      </c>
      <c r="T601" t="s">
        <v>8320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6"/>
        <v>42073.798171296294</v>
      </c>
      <c r="P602" s="10">
        <f t="shared" si="47"/>
        <v>42133.798171296294</v>
      </c>
      <c r="Q602">
        <f t="shared" si="45"/>
        <v>2</v>
      </c>
      <c r="R602">
        <f t="shared" si="48"/>
        <v>100</v>
      </c>
      <c r="S602" t="s">
        <v>8319</v>
      </c>
      <c r="T602" t="s">
        <v>8320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6"/>
        <v>41969.858090277776</v>
      </c>
      <c r="P603" s="10">
        <f t="shared" si="47"/>
        <v>41999.858090277776</v>
      </c>
      <c r="Q603">
        <f t="shared" si="45"/>
        <v>1</v>
      </c>
      <c r="R603">
        <f t="shared" si="48"/>
        <v>23.33</v>
      </c>
      <c r="S603" t="s">
        <v>8319</v>
      </c>
      <c r="T603" t="s">
        <v>8320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6"/>
        <v>42143.79415509259</v>
      </c>
      <c r="P604" s="10">
        <f t="shared" si="47"/>
        <v>42173.79415509259</v>
      </c>
      <c r="Q604">
        <f t="shared" si="45"/>
        <v>0</v>
      </c>
      <c r="R604" t="str">
        <f t="shared" si="48"/>
        <v>no backers</v>
      </c>
      <c r="S604" t="s">
        <v>8319</v>
      </c>
      <c r="T604" t="s">
        <v>8320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6"/>
        <v>41835.639155092591</v>
      </c>
      <c r="P605" s="10">
        <f t="shared" si="47"/>
        <v>41865.639155092591</v>
      </c>
      <c r="Q605">
        <f t="shared" si="45"/>
        <v>4</v>
      </c>
      <c r="R605">
        <f t="shared" si="48"/>
        <v>45.39</v>
      </c>
      <c r="S605" t="s">
        <v>8319</v>
      </c>
      <c r="T605" t="s">
        <v>8320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6"/>
        <v>41849.035370370373</v>
      </c>
      <c r="P606" s="10">
        <f t="shared" si="47"/>
        <v>41879.035370370373</v>
      </c>
      <c r="Q606">
        <f t="shared" si="45"/>
        <v>0</v>
      </c>
      <c r="R606" t="str">
        <f t="shared" si="48"/>
        <v>no backers</v>
      </c>
      <c r="S606" t="s">
        <v>8319</v>
      </c>
      <c r="T606" t="s">
        <v>8320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6"/>
        <v>42194.357731481476</v>
      </c>
      <c r="P607" s="10">
        <f t="shared" si="47"/>
        <v>42239.357731481476</v>
      </c>
      <c r="Q607">
        <f t="shared" si="45"/>
        <v>3</v>
      </c>
      <c r="R607">
        <f t="shared" si="48"/>
        <v>16.38</v>
      </c>
      <c r="S607" t="s">
        <v>8319</v>
      </c>
      <c r="T607" t="s">
        <v>8320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6"/>
        <v>42102.650567129633</v>
      </c>
      <c r="P608" s="10">
        <f t="shared" si="47"/>
        <v>42148.625</v>
      </c>
      <c r="Q608">
        <f t="shared" si="45"/>
        <v>0</v>
      </c>
      <c r="R608">
        <f t="shared" si="48"/>
        <v>10</v>
      </c>
      <c r="S608" t="s">
        <v>8319</v>
      </c>
      <c r="T608" t="s">
        <v>8320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6"/>
        <v>42300.825648148151</v>
      </c>
      <c r="P609" s="10">
        <f t="shared" si="47"/>
        <v>42330.867314814815</v>
      </c>
      <c r="Q609">
        <f t="shared" si="45"/>
        <v>0</v>
      </c>
      <c r="R609" t="str">
        <f t="shared" si="48"/>
        <v>no backers</v>
      </c>
      <c r="S609" t="s">
        <v>8319</v>
      </c>
      <c r="T609" t="s">
        <v>8320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6"/>
        <v>42140.921064814815</v>
      </c>
      <c r="P610" s="10">
        <f t="shared" si="47"/>
        <v>42170.921064814815</v>
      </c>
      <c r="Q610">
        <f t="shared" si="45"/>
        <v>1</v>
      </c>
      <c r="R610">
        <f t="shared" si="48"/>
        <v>292.2</v>
      </c>
      <c r="S610" t="s">
        <v>8319</v>
      </c>
      <c r="T610" t="s">
        <v>8320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6"/>
        <v>42307.034074074079</v>
      </c>
      <c r="P611" s="10">
        <f t="shared" si="47"/>
        <v>42337.075740740736</v>
      </c>
      <c r="Q611">
        <f t="shared" si="45"/>
        <v>1</v>
      </c>
      <c r="R611">
        <f t="shared" si="48"/>
        <v>5</v>
      </c>
      <c r="S611" t="s">
        <v>8319</v>
      </c>
      <c r="T611" t="s">
        <v>8320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6"/>
        <v>42086.83085648148</v>
      </c>
      <c r="P612" s="10">
        <f t="shared" si="47"/>
        <v>42116.83085648148</v>
      </c>
      <c r="Q612">
        <f t="shared" si="45"/>
        <v>0</v>
      </c>
      <c r="R612" t="str">
        <f t="shared" si="48"/>
        <v>no backers</v>
      </c>
      <c r="S612" t="s">
        <v>8319</v>
      </c>
      <c r="T612" t="s">
        <v>8320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6"/>
        <v>42328.560613425929</v>
      </c>
      <c r="P613" s="10">
        <f t="shared" si="47"/>
        <v>42388.560613425929</v>
      </c>
      <c r="Q613">
        <f t="shared" si="45"/>
        <v>0</v>
      </c>
      <c r="R613" t="str">
        <f t="shared" si="48"/>
        <v>no backers</v>
      </c>
      <c r="S613" t="s">
        <v>8319</v>
      </c>
      <c r="T613" t="s">
        <v>8320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6"/>
        <v>42585.031782407401</v>
      </c>
      <c r="P614" s="10">
        <f t="shared" si="47"/>
        <v>42615.031782407401</v>
      </c>
      <c r="Q614">
        <f t="shared" si="45"/>
        <v>0</v>
      </c>
      <c r="R614" t="str">
        <f t="shared" si="48"/>
        <v>no backers</v>
      </c>
      <c r="S614" t="s">
        <v>8319</v>
      </c>
      <c r="T614" t="s">
        <v>8320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6"/>
        <v>42247.496759259258</v>
      </c>
      <c r="P615" s="10">
        <f t="shared" si="47"/>
        <v>42278.207638888889</v>
      </c>
      <c r="Q615">
        <f t="shared" si="45"/>
        <v>21</v>
      </c>
      <c r="R615">
        <f t="shared" si="48"/>
        <v>105.93</v>
      </c>
      <c r="S615" t="s">
        <v>8319</v>
      </c>
      <c r="T615" t="s">
        <v>8320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6"/>
        <v>42515.061805555553</v>
      </c>
      <c r="P616" s="10">
        <f t="shared" si="47"/>
        <v>42545.061805555553</v>
      </c>
      <c r="Q616">
        <f t="shared" si="45"/>
        <v>0</v>
      </c>
      <c r="R616" t="str">
        <f t="shared" si="48"/>
        <v>no backers</v>
      </c>
      <c r="S616" t="s">
        <v>8319</v>
      </c>
      <c r="T616" t="s">
        <v>8320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6"/>
        <v>42242.122210648144</v>
      </c>
      <c r="P617" s="10">
        <f t="shared" si="47"/>
        <v>42272.122210648144</v>
      </c>
      <c r="Q617">
        <f t="shared" si="45"/>
        <v>0</v>
      </c>
      <c r="R617" t="str">
        <f t="shared" si="48"/>
        <v>no backers</v>
      </c>
      <c r="S617" t="s">
        <v>8319</v>
      </c>
      <c r="T617" t="s">
        <v>8320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6"/>
        <v>42761.376238425932</v>
      </c>
      <c r="P618" s="10">
        <f t="shared" si="47"/>
        <v>42791.376238425932</v>
      </c>
      <c r="Q618">
        <f t="shared" si="45"/>
        <v>0</v>
      </c>
      <c r="R618" t="str">
        <f t="shared" si="48"/>
        <v>no backers</v>
      </c>
      <c r="S618" t="s">
        <v>8319</v>
      </c>
      <c r="T618" t="s">
        <v>8320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6"/>
        <v>42087.343090277776</v>
      </c>
      <c r="P619" s="10">
        <f t="shared" si="47"/>
        <v>42132.343090277776</v>
      </c>
      <c r="Q619">
        <f t="shared" si="45"/>
        <v>3</v>
      </c>
      <c r="R619">
        <f t="shared" si="48"/>
        <v>20</v>
      </c>
      <c r="S619" t="s">
        <v>8319</v>
      </c>
      <c r="T619" t="s">
        <v>8320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6"/>
        <v>42317.810219907406</v>
      </c>
      <c r="P620" s="10">
        <f t="shared" si="47"/>
        <v>42347.810219907406</v>
      </c>
      <c r="Q620">
        <f t="shared" si="45"/>
        <v>0</v>
      </c>
      <c r="R620" t="str">
        <f t="shared" si="48"/>
        <v>no backers</v>
      </c>
      <c r="S620" t="s">
        <v>8319</v>
      </c>
      <c r="T620" t="s">
        <v>8320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6"/>
        <v>41908.650347222225</v>
      </c>
      <c r="P621" s="10">
        <f t="shared" si="47"/>
        <v>41968.692013888889</v>
      </c>
      <c r="Q621">
        <f t="shared" si="45"/>
        <v>0</v>
      </c>
      <c r="R621">
        <f t="shared" si="48"/>
        <v>1</v>
      </c>
      <c r="S621" t="s">
        <v>8319</v>
      </c>
      <c r="T621" t="s">
        <v>8320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6"/>
        <v>41831.716874999998</v>
      </c>
      <c r="P622" s="10">
        <f t="shared" si="47"/>
        <v>41876.716874999998</v>
      </c>
      <c r="Q622">
        <f t="shared" si="45"/>
        <v>1</v>
      </c>
      <c r="R622">
        <f t="shared" si="48"/>
        <v>300</v>
      </c>
      <c r="S622" t="s">
        <v>8319</v>
      </c>
      <c r="T622" t="s">
        <v>8320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6"/>
        <v>42528.987696759257</v>
      </c>
      <c r="P623" s="10">
        <f t="shared" si="47"/>
        <v>42558.987696759257</v>
      </c>
      <c r="Q623">
        <f t="shared" si="45"/>
        <v>1</v>
      </c>
      <c r="R623">
        <f t="shared" si="48"/>
        <v>87</v>
      </c>
      <c r="S623" t="s">
        <v>8319</v>
      </c>
      <c r="T623" t="s">
        <v>8320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6"/>
        <v>42532.774745370371</v>
      </c>
      <c r="P624" s="10">
        <f t="shared" si="47"/>
        <v>42552.774745370371</v>
      </c>
      <c r="Q624">
        <f t="shared" si="45"/>
        <v>6</v>
      </c>
      <c r="R624">
        <f t="shared" si="48"/>
        <v>37.89</v>
      </c>
      <c r="S624" t="s">
        <v>8319</v>
      </c>
      <c r="T624" t="s">
        <v>8320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6"/>
        <v>42122.009224537032</v>
      </c>
      <c r="P625" s="10">
        <f t="shared" si="47"/>
        <v>42152.009224537032</v>
      </c>
      <c r="Q625">
        <f t="shared" si="45"/>
        <v>0</v>
      </c>
      <c r="R625" t="str">
        <f t="shared" si="48"/>
        <v>no backers</v>
      </c>
      <c r="S625" t="s">
        <v>8319</v>
      </c>
      <c r="T625" t="s">
        <v>8320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6"/>
        <v>42108.988900462966</v>
      </c>
      <c r="P626" s="10">
        <f t="shared" si="47"/>
        <v>42138.988900462966</v>
      </c>
      <c r="Q626">
        <f t="shared" si="45"/>
        <v>0</v>
      </c>
      <c r="R626" t="str">
        <f t="shared" si="48"/>
        <v>no backers</v>
      </c>
      <c r="S626" t="s">
        <v>8319</v>
      </c>
      <c r="T626" t="s">
        <v>8320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6"/>
        <v>42790.895567129628</v>
      </c>
      <c r="P627" s="10">
        <f t="shared" si="47"/>
        <v>42820.853900462964</v>
      </c>
      <c r="Q627">
        <f t="shared" si="45"/>
        <v>0</v>
      </c>
      <c r="R627" t="str">
        <f t="shared" si="48"/>
        <v>no backers</v>
      </c>
      <c r="S627" t="s">
        <v>8319</v>
      </c>
      <c r="T627" t="s">
        <v>8320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6"/>
        <v>42198.559479166666</v>
      </c>
      <c r="P628" s="10">
        <f t="shared" si="47"/>
        <v>42231.556944444441</v>
      </c>
      <c r="Q628">
        <f t="shared" si="45"/>
        <v>17</v>
      </c>
      <c r="R628">
        <f t="shared" si="48"/>
        <v>111.41</v>
      </c>
      <c r="S628" t="s">
        <v>8319</v>
      </c>
      <c r="T628" t="s">
        <v>8320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6"/>
        <v>42384.306840277779</v>
      </c>
      <c r="P629" s="10">
        <f t="shared" si="47"/>
        <v>42443.958333333328</v>
      </c>
      <c r="Q629">
        <f t="shared" si="45"/>
        <v>0</v>
      </c>
      <c r="R629">
        <f t="shared" si="48"/>
        <v>90</v>
      </c>
      <c r="S629" t="s">
        <v>8319</v>
      </c>
      <c r="T629" t="s">
        <v>8320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6"/>
        <v>41803.692789351851</v>
      </c>
      <c r="P630" s="10">
        <f t="shared" si="47"/>
        <v>41833.692789351851</v>
      </c>
      <c r="Q630">
        <f t="shared" si="45"/>
        <v>0</v>
      </c>
      <c r="R630" t="str">
        <f t="shared" si="48"/>
        <v>no backers</v>
      </c>
      <c r="S630" t="s">
        <v>8319</v>
      </c>
      <c r="T630" t="s">
        <v>8320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6"/>
        <v>42474.637824074074</v>
      </c>
      <c r="P631" s="10">
        <f t="shared" si="47"/>
        <v>42504.637824074074</v>
      </c>
      <c r="Q631">
        <f t="shared" si="45"/>
        <v>0</v>
      </c>
      <c r="R631">
        <f t="shared" si="48"/>
        <v>116.67</v>
      </c>
      <c r="S631" t="s">
        <v>8319</v>
      </c>
      <c r="T631" t="s">
        <v>8320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6"/>
        <v>42223.619456018518</v>
      </c>
      <c r="P632" s="10">
        <f t="shared" si="47"/>
        <v>42253.215277777781</v>
      </c>
      <c r="Q632">
        <f t="shared" si="45"/>
        <v>0</v>
      </c>
      <c r="R632">
        <f t="shared" si="48"/>
        <v>10</v>
      </c>
      <c r="S632" t="s">
        <v>8319</v>
      </c>
      <c r="T632" t="s">
        <v>8320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6"/>
        <v>42489.772326388891</v>
      </c>
      <c r="P633" s="10">
        <f t="shared" si="47"/>
        <v>42518.772326388891</v>
      </c>
      <c r="Q633">
        <f t="shared" si="45"/>
        <v>1</v>
      </c>
      <c r="R633">
        <f t="shared" si="48"/>
        <v>76.67</v>
      </c>
      <c r="S633" t="s">
        <v>8319</v>
      </c>
      <c r="T633" t="s">
        <v>8320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6"/>
        <v>42303.659317129626</v>
      </c>
      <c r="P634" s="10">
        <f t="shared" si="47"/>
        <v>42333.700983796298</v>
      </c>
      <c r="Q634">
        <f t="shared" si="45"/>
        <v>0</v>
      </c>
      <c r="R634" t="str">
        <f t="shared" si="48"/>
        <v>no backers</v>
      </c>
      <c r="S634" t="s">
        <v>8319</v>
      </c>
      <c r="T634" t="s">
        <v>8320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6"/>
        <v>42507.29932870371</v>
      </c>
      <c r="P635" s="10">
        <f t="shared" si="47"/>
        <v>42538.958333333328</v>
      </c>
      <c r="Q635">
        <f t="shared" si="45"/>
        <v>12</v>
      </c>
      <c r="R635">
        <f t="shared" si="48"/>
        <v>49.8</v>
      </c>
      <c r="S635" t="s">
        <v>8319</v>
      </c>
      <c r="T635" t="s">
        <v>8320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6"/>
        <v>42031.928576388891</v>
      </c>
      <c r="P636" s="10">
        <f t="shared" si="47"/>
        <v>42061.928576388891</v>
      </c>
      <c r="Q636">
        <f t="shared" si="45"/>
        <v>0</v>
      </c>
      <c r="R636">
        <f t="shared" si="48"/>
        <v>1</v>
      </c>
      <c r="S636" t="s">
        <v>8319</v>
      </c>
      <c r="T636" t="s">
        <v>8320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6"/>
        <v>42076.092152777783</v>
      </c>
      <c r="P637" s="10">
        <f t="shared" si="47"/>
        <v>42106.092152777783</v>
      </c>
      <c r="Q637">
        <f t="shared" si="45"/>
        <v>0</v>
      </c>
      <c r="R637">
        <f t="shared" si="48"/>
        <v>2</v>
      </c>
      <c r="S637" t="s">
        <v>8319</v>
      </c>
      <c r="T637" t="s">
        <v>8320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6"/>
        <v>42131.455439814818</v>
      </c>
      <c r="P638" s="10">
        <f t="shared" si="47"/>
        <v>42161.44930555555</v>
      </c>
      <c r="Q638">
        <f t="shared" si="45"/>
        <v>0</v>
      </c>
      <c r="R638">
        <f t="shared" si="48"/>
        <v>4</v>
      </c>
      <c r="S638" t="s">
        <v>8319</v>
      </c>
      <c r="T638" t="s">
        <v>8320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6"/>
        <v>42762.962013888886</v>
      </c>
      <c r="P639" s="10">
        <f t="shared" si="47"/>
        <v>42791.961111111115</v>
      </c>
      <c r="Q639">
        <f t="shared" si="45"/>
        <v>0</v>
      </c>
      <c r="R639" t="str">
        <f t="shared" si="48"/>
        <v>no backers</v>
      </c>
      <c r="S639" t="s">
        <v>8319</v>
      </c>
      <c r="T639" t="s">
        <v>8320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6"/>
        <v>42759.593310185184</v>
      </c>
      <c r="P640" s="10">
        <f t="shared" si="47"/>
        <v>42819.55164351852</v>
      </c>
      <c r="Q640">
        <f t="shared" si="45"/>
        <v>0</v>
      </c>
      <c r="R640">
        <f t="shared" si="48"/>
        <v>3</v>
      </c>
      <c r="S640" t="s">
        <v>8319</v>
      </c>
      <c r="T640" t="s">
        <v>8320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6"/>
        <v>41865.583275462966</v>
      </c>
      <c r="P641" s="10">
        <f t="shared" si="47"/>
        <v>41925.583275462966</v>
      </c>
      <c r="Q641">
        <f t="shared" si="45"/>
        <v>0</v>
      </c>
      <c r="R641">
        <f t="shared" si="48"/>
        <v>1</v>
      </c>
      <c r="S641" t="s">
        <v>8319</v>
      </c>
      <c r="T641" t="s">
        <v>8320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6"/>
        <v>42683.420312500006</v>
      </c>
      <c r="P642" s="10">
        <f t="shared" si="47"/>
        <v>42698.958333333328</v>
      </c>
      <c r="Q642">
        <f t="shared" ref="Q642:Q705" si="50">ROUND(100*E642/D642, 0)</f>
        <v>144</v>
      </c>
      <c r="R642">
        <f t="shared" si="48"/>
        <v>50.5</v>
      </c>
      <c r="S642" t="s">
        <v>8319</v>
      </c>
      <c r="T642" t="s">
        <v>8321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1">(((J643/60)/60)/24)+DATE(1970,1,1)</f>
        <v>42199.57</v>
      </c>
      <c r="P643" s="10">
        <f t="shared" ref="P643:P706" si="52">(((I643/60)/60)/24)+DATE(1970,1,1)</f>
        <v>42229.57</v>
      </c>
      <c r="Q643">
        <f t="shared" si="50"/>
        <v>119</v>
      </c>
      <c r="R643">
        <f t="shared" ref="R643:R706" si="53">IFERROR(ROUND(E643/L643, 2), "no backers")</f>
        <v>151.32</v>
      </c>
      <c r="S643" t="s">
        <v>8319</v>
      </c>
      <c r="T643" t="s">
        <v>8321</v>
      </c>
      <c r="U643">
        <f t="shared" ref="U643:U706" si="54">YEAR(O643)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1"/>
        <v>42199.651319444441</v>
      </c>
      <c r="P644" s="10">
        <f t="shared" si="52"/>
        <v>42235.651319444441</v>
      </c>
      <c r="Q644">
        <f t="shared" si="50"/>
        <v>1460</v>
      </c>
      <c r="R644">
        <f t="shared" si="53"/>
        <v>134.36000000000001</v>
      </c>
      <c r="S644" t="s">
        <v>8319</v>
      </c>
      <c r="T644" t="s">
        <v>8321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1"/>
        <v>42100.642071759255</v>
      </c>
      <c r="P645" s="10">
        <f t="shared" si="52"/>
        <v>42155.642071759255</v>
      </c>
      <c r="Q645">
        <f t="shared" si="50"/>
        <v>106</v>
      </c>
      <c r="R645">
        <f t="shared" si="53"/>
        <v>174.03</v>
      </c>
      <c r="S645" t="s">
        <v>8319</v>
      </c>
      <c r="T645" t="s">
        <v>8321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1"/>
        <v>41898.665960648148</v>
      </c>
      <c r="P646" s="10">
        <f t="shared" si="52"/>
        <v>41941.041666666664</v>
      </c>
      <c r="Q646">
        <f t="shared" si="50"/>
        <v>300</v>
      </c>
      <c r="R646">
        <f t="shared" si="53"/>
        <v>73.489999999999995</v>
      </c>
      <c r="S646" t="s">
        <v>8319</v>
      </c>
      <c r="T646" t="s">
        <v>8321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1"/>
        <v>42564.026319444441</v>
      </c>
      <c r="P647" s="10">
        <f t="shared" si="52"/>
        <v>42594.026319444441</v>
      </c>
      <c r="Q647">
        <f t="shared" si="50"/>
        <v>279</v>
      </c>
      <c r="R647">
        <f t="shared" si="53"/>
        <v>23.52</v>
      </c>
      <c r="S647" t="s">
        <v>8319</v>
      </c>
      <c r="T647" t="s">
        <v>8321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1"/>
        <v>41832.852627314816</v>
      </c>
      <c r="P648" s="10">
        <f t="shared" si="52"/>
        <v>41862.852627314816</v>
      </c>
      <c r="Q648">
        <f t="shared" si="50"/>
        <v>132</v>
      </c>
      <c r="R648">
        <f t="shared" si="53"/>
        <v>39.07</v>
      </c>
      <c r="S648" t="s">
        <v>8319</v>
      </c>
      <c r="T648" t="s">
        <v>8321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1"/>
        <v>42416.767928240741</v>
      </c>
      <c r="P649" s="10">
        <f t="shared" si="52"/>
        <v>42446.726261574076</v>
      </c>
      <c r="Q649">
        <f t="shared" si="50"/>
        <v>107</v>
      </c>
      <c r="R649">
        <f t="shared" si="53"/>
        <v>125.94</v>
      </c>
      <c r="S649" t="s">
        <v>8319</v>
      </c>
      <c r="T649" t="s">
        <v>8321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1"/>
        <v>41891.693379629629</v>
      </c>
      <c r="P650" s="10">
        <f t="shared" si="52"/>
        <v>41926.693379629629</v>
      </c>
      <c r="Q650">
        <f t="shared" si="50"/>
        <v>127</v>
      </c>
      <c r="R650">
        <f t="shared" si="53"/>
        <v>1644</v>
      </c>
      <c r="S650" t="s">
        <v>8319</v>
      </c>
      <c r="T650" t="s">
        <v>8321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1"/>
        <v>41877.912187499998</v>
      </c>
      <c r="P651" s="10">
        <f t="shared" si="52"/>
        <v>41898.912187499998</v>
      </c>
      <c r="Q651">
        <f t="shared" si="50"/>
        <v>140</v>
      </c>
      <c r="R651">
        <f t="shared" si="53"/>
        <v>42.67</v>
      </c>
      <c r="S651" t="s">
        <v>8319</v>
      </c>
      <c r="T651" t="s">
        <v>8321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1"/>
        <v>41932.036851851852</v>
      </c>
      <c r="P652" s="10">
        <f t="shared" si="52"/>
        <v>41992.078518518523</v>
      </c>
      <c r="Q652">
        <f t="shared" si="50"/>
        <v>112</v>
      </c>
      <c r="R652">
        <f t="shared" si="53"/>
        <v>35.130000000000003</v>
      </c>
      <c r="S652" t="s">
        <v>8319</v>
      </c>
      <c r="T652" t="s">
        <v>8321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1"/>
        <v>41956.017488425925</v>
      </c>
      <c r="P653" s="10">
        <f t="shared" si="52"/>
        <v>41986.017488425925</v>
      </c>
      <c r="Q653">
        <f t="shared" si="50"/>
        <v>101</v>
      </c>
      <c r="R653">
        <f t="shared" si="53"/>
        <v>239.35</v>
      </c>
      <c r="S653" t="s">
        <v>8319</v>
      </c>
      <c r="T653" t="s">
        <v>8321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1"/>
        <v>42675.690393518518</v>
      </c>
      <c r="P654" s="10">
        <f t="shared" si="52"/>
        <v>42705.732060185182</v>
      </c>
      <c r="Q654">
        <f t="shared" si="50"/>
        <v>100</v>
      </c>
      <c r="R654">
        <f t="shared" si="53"/>
        <v>107.64</v>
      </c>
      <c r="S654" t="s">
        <v>8319</v>
      </c>
      <c r="T654" t="s">
        <v>8321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1"/>
        <v>42199.618518518517</v>
      </c>
      <c r="P655" s="10">
        <f t="shared" si="52"/>
        <v>42236.618518518517</v>
      </c>
      <c r="Q655">
        <f t="shared" si="50"/>
        <v>141</v>
      </c>
      <c r="R655">
        <f t="shared" si="53"/>
        <v>95.83</v>
      </c>
      <c r="S655" t="s">
        <v>8319</v>
      </c>
      <c r="T655" t="s">
        <v>8321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1"/>
        <v>42163.957326388889</v>
      </c>
      <c r="P656" s="10">
        <f t="shared" si="52"/>
        <v>42193.957326388889</v>
      </c>
      <c r="Q656">
        <f t="shared" si="50"/>
        <v>267</v>
      </c>
      <c r="R656">
        <f t="shared" si="53"/>
        <v>31.66</v>
      </c>
      <c r="S656" t="s">
        <v>8319</v>
      </c>
      <c r="T656" t="s">
        <v>8321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1"/>
        <v>42045.957314814819</v>
      </c>
      <c r="P657" s="10">
        <f t="shared" si="52"/>
        <v>42075.915648148148</v>
      </c>
      <c r="Q657">
        <f t="shared" si="50"/>
        <v>147</v>
      </c>
      <c r="R657">
        <f t="shared" si="53"/>
        <v>42.89</v>
      </c>
      <c r="S657" t="s">
        <v>8319</v>
      </c>
      <c r="T657" t="s">
        <v>8321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1"/>
        <v>42417.804618055554</v>
      </c>
      <c r="P658" s="10">
        <f t="shared" si="52"/>
        <v>42477.762951388882</v>
      </c>
      <c r="Q658">
        <f t="shared" si="50"/>
        <v>214</v>
      </c>
      <c r="R658">
        <f t="shared" si="53"/>
        <v>122.74</v>
      </c>
      <c r="S658" t="s">
        <v>8319</v>
      </c>
      <c r="T658" t="s">
        <v>8321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1"/>
        <v>42331.84574074074</v>
      </c>
      <c r="P659" s="10">
        <f t="shared" si="52"/>
        <v>42361.84574074074</v>
      </c>
      <c r="Q659">
        <f t="shared" si="50"/>
        <v>126</v>
      </c>
      <c r="R659">
        <f t="shared" si="53"/>
        <v>190.45</v>
      </c>
      <c r="S659" t="s">
        <v>8319</v>
      </c>
      <c r="T659" t="s">
        <v>8321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1"/>
        <v>42179.160752314812</v>
      </c>
      <c r="P660" s="10">
        <f t="shared" si="52"/>
        <v>42211.75</v>
      </c>
      <c r="Q660">
        <f t="shared" si="50"/>
        <v>104</v>
      </c>
      <c r="R660">
        <f t="shared" si="53"/>
        <v>109.34</v>
      </c>
      <c r="S660" t="s">
        <v>8319</v>
      </c>
      <c r="T660" t="s">
        <v>8321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1"/>
        <v>42209.593692129631</v>
      </c>
      <c r="P661" s="10">
        <f t="shared" si="52"/>
        <v>42239.593692129631</v>
      </c>
      <c r="Q661">
        <f t="shared" si="50"/>
        <v>101</v>
      </c>
      <c r="R661">
        <f t="shared" si="53"/>
        <v>143.66999999999999</v>
      </c>
      <c r="S661" t="s">
        <v>8319</v>
      </c>
      <c r="T661" t="s">
        <v>8321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1"/>
        <v>41922.741655092592</v>
      </c>
      <c r="P662" s="10">
        <f t="shared" si="52"/>
        <v>41952.783321759263</v>
      </c>
      <c r="Q662">
        <f t="shared" si="50"/>
        <v>3</v>
      </c>
      <c r="R662">
        <f t="shared" si="53"/>
        <v>84.94</v>
      </c>
      <c r="S662" t="s">
        <v>8319</v>
      </c>
      <c r="T662" t="s">
        <v>8321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1"/>
        <v>42636.645358796297</v>
      </c>
      <c r="P663" s="10">
        <f t="shared" si="52"/>
        <v>42666.645358796297</v>
      </c>
      <c r="Q663">
        <f t="shared" si="50"/>
        <v>1</v>
      </c>
      <c r="R663">
        <f t="shared" si="53"/>
        <v>10.56</v>
      </c>
      <c r="S663" t="s">
        <v>8319</v>
      </c>
      <c r="T663" t="s">
        <v>8321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1"/>
        <v>41990.438043981485</v>
      </c>
      <c r="P664" s="10">
        <f t="shared" si="52"/>
        <v>42020.438043981485</v>
      </c>
      <c r="Q664">
        <f t="shared" si="50"/>
        <v>0</v>
      </c>
      <c r="R664">
        <f t="shared" si="53"/>
        <v>39</v>
      </c>
      <c r="S664" t="s">
        <v>8319</v>
      </c>
      <c r="T664" t="s">
        <v>8321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1"/>
        <v>42173.843240740738</v>
      </c>
      <c r="P665" s="10">
        <f t="shared" si="52"/>
        <v>42203.843240740738</v>
      </c>
      <c r="Q665">
        <f t="shared" si="50"/>
        <v>0</v>
      </c>
      <c r="R665">
        <f t="shared" si="53"/>
        <v>100</v>
      </c>
      <c r="S665" t="s">
        <v>8319</v>
      </c>
      <c r="T665" t="s">
        <v>8321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1"/>
        <v>42077.666377314818</v>
      </c>
      <c r="P666" s="10">
        <f t="shared" si="52"/>
        <v>42107.666377314818</v>
      </c>
      <c r="Q666">
        <f t="shared" si="50"/>
        <v>8</v>
      </c>
      <c r="R666">
        <f t="shared" si="53"/>
        <v>31.17</v>
      </c>
      <c r="S666" t="s">
        <v>8319</v>
      </c>
      <c r="T666" t="s">
        <v>8321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1"/>
        <v>42688.711354166662</v>
      </c>
      <c r="P667" s="10">
        <f t="shared" si="52"/>
        <v>42748.711354166662</v>
      </c>
      <c r="Q667">
        <f t="shared" si="50"/>
        <v>19</v>
      </c>
      <c r="R667">
        <f t="shared" si="53"/>
        <v>155.33000000000001</v>
      </c>
      <c r="S667" t="s">
        <v>8319</v>
      </c>
      <c r="T667" t="s">
        <v>8321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1"/>
        <v>41838.832152777781</v>
      </c>
      <c r="P668" s="10">
        <f t="shared" si="52"/>
        <v>41868.832152777781</v>
      </c>
      <c r="Q668">
        <f t="shared" si="50"/>
        <v>0</v>
      </c>
      <c r="R668">
        <f t="shared" si="53"/>
        <v>2</v>
      </c>
      <c r="S668" t="s">
        <v>8319</v>
      </c>
      <c r="T668" t="s">
        <v>8321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1"/>
        <v>42632.373414351852</v>
      </c>
      <c r="P669" s="10">
        <f t="shared" si="52"/>
        <v>42672.373414351852</v>
      </c>
      <c r="Q669">
        <f t="shared" si="50"/>
        <v>10</v>
      </c>
      <c r="R669">
        <f t="shared" si="53"/>
        <v>178.93</v>
      </c>
      <c r="S669" t="s">
        <v>8319</v>
      </c>
      <c r="T669" t="s">
        <v>8321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1"/>
        <v>42090.831273148149</v>
      </c>
      <c r="P670" s="10">
        <f t="shared" si="52"/>
        <v>42135.831273148149</v>
      </c>
      <c r="Q670">
        <f t="shared" si="50"/>
        <v>5</v>
      </c>
      <c r="R670">
        <f t="shared" si="53"/>
        <v>27.36</v>
      </c>
      <c r="S670" t="s">
        <v>8319</v>
      </c>
      <c r="T670" t="s">
        <v>8321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1"/>
        <v>42527.625671296293</v>
      </c>
      <c r="P671" s="10">
        <f t="shared" si="52"/>
        <v>42557.625671296293</v>
      </c>
      <c r="Q671">
        <f t="shared" si="50"/>
        <v>22</v>
      </c>
      <c r="R671">
        <f t="shared" si="53"/>
        <v>1536.25</v>
      </c>
      <c r="S671" t="s">
        <v>8319</v>
      </c>
      <c r="T671" t="s">
        <v>8321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1"/>
        <v>42506.709722222222</v>
      </c>
      <c r="P672" s="10">
        <f t="shared" si="52"/>
        <v>42540.340277777781</v>
      </c>
      <c r="Q672">
        <f t="shared" si="50"/>
        <v>29</v>
      </c>
      <c r="R672">
        <f t="shared" si="53"/>
        <v>85</v>
      </c>
      <c r="S672" t="s">
        <v>8319</v>
      </c>
      <c r="T672" t="s">
        <v>8321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1"/>
        <v>41984.692731481482</v>
      </c>
      <c r="P673" s="10">
        <f t="shared" si="52"/>
        <v>42018.166666666672</v>
      </c>
      <c r="Q673">
        <f t="shared" si="50"/>
        <v>39</v>
      </c>
      <c r="R673">
        <f t="shared" si="53"/>
        <v>788.53</v>
      </c>
      <c r="S673" t="s">
        <v>8319</v>
      </c>
      <c r="T673" t="s">
        <v>8321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1"/>
        <v>41974.219490740739</v>
      </c>
      <c r="P674" s="10">
        <f t="shared" si="52"/>
        <v>42005.207638888889</v>
      </c>
      <c r="Q674">
        <f t="shared" si="50"/>
        <v>22</v>
      </c>
      <c r="R674">
        <f t="shared" si="53"/>
        <v>50.3</v>
      </c>
      <c r="S674" t="s">
        <v>8319</v>
      </c>
      <c r="T674" t="s">
        <v>8321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1"/>
        <v>41838.840474537035</v>
      </c>
      <c r="P675" s="10">
        <f t="shared" si="52"/>
        <v>41883.840474537035</v>
      </c>
      <c r="Q675">
        <f t="shared" si="50"/>
        <v>0</v>
      </c>
      <c r="R675">
        <f t="shared" si="53"/>
        <v>68.33</v>
      </c>
      <c r="S675" t="s">
        <v>8319</v>
      </c>
      <c r="T675" t="s">
        <v>8321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1"/>
        <v>41803.116053240738</v>
      </c>
      <c r="P676" s="10">
        <f t="shared" si="52"/>
        <v>41863.116053240738</v>
      </c>
      <c r="Q676">
        <f t="shared" si="50"/>
        <v>0</v>
      </c>
      <c r="R676">
        <f t="shared" si="53"/>
        <v>7.5</v>
      </c>
      <c r="S676" t="s">
        <v>8319</v>
      </c>
      <c r="T676" t="s">
        <v>8321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1"/>
        <v>41975.930601851855</v>
      </c>
      <c r="P677" s="10">
        <f t="shared" si="52"/>
        <v>42005.290972222225</v>
      </c>
      <c r="Q677">
        <f t="shared" si="50"/>
        <v>15</v>
      </c>
      <c r="R677">
        <f t="shared" si="53"/>
        <v>34.270000000000003</v>
      </c>
      <c r="S677" t="s">
        <v>8319</v>
      </c>
      <c r="T677" t="s">
        <v>8321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1"/>
        <v>42012.768298611118</v>
      </c>
      <c r="P678" s="10">
        <f t="shared" si="52"/>
        <v>42042.768298611118</v>
      </c>
      <c r="Q678">
        <f t="shared" si="50"/>
        <v>1</v>
      </c>
      <c r="R678">
        <f t="shared" si="53"/>
        <v>61.29</v>
      </c>
      <c r="S678" t="s">
        <v>8319</v>
      </c>
      <c r="T678" t="s">
        <v>8321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1"/>
        <v>42504.403877314813</v>
      </c>
      <c r="P679" s="10">
        <f t="shared" si="52"/>
        <v>42549.403877314813</v>
      </c>
      <c r="Q679">
        <f t="shared" si="50"/>
        <v>26</v>
      </c>
      <c r="R679">
        <f t="shared" si="53"/>
        <v>133.25</v>
      </c>
      <c r="S679" t="s">
        <v>8319</v>
      </c>
      <c r="T679" t="s">
        <v>8321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1"/>
        <v>42481.376597222217</v>
      </c>
      <c r="P680" s="10">
        <f t="shared" si="52"/>
        <v>42511.376597222217</v>
      </c>
      <c r="Q680">
        <f t="shared" si="50"/>
        <v>4</v>
      </c>
      <c r="R680">
        <f t="shared" si="53"/>
        <v>65.180000000000007</v>
      </c>
      <c r="S680" t="s">
        <v>8319</v>
      </c>
      <c r="T680" t="s">
        <v>8321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1"/>
        <v>42556.695706018523</v>
      </c>
      <c r="P681" s="10">
        <f t="shared" si="52"/>
        <v>42616.695706018523</v>
      </c>
      <c r="Q681">
        <f t="shared" si="50"/>
        <v>15</v>
      </c>
      <c r="R681">
        <f t="shared" si="53"/>
        <v>93.9</v>
      </c>
      <c r="S681" t="s">
        <v>8319</v>
      </c>
      <c r="T681" t="s">
        <v>8321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1"/>
        <v>41864.501516203702</v>
      </c>
      <c r="P682" s="10">
        <f t="shared" si="52"/>
        <v>41899.501516203702</v>
      </c>
      <c r="Q682">
        <f t="shared" si="50"/>
        <v>26</v>
      </c>
      <c r="R682">
        <f t="shared" si="53"/>
        <v>150.65</v>
      </c>
      <c r="S682" t="s">
        <v>8319</v>
      </c>
      <c r="T682" t="s">
        <v>8321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1"/>
        <v>42639.805601851855</v>
      </c>
      <c r="P683" s="10">
        <f t="shared" si="52"/>
        <v>42669.805601851855</v>
      </c>
      <c r="Q683">
        <f t="shared" si="50"/>
        <v>0</v>
      </c>
      <c r="R683">
        <f t="shared" si="53"/>
        <v>1</v>
      </c>
      <c r="S683" t="s">
        <v>8319</v>
      </c>
      <c r="T683" t="s">
        <v>8321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1"/>
        <v>42778.765300925923</v>
      </c>
      <c r="P684" s="10">
        <f t="shared" si="52"/>
        <v>42808.723634259266</v>
      </c>
      <c r="Q684">
        <f t="shared" si="50"/>
        <v>0</v>
      </c>
      <c r="R684">
        <f t="shared" si="53"/>
        <v>13.25</v>
      </c>
      <c r="S684" t="s">
        <v>8319</v>
      </c>
      <c r="T684" t="s">
        <v>8321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1"/>
        <v>42634.900046296301</v>
      </c>
      <c r="P685" s="10">
        <f t="shared" si="52"/>
        <v>42674.900046296301</v>
      </c>
      <c r="Q685">
        <f t="shared" si="50"/>
        <v>1</v>
      </c>
      <c r="R685">
        <f t="shared" si="53"/>
        <v>99.33</v>
      </c>
      <c r="S685" t="s">
        <v>8319</v>
      </c>
      <c r="T685" t="s">
        <v>8321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1"/>
        <v>41809.473275462966</v>
      </c>
      <c r="P686" s="10">
        <f t="shared" si="52"/>
        <v>41845.125</v>
      </c>
      <c r="Q686">
        <f t="shared" si="50"/>
        <v>7</v>
      </c>
      <c r="R686">
        <f t="shared" si="53"/>
        <v>177.39</v>
      </c>
      <c r="S686" t="s">
        <v>8319</v>
      </c>
      <c r="T686" t="s">
        <v>8321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1"/>
        <v>41971.866574074069</v>
      </c>
      <c r="P687" s="10">
        <f t="shared" si="52"/>
        <v>42016.866574074069</v>
      </c>
      <c r="Q687">
        <f t="shared" si="50"/>
        <v>28</v>
      </c>
      <c r="R687">
        <f t="shared" si="53"/>
        <v>55.3</v>
      </c>
      <c r="S687" t="s">
        <v>8319</v>
      </c>
      <c r="T687" t="s">
        <v>8321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1"/>
        <v>42189.673263888893</v>
      </c>
      <c r="P688" s="10">
        <f t="shared" si="52"/>
        <v>42219.673263888893</v>
      </c>
      <c r="Q688">
        <f t="shared" si="50"/>
        <v>0</v>
      </c>
      <c r="R688" t="str">
        <f t="shared" si="53"/>
        <v>no backers</v>
      </c>
      <c r="S688" t="s">
        <v>8319</v>
      </c>
      <c r="T688" t="s">
        <v>8321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1"/>
        <v>42711.750613425931</v>
      </c>
      <c r="P689" s="10">
        <f t="shared" si="52"/>
        <v>42771.750613425931</v>
      </c>
      <c r="Q689">
        <f t="shared" si="50"/>
        <v>4</v>
      </c>
      <c r="R689">
        <f t="shared" si="53"/>
        <v>591.66999999999996</v>
      </c>
      <c r="S689" t="s">
        <v>8319</v>
      </c>
      <c r="T689" t="s">
        <v>8321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1"/>
        <v>42262.104780092588</v>
      </c>
      <c r="P690" s="10">
        <f t="shared" si="52"/>
        <v>42292.104780092588</v>
      </c>
      <c r="Q690">
        <f t="shared" si="50"/>
        <v>73</v>
      </c>
      <c r="R690">
        <f t="shared" si="53"/>
        <v>405.5</v>
      </c>
      <c r="S690" t="s">
        <v>8319</v>
      </c>
      <c r="T690" t="s">
        <v>8321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1"/>
        <v>42675.66778935185</v>
      </c>
      <c r="P691" s="10">
        <f t="shared" si="52"/>
        <v>42712.207638888889</v>
      </c>
      <c r="Q691">
        <f t="shared" si="50"/>
        <v>58</v>
      </c>
      <c r="R691">
        <f t="shared" si="53"/>
        <v>343.15</v>
      </c>
      <c r="S691" t="s">
        <v>8319</v>
      </c>
      <c r="T691" t="s">
        <v>8321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1"/>
        <v>42579.634733796294</v>
      </c>
      <c r="P692" s="10">
        <f t="shared" si="52"/>
        <v>42622.25</v>
      </c>
      <c r="Q692">
        <f t="shared" si="50"/>
        <v>12</v>
      </c>
      <c r="R692">
        <f t="shared" si="53"/>
        <v>72.59</v>
      </c>
      <c r="S692" t="s">
        <v>8319</v>
      </c>
      <c r="T692" t="s">
        <v>8321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1"/>
        <v>42158.028310185182</v>
      </c>
      <c r="P693" s="10">
        <f t="shared" si="52"/>
        <v>42186.028310185182</v>
      </c>
      <c r="Q693">
        <f t="shared" si="50"/>
        <v>1</v>
      </c>
      <c r="R693">
        <f t="shared" si="53"/>
        <v>26</v>
      </c>
      <c r="S693" t="s">
        <v>8319</v>
      </c>
      <c r="T693" t="s">
        <v>8321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1"/>
        <v>42696.37572916667</v>
      </c>
      <c r="P694" s="10">
        <f t="shared" si="52"/>
        <v>42726.37572916667</v>
      </c>
      <c r="Q694">
        <f t="shared" si="50"/>
        <v>7</v>
      </c>
      <c r="R694">
        <f t="shared" si="53"/>
        <v>6.5</v>
      </c>
      <c r="S694" t="s">
        <v>8319</v>
      </c>
      <c r="T694" t="s">
        <v>8321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1"/>
        <v>42094.808182870373</v>
      </c>
      <c r="P695" s="10">
        <f t="shared" si="52"/>
        <v>42124.808182870373</v>
      </c>
      <c r="Q695">
        <f t="shared" si="50"/>
        <v>35</v>
      </c>
      <c r="R695">
        <f t="shared" si="53"/>
        <v>119.39</v>
      </c>
      <c r="S695" t="s">
        <v>8319</v>
      </c>
      <c r="T695" t="s">
        <v>8321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1"/>
        <v>42737.663877314815</v>
      </c>
      <c r="P696" s="10">
        <f t="shared" si="52"/>
        <v>42767.663877314815</v>
      </c>
      <c r="Q696">
        <f t="shared" si="50"/>
        <v>0</v>
      </c>
      <c r="R696">
        <f t="shared" si="53"/>
        <v>84.29</v>
      </c>
      <c r="S696" t="s">
        <v>8319</v>
      </c>
      <c r="T696" t="s">
        <v>8321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1"/>
        <v>41913.521064814813</v>
      </c>
      <c r="P697" s="10">
        <f t="shared" si="52"/>
        <v>41943.521064814813</v>
      </c>
      <c r="Q697">
        <f t="shared" si="50"/>
        <v>1</v>
      </c>
      <c r="R697">
        <f t="shared" si="53"/>
        <v>90.86</v>
      </c>
      <c r="S697" t="s">
        <v>8319</v>
      </c>
      <c r="T697" t="s">
        <v>8321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1"/>
        <v>41815.927106481482</v>
      </c>
      <c r="P698" s="10">
        <f t="shared" si="52"/>
        <v>41845.927106481482</v>
      </c>
      <c r="Q698">
        <f t="shared" si="50"/>
        <v>0</v>
      </c>
      <c r="R698">
        <f t="shared" si="53"/>
        <v>1</v>
      </c>
      <c r="S698" t="s">
        <v>8319</v>
      </c>
      <c r="T698" t="s">
        <v>8321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1"/>
        <v>42388.523020833338</v>
      </c>
      <c r="P699" s="10">
        <f t="shared" si="52"/>
        <v>42403.523020833338</v>
      </c>
      <c r="Q699">
        <f t="shared" si="50"/>
        <v>46</v>
      </c>
      <c r="R699">
        <f t="shared" si="53"/>
        <v>20.34</v>
      </c>
      <c r="S699" t="s">
        <v>8319</v>
      </c>
      <c r="T699" t="s">
        <v>8321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1"/>
        <v>41866.931076388886</v>
      </c>
      <c r="P700" s="10">
        <f t="shared" si="52"/>
        <v>41900.083333333336</v>
      </c>
      <c r="Q700">
        <f t="shared" si="50"/>
        <v>15</v>
      </c>
      <c r="R700">
        <f t="shared" si="53"/>
        <v>530.69000000000005</v>
      </c>
      <c r="S700" t="s">
        <v>8319</v>
      </c>
      <c r="T700" t="s">
        <v>8321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1"/>
        <v>41563.485509259262</v>
      </c>
      <c r="P701" s="10">
        <f t="shared" si="52"/>
        <v>41600.666666666664</v>
      </c>
      <c r="Q701">
        <f t="shared" si="50"/>
        <v>82</v>
      </c>
      <c r="R701">
        <f t="shared" si="53"/>
        <v>120.39</v>
      </c>
      <c r="S701" t="s">
        <v>8319</v>
      </c>
      <c r="T701" t="s">
        <v>8321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1"/>
        <v>42715.688437500001</v>
      </c>
      <c r="P702" s="10">
        <f t="shared" si="52"/>
        <v>42745.688437500001</v>
      </c>
      <c r="Q702">
        <f t="shared" si="50"/>
        <v>3</v>
      </c>
      <c r="R702">
        <f t="shared" si="53"/>
        <v>13</v>
      </c>
      <c r="S702" t="s">
        <v>8319</v>
      </c>
      <c r="T702" t="s">
        <v>8321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1"/>
        <v>41813.662962962961</v>
      </c>
      <c r="P703" s="10">
        <f t="shared" si="52"/>
        <v>41843.662962962961</v>
      </c>
      <c r="Q703">
        <f t="shared" si="50"/>
        <v>27</v>
      </c>
      <c r="R703">
        <f t="shared" si="53"/>
        <v>291.33</v>
      </c>
      <c r="S703" t="s">
        <v>8319</v>
      </c>
      <c r="T703" t="s">
        <v>8321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1"/>
        <v>42668.726701388892</v>
      </c>
      <c r="P704" s="10">
        <f t="shared" si="52"/>
        <v>42698.768368055549</v>
      </c>
      <c r="Q704">
        <f t="shared" si="50"/>
        <v>31</v>
      </c>
      <c r="R704">
        <f t="shared" si="53"/>
        <v>124.92</v>
      </c>
      <c r="S704" t="s">
        <v>8319</v>
      </c>
      <c r="T704" t="s">
        <v>8321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1"/>
        <v>42711.950798611113</v>
      </c>
      <c r="P705" s="10">
        <f t="shared" si="52"/>
        <v>42766.98055555555</v>
      </c>
      <c r="Q705">
        <f t="shared" si="50"/>
        <v>6</v>
      </c>
      <c r="R705">
        <f t="shared" si="53"/>
        <v>119.57</v>
      </c>
      <c r="S705" t="s">
        <v>8319</v>
      </c>
      <c r="T705" t="s">
        <v>8321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1"/>
        <v>42726.192916666667</v>
      </c>
      <c r="P706" s="10">
        <f t="shared" si="52"/>
        <v>42786.192916666667</v>
      </c>
      <c r="Q706">
        <f t="shared" ref="Q706:Q769" si="55">ROUND(100*E706/D706, 0)</f>
        <v>1</v>
      </c>
      <c r="R706">
        <f t="shared" si="53"/>
        <v>120.25</v>
      </c>
      <c r="S706" t="s">
        <v>8319</v>
      </c>
      <c r="T706" t="s">
        <v>8321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6">(((J707/60)/60)/24)+DATE(1970,1,1)</f>
        <v>42726.491643518515</v>
      </c>
      <c r="P707" s="10">
        <f t="shared" ref="P707:P770" si="57">(((I707/60)/60)/24)+DATE(1970,1,1)</f>
        <v>42756.491643518515</v>
      </c>
      <c r="Q707">
        <f t="shared" si="55"/>
        <v>1</v>
      </c>
      <c r="R707">
        <f t="shared" ref="R707:R770" si="58">IFERROR(ROUND(E707/L707, 2), "no backers")</f>
        <v>195.4</v>
      </c>
      <c r="S707" t="s">
        <v>8319</v>
      </c>
      <c r="T707" t="s">
        <v>8321</v>
      </c>
      <c r="U707">
        <f t="shared" ref="U707:U770" si="59">YEAR(O707)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6"/>
        <v>42676.995173611111</v>
      </c>
      <c r="P708" s="10">
        <f t="shared" si="57"/>
        <v>42718.777083333334</v>
      </c>
      <c r="Q708">
        <f t="shared" si="55"/>
        <v>0</v>
      </c>
      <c r="R708" t="str">
        <f t="shared" si="58"/>
        <v>no backers</v>
      </c>
      <c r="S708" t="s">
        <v>8319</v>
      </c>
      <c r="T708" t="s">
        <v>8321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6"/>
        <v>42696.663506944446</v>
      </c>
      <c r="P709" s="10">
        <f t="shared" si="57"/>
        <v>42736.663506944446</v>
      </c>
      <c r="Q709">
        <f t="shared" si="55"/>
        <v>79</v>
      </c>
      <c r="R709">
        <f t="shared" si="58"/>
        <v>117.7</v>
      </c>
      <c r="S709" t="s">
        <v>8319</v>
      </c>
      <c r="T709" t="s">
        <v>8321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6"/>
        <v>41835.581018518518</v>
      </c>
      <c r="P710" s="10">
        <f t="shared" si="57"/>
        <v>41895.581018518518</v>
      </c>
      <c r="Q710">
        <f t="shared" si="55"/>
        <v>22</v>
      </c>
      <c r="R710">
        <f t="shared" si="58"/>
        <v>23.95</v>
      </c>
      <c r="S710" t="s">
        <v>8319</v>
      </c>
      <c r="T710" t="s">
        <v>8321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6"/>
        <v>41948.041192129633</v>
      </c>
      <c r="P711" s="10">
        <f t="shared" si="57"/>
        <v>41978.041192129633</v>
      </c>
      <c r="Q711">
        <f t="shared" si="55"/>
        <v>0</v>
      </c>
      <c r="R711">
        <f t="shared" si="58"/>
        <v>30.5</v>
      </c>
      <c r="S711" t="s">
        <v>8319</v>
      </c>
      <c r="T711" t="s">
        <v>8321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6"/>
        <v>41837.984976851854</v>
      </c>
      <c r="P712" s="10">
        <f t="shared" si="57"/>
        <v>41871.030555555553</v>
      </c>
      <c r="Q712">
        <f t="shared" si="55"/>
        <v>0</v>
      </c>
      <c r="R712" t="str">
        <f t="shared" si="58"/>
        <v>no backers</v>
      </c>
      <c r="S712" t="s">
        <v>8319</v>
      </c>
      <c r="T712" t="s">
        <v>8321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6"/>
        <v>42678.459120370375</v>
      </c>
      <c r="P713" s="10">
        <f t="shared" si="57"/>
        <v>42718.500787037032</v>
      </c>
      <c r="Q713">
        <f t="shared" si="55"/>
        <v>34</v>
      </c>
      <c r="R713">
        <f t="shared" si="58"/>
        <v>99.97</v>
      </c>
      <c r="S713" t="s">
        <v>8319</v>
      </c>
      <c r="T713" t="s">
        <v>8321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6"/>
        <v>42384.680925925932</v>
      </c>
      <c r="P714" s="10">
        <f t="shared" si="57"/>
        <v>42414.680925925932</v>
      </c>
      <c r="Q714">
        <f t="shared" si="55"/>
        <v>0</v>
      </c>
      <c r="R714">
        <f t="shared" si="58"/>
        <v>26.25</v>
      </c>
      <c r="S714" t="s">
        <v>8319</v>
      </c>
      <c r="T714" t="s">
        <v>8321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6"/>
        <v>42496.529305555552</v>
      </c>
      <c r="P715" s="10">
        <f t="shared" si="57"/>
        <v>42526.529305555552</v>
      </c>
      <c r="Q715">
        <f t="shared" si="55"/>
        <v>1</v>
      </c>
      <c r="R715">
        <f t="shared" si="58"/>
        <v>199</v>
      </c>
      <c r="S715" t="s">
        <v>8319</v>
      </c>
      <c r="T715" t="s">
        <v>8321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6"/>
        <v>42734.787986111114</v>
      </c>
      <c r="P716" s="10">
        <f t="shared" si="57"/>
        <v>42794.787986111114</v>
      </c>
      <c r="Q716">
        <f t="shared" si="55"/>
        <v>15</v>
      </c>
      <c r="R716">
        <f t="shared" si="58"/>
        <v>80.319999999999993</v>
      </c>
      <c r="S716" t="s">
        <v>8319</v>
      </c>
      <c r="T716" t="s">
        <v>8321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6"/>
        <v>42273.090740740736</v>
      </c>
      <c r="P717" s="10">
        <f t="shared" si="57"/>
        <v>42313.132407407407</v>
      </c>
      <c r="Q717">
        <f t="shared" si="55"/>
        <v>5</v>
      </c>
      <c r="R717">
        <f t="shared" si="58"/>
        <v>115.75</v>
      </c>
      <c r="S717" t="s">
        <v>8319</v>
      </c>
      <c r="T717" t="s">
        <v>8321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6"/>
        <v>41940.658645833333</v>
      </c>
      <c r="P718" s="10">
        <f t="shared" si="57"/>
        <v>41974</v>
      </c>
      <c r="Q718">
        <f t="shared" si="55"/>
        <v>10</v>
      </c>
      <c r="R718">
        <f t="shared" si="58"/>
        <v>44.69</v>
      </c>
      <c r="S718" t="s">
        <v>8319</v>
      </c>
      <c r="T718" t="s">
        <v>8321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6"/>
        <v>41857.854189814818</v>
      </c>
      <c r="P719" s="10">
        <f t="shared" si="57"/>
        <v>41887.854189814818</v>
      </c>
      <c r="Q719">
        <f t="shared" si="55"/>
        <v>0</v>
      </c>
      <c r="R719">
        <f t="shared" si="58"/>
        <v>76.25</v>
      </c>
      <c r="S719" t="s">
        <v>8319</v>
      </c>
      <c r="T719" t="s">
        <v>8321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6"/>
        <v>42752.845451388886</v>
      </c>
      <c r="P720" s="10">
        <f t="shared" si="57"/>
        <v>42784.249305555553</v>
      </c>
      <c r="Q720">
        <f t="shared" si="55"/>
        <v>1</v>
      </c>
      <c r="R720">
        <f t="shared" si="58"/>
        <v>22.5</v>
      </c>
      <c r="S720" t="s">
        <v>8319</v>
      </c>
      <c r="T720" t="s">
        <v>8321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6"/>
        <v>42409.040231481486</v>
      </c>
      <c r="P721" s="10">
        <f t="shared" si="57"/>
        <v>42423.040231481486</v>
      </c>
      <c r="Q721">
        <f t="shared" si="55"/>
        <v>1</v>
      </c>
      <c r="R721">
        <f t="shared" si="58"/>
        <v>19.399999999999999</v>
      </c>
      <c r="S721" t="s">
        <v>8319</v>
      </c>
      <c r="T721" t="s">
        <v>8321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6"/>
        <v>40909.649201388893</v>
      </c>
      <c r="P722" s="10">
        <f t="shared" si="57"/>
        <v>40937.649201388893</v>
      </c>
      <c r="Q722">
        <f t="shared" si="55"/>
        <v>144</v>
      </c>
      <c r="R722">
        <f t="shared" si="58"/>
        <v>66.709999999999994</v>
      </c>
      <c r="S722" t="s">
        <v>8322</v>
      </c>
      <c r="T722" t="s">
        <v>8323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6"/>
        <v>41807.571840277778</v>
      </c>
      <c r="P723" s="10">
        <f t="shared" si="57"/>
        <v>41852.571840277778</v>
      </c>
      <c r="Q723">
        <f t="shared" si="55"/>
        <v>122</v>
      </c>
      <c r="R723">
        <f t="shared" si="58"/>
        <v>84.14</v>
      </c>
      <c r="S723" t="s">
        <v>8322</v>
      </c>
      <c r="T723" t="s">
        <v>8323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6"/>
        <v>40977.805300925924</v>
      </c>
      <c r="P724" s="10">
        <f t="shared" si="57"/>
        <v>41007.76363425926</v>
      </c>
      <c r="Q724">
        <f t="shared" si="55"/>
        <v>132</v>
      </c>
      <c r="R724">
        <f t="shared" si="58"/>
        <v>215.73</v>
      </c>
      <c r="S724" t="s">
        <v>8322</v>
      </c>
      <c r="T724" t="s">
        <v>8323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6"/>
        <v>42184.816539351858</v>
      </c>
      <c r="P725" s="10">
        <f t="shared" si="57"/>
        <v>42215.165972222225</v>
      </c>
      <c r="Q725">
        <f t="shared" si="55"/>
        <v>109</v>
      </c>
      <c r="R725">
        <f t="shared" si="58"/>
        <v>54.69</v>
      </c>
      <c r="S725" t="s">
        <v>8322</v>
      </c>
      <c r="T725" t="s">
        <v>8323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6"/>
        <v>40694.638460648144</v>
      </c>
      <c r="P726" s="10">
        <f t="shared" si="57"/>
        <v>40724.638460648144</v>
      </c>
      <c r="Q726">
        <f t="shared" si="55"/>
        <v>105</v>
      </c>
      <c r="R726">
        <f t="shared" si="58"/>
        <v>51.63</v>
      </c>
      <c r="S726" t="s">
        <v>8322</v>
      </c>
      <c r="T726" t="s">
        <v>8323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6"/>
        <v>42321.626296296294</v>
      </c>
      <c r="P727" s="10">
        <f t="shared" si="57"/>
        <v>42351.626296296294</v>
      </c>
      <c r="Q727">
        <f t="shared" si="55"/>
        <v>100</v>
      </c>
      <c r="R727">
        <f t="shared" si="58"/>
        <v>143.36000000000001</v>
      </c>
      <c r="S727" t="s">
        <v>8322</v>
      </c>
      <c r="T727" t="s">
        <v>8323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6"/>
        <v>41346.042673611111</v>
      </c>
      <c r="P728" s="10">
        <f t="shared" si="57"/>
        <v>41376.042673611111</v>
      </c>
      <c r="Q728">
        <f t="shared" si="55"/>
        <v>101</v>
      </c>
      <c r="R728">
        <f t="shared" si="58"/>
        <v>72.430000000000007</v>
      </c>
      <c r="S728" t="s">
        <v>8322</v>
      </c>
      <c r="T728" t="s">
        <v>8323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6"/>
        <v>41247.020243055551</v>
      </c>
      <c r="P729" s="10">
        <f t="shared" si="57"/>
        <v>41288.888888888891</v>
      </c>
      <c r="Q729">
        <f t="shared" si="55"/>
        <v>156</v>
      </c>
      <c r="R729">
        <f t="shared" si="58"/>
        <v>36.53</v>
      </c>
      <c r="S729" t="s">
        <v>8322</v>
      </c>
      <c r="T729" t="s">
        <v>8323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6"/>
        <v>40731.837465277778</v>
      </c>
      <c r="P730" s="10">
        <f t="shared" si="57"/>
        <v>40776.837465277778</v>
      </c>
      <c r="Q730">
        <f t="shared" si="55"/>
        <v>106</v>
      </c>
      <c r="R730">
        <f t="shared" si="58"/>
        <v>60.9</v>
      </c>
      <c r="S730" t="s">
        <v>8322</v>
      </c>
      <c r="T730" t="s">
        <v>8323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6"/>
        <v>41111.185891203706</v>
      </c>
      <c r="P731" s="10">
        <f t="shared" si="57"/>
        <v>41171.185891203706</v>
      </c>
      <c r="Q731">
        <f t="shared" si="55"/>
        <v>131</v>
      </c>
      <c r="R731">
        <f t="shared" si="58"/>
        <v>43.55</v>
      </c>
      <c r="S731" t="s">
        <v>8322</v>
      </c>
      <c r="T731" t="s">
        <v>8323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6"/>
        <v>40854.745266203703</v>
      </c>
      <c r="P732" s="10">
        <f t="shared" si="57"/>
        <v>40884.745266203703</v>
      </c>
      <c r="Q732">
        <f t="shared" si="55"/>
        <v>132</v>
      </c>
      <c r="R732">
        <f t="shared" si="58"/>
        <v>99.77</v>
      </c>
      <c r="S732" t="s">
        <v>8322</v>
      </c>
      <c r="T732" t="s">
        <v>8323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6"/>
        <v>40879.795682870368</v>
      </c>
      <c r="P733" s="10">
        <f t="shared" si="57"/>
        <v>40930.25</v>
      </c>
      <c r="Q733">
        <f t="shared" si="55"/>
        <v>126</v>
      </c>
      <c r="R733">
        <f t="shared" si="58"/>
        <v>88.73</v>
      </c>
      <c r="S733" t="s">
        <v>8322</v>
      </c>
      <c r="T733" t="s">
        <v>8323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6"/>
        <v>41486.424317129626</v>
      </c>
      <c r="P734" s="10">
        <f t="shared" si="57"/>
        <v>41546.424317129626</v>
      </c>
      <c r="Q734">
        <f t="shared" si="55"/>
        <v>160</v>
      </c>
      <c r="R734">
        <f t="shared" si="58"/>
        <v>4.92</v>
      </c>
      <c r="S734" t="s">
        <v>8322</v>
      </c>
      <c r="T734" t="s">
        <v>8323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6"/>
        <v>41598.420046296298</v>
      </c>
      <c r="P735" s="10">
        <f t="shared" si="57"/>
        <v>41628.420046296298</v>
      </c>
      <c r="Q735">
        <f t="shared" si="55"/>
        <v>120</v>
      </c>
      <c r="R735">
        <f t="shared" si="58"/>
        <v>17.82</v>
      </c>
      <c r="S735" t="s">
        <v>8322</v>
      </c>
      <c r="T735" t="s">
        <v>8323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6"/>
        <v>42102.164583333331</v>
      </c>
      <c r="P736" s="10">
        <f t="shared" si="57"/>
        <v>42133.208333333328</v>
      </c>
      <c r="Q736">
        <f t="shared" si="55"/>
        <v>126</v>
      </c>
      <c r="R736">
        <f t="shared" si="58"/>
        <v>187.19</v>
      </c>
      <c r="S736" t="s">
        <v>8322</v>
      </c>
      <c r="T736" t="s">
        <v>8323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6"/>
        <v>41946.029467592591</v>
      </c>
      <c r="P737" s="10">
        <f t="shared" si="57"/>
        <v>41977.027083333334</v>
      </c>
      <c r="Q737">
        <f t="shared" si="55"/>
        <v>114</v>
      </c>
      <c r="R737">
        <f t="shared" si="58"/>
        <v>234.81</v>
      </c>
      <c r="S737" t="s">
        <v>8322</v>
      </c>
      <c r="T737" t="s">
        <v>8323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6"/>
        <v>41579.734259259261</v>
      </c>
      <c r="P738" s="10">
        <f t="shared" si="57"/>
        <v>41599.207638888889</v>
      </c>
      <c r="Q738">
        <f t="shared" si="55"/>
        <v>315</v>
      </c>
      <c r="R738">
        <f t="shared" si="58"/>
        <v>105.05</v>
      </c>
      <c r="S738" t="s">
        <v>8322</v>
      </c>
      <c r="T738" t="s">
        <v>8323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6"/>
        <v>41667.275312500002</v>
      </c>
      <c r="P739" s="10">
        <f t="shared" si="57"/>
        <v>41684.833333333336</v>
      </c>
      <c r="Q739">
        <f t="shared" si="55"/>
        <v>122</v>
      </c>
      <c r="R739">
        <f t="shared" si="58"/>
        <v>56.67</v>
      </c>
      <c r="S739" t="s">
        <v>8322</v>
      </c>
      <c r="T739" t="s">
        <v>8323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6"/>
        <v>41943.604097222218</v>
      </c>
      <c r="P740" s="10">
        <f t="shared" si="57"/>
        <v>41974.207638888889</v>
      </c>
      <c r="Q740">
        <f t="shared" si="55"/>
        <v>107</v>
      </c>
      <c r="R740">
        <f t="shared" si="58"/>
        <v>39.049999999999997</v>
      </c>
      <c r="S740" t="s">
        <v>8322</v>
      </c>
      <c r="T740" t="s">
        <v>8323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6"/>
        <v>41829.502650462964</v>
      </c>
      <c r="P741" s="10">
        <f t="shared" si="57"/>
        <v>41862.502650462964</v>
      </c>
      <c r="Q741">
        <f t="shared" si="55"/>
        <v>158</v>
      </c>
      <c r="R741">
        <f t="shared" si="58"/>
        <v>68.349999999999994</v>
      </c>
      <c r="S741" t="s">
        <v>8322</v>
      </c>
      <c r="T741" t="s">
        <v>8323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6"/>
        <v>42162.146782407406</v>
      </c>
      <c r="P742" s="10">
        <f t="shared" si="57"/>
        <v>42176.146782407406</v>
      </c>
      <c r="Q742">
        <f t="shared" si="55"/>
        <v>107</v>
      </c>
      <c r="R742">
        <f t="shared" si="58"/>
        <v>169.58</v>
      </c>
      <c r="S742" t="s">
        <v>8322</v>
      </c>
      <c r="T742" t="s">
        <v>8323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6"/>
        <v>41401.648217592592</v>
      </c>
      <c r="P743" s="10">
        <f t="shared" si="57"/>
        <v>41436.648217592592</v>
      </c>
      <c r="Q743">
        <f t="shared" si="55"/>
        <v>102</v>
      </c>
      <c r="R743">
        <f t="shared" si="58"/>
        <v>141.41999999999999</v>
      </c>
      <c r="S743" t="s">
        <v>8322</v>
      </c>
      <c r="T743" t="s">
        <v>8323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6"/>
        <v>41689.917962962965</v>
      </c>
      <c r="P744" s="10">
        <f t="shared" si="57"/>
        <v>41719.876296296294</v>
      </c>
      <c r="Q744">
        <f t="shared" si="55"/>
        <v>111</v>
      </c>
      <c r="R744">
        <f t="shared" si="58"/>
        <v>67.39</v>
      </c>
      <c r="S744" t="s">
        <v>8322</v>
      </c>
      <c r="T744" t="s">
        <v>8323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6"/>
        <v>40990.709317129629</v>
      </c>
      <c r="P745" s="10">
        <f t="shared" si="57"/>
        <v>41015.875</v>
      </c>
      <c r="Q745">
        <f t="shared" si="55"/>
        <v>148</v>
      </c>
      <c r="R745">
        <f t="shared" si="58"/>
        <v>54.27</v>
      </c>
      <c r="S745" t="s">
        <v>8322</v>
      </c>
      <c r="T745" t="s">
        <v>8323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6"/>
        <v>41226.95721064815</v>
      </c>
      <c r="P746" s="10">
        <f t="shared" si="57"/>
        <v>41256.95721064815</v>
      </c>
      <c r="Q746">
        <f t="shared" si="55"/>
        <v>102</v>
      </c>
      <c r="R746">
        <f t="shared" si="58"/>
        <v>82.52</v>
      </c>
      <c r="S746" t="s">
        <v>8322</v>
      </c>
      <c r="T746" t="s">
        <v>8323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6"/>
        <v>41367.572280092594</v>
      </c>
      <c r="P747" s="10">
        <f t="shared" si="57"/>
        <v>41397.572280092594</v>
      </c>
      <c r="Q747">
        <f t="shared" si="55"/>
        <v>179</v>
      </c>
      <c r="R747">
        <f t="shared" si="58"/>
        <v>53.73</v>
      </c>
      <c r="S747" t="s">
        <v>8322</v>
      </c>
      <c r="T747" t="s">
        <v>8323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6"/>
        <v>41157.042928240742</v>
      </c>
      <c r="P748" s="10">
        <f t="shared" si="57"/>
        <v>41175.165972222225</v>
      </c>
      <c r="Q748">
        <f t="shared" si="55"/>
        <v>111</v>
      </c>
      <c r="R748">
        <f t="shared" si="58"/>
        <v>34.21</v>
      </c>
      <c r="S748" t="s">
        <v>8322</v>
      </c>
      <c r="T748" t="s">
        <v>8323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6"/>
        <v>41988.548831018517</v>
      </c>
      <c r="P749" s="10">
        <f t="shared" si="57"/>
        <v>42019.454166666663</v>
      </c>
      <c r="Q749">
        <f t="shared" si="55"/>
        <v>100</v>
      </c>
      <c r="R749">
        <f t="shared" si="58"/>
        <v>127.33</v>
      </c>
      <c r="S749" t="s">
        <v>8322</v>
      </c>
      <c r="T749" t="s">
        <v>8323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6"/>
        <v>41831.846828703703</v>
      </c>
      <c r="P750" s="10">
        <f t="shared" si="57"/>
        <v>41861.846828703703</v>
      </c>
      <c r="Q750">
        <f t="shared" si="55"/>
        <v>100</v>
      </c>
      <c r="R750">
        <f t="shared" si="58"/>
        <v>45.57</v>
      </c>
      <c r="S750" t="s">
        <v>8322</v>
      </c>
      <c r="T750" t="s">
        <v>8323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6"/>
        <v>42733.94131944445</v>
      </c>
      <c r="P751" s="10">
        <f t="shared" si="57"/>
        <v>42763.94131944445</v>
      </c>
      <c r="Q751">
        <f t="shared" si="55"/>
        <v>106</v>
      </c>
      <c r="R751">
        <f t="shared" si="58"/>
        <v>95.96</v>
      </c>
      <c r="S751" t="s">
        <v>8322</v>
      </c>
      <c r="T751" t="s">
        <v>8323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6"/>
        <v>41299.878148148149</v>
      </c>
      <c r="P752" s="10">
        <f t="shared" si="57"/>
        <v>41329.878148148149</v>
      </c>
      <c r="Q752">
        <f t="shared" si="55"/>
        <v>103</v>
      </c>
      <c r="R752">
        <f t="shared" si="58"/>
        <v>77.27</v>
      </c>
      <c r="S752" t="s">
        <v>8322</v>
      </c>
      <c r="T752" t="s">
        <v>8323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6"/>
        <v>40713.630497685182</v>
      </c>
      <c r="P753" s="10">
        <f t="shared" si="57"/>
        <v>40759.630497685182</v>
      </c>
      <c r="Q753">
        <f t="shared" si="55"/>
        <v>119</v>
      </c>
      <c r="R753">
        <f t="shared" si="58"/>
        <v>57.34</v>
      </c>
      <c r="S753" t="s">
        <v>8322</v>
      </c>
      <c r="T753" t="s">
        <v>8323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6"/>
        <v>42639.421493055561</v>
      </c>
      <c r="P754" s="10">
        <f t="shared" si="57"/>
        <v>42659.458333333328</v>
      </c>
      <c r="Q754">
        <f t="shared" si="55"/>
        <v>112</v>
      </c>
      <c r="R754">
        <f t="shared" si="58"/>
        <v>53.19</v>
      </c>
      <c r="S754" t="s">
        <v>8322</v>
      </c>
      <c r="T754" t="s">
        <v>8323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6"/>
        <v>42019.590173611112</v>
      </c>
      <c r="P755" s="10">
        <f t="shared" si="57"/>
        <v>42049.590173611112</v>
      </c>
      <c r="Q755">
        <f t="shared" si="55"/>
        <v>128</v>
      </c>
      <c r="R755">
        <f t="shared" si="58"/>
        <v>492.31</v>
      </c>
      <c r="S755" t="s">
        <v>8322</v>
      </c>
      <c r="T755" t="s">
        <v>8323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6"/>
        <v>41249.749085648145</v>
      </c>
      <c r="P756" s="10">
        <f t="shared" si="57"/>
        <v>41279.749085648145</v>
      </c>
      <c r="Q756">
        <f t="shared" si="55"/>
        <v>104</v>
      </c>
      <c r="R756">
        <f t="shared" si="58"/>
        <v>42.35</v>
      </c>
      <c r="S756" t="s">
        <v>8322</v>
      </c>
      <c r="T756" t="s">
        <v>8323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6"/>
        <v>41383.605057870373</v>
      </c>
      <c r="P757" s="10">
        <f t="shared" si="57"/>
        <v>41414.02847222222</v>
      </c>
      <c r="Q757">
        <f t="shared" si="55"/>
        <v>102</v>
      </c>
      <c r="R757">
        <f t="shared" si="58"/>
        <v>37.47</v>
      </c>
      <c r="S757" t="s">
        <v>8322</v>
      </c>
      <c r="T757" t="s">
        <v>8323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6"/>
        <v>40590.766886574071</v>
      </c>
      <c r="P758" s="10">
        <f t="shared" si="57"/>
        <v>40651.725219907406</v>
      </c>
      <c r="Q758">
        <f t="shared" si="55"/>
        <v>118</v>
      </c>
      <c r="R758">
        <f t="shared" si="58"/>
        <v>37.450000000000003</v>
      </c>
      <c r="S758" t="s">
        <v>8322</v>
      </c>
      <c r="T758" t="s">
        <v>8323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6"/>
        <v>41235.054560185185</v>
      </c>
      <c r="P759" s="10">
        <f t="shared" si="57"/>
        <v>41249.054560185185</v>
      </c>
      <c r="Q759">
        <f t="shared" si="55"/>
        <v>238</v>
      </c>
      <c r="R759">
        <f t="shared" si="58"/>
        <v>33.06</v>
      </c>
      <c r="S759" t="s">
        <v>8322</v>
      </c>
      <c r="T759" t="s">
        <v>8323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6"/>
        <v>40429.836435185185</v>
      </c>
      <c r="P760" s="10">
        <f t="shared" si="57"/>
        <v>40459.836435185185</v>
      </c>
      <c r="Q760">
        <f t="shared" si="55"/>
        <v>102</v>
      </c>
      <c r="R760">
        <f t="shared" si="58"/>
        <v>134.21</v>
      </c>
      <c r="S760" t="s">
        <v>8322</v>
      </c>
      <c r="T760" t="s">
        <v>8323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6"/>
        <v>41789.330312500002</v>
      </c>
      <c r="P761" s="10">
        <f t="shared" si="57"/>
        <v>41829.330312500002</v>
      </c>
      <c r="Q761">
        <f t="shared" si="55"/>
        <v>102</v>
      </c>
      <c r="R761">
        <f t="shared" si="58"/>
        <v>51.47</v>
      </c>
      <c r="S761" t="s">
        <v>8322</v>
      </c>
      <c r="T761" t="s">
        <v>8323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6"/>
        <v>42670.764039351852</v>
      </c>
      <c r="P762" s="10">
        <f t="shared" si="57"/>
        <v>42700.805706018517</v>
      </c>
      <c r="Q762">
        <f t="shared" si="55"/>
        <v>0</v>
      </c>
      <c r="R762" t="str">
        <f t="shared" si="58"/>
        <v>no backers</v>
      </c>
      <c r="S762" t="s">
        <v>8322</v>
      </c>
      <c r="T762" t="s">
        <v>8324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6"/>
        <v>41642.751458333332</v>
      </c>
      <c r="P763" s="10">
        <f t="shared" si="57"/>
        <v>41672.751458333332</v>
      </c>
      <c r="Q763">
        <f t="shared" si="55"/>
        <v>5</v>
      </c>
      <c r="R763">
        <f t="shared" si="58"/>
        <v>39.17</v>
      </c>
      <c r="S763" t="s">
        <v>8322</v>
      </c>
      <c r="T763" t="s">
        <v>8324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6"/>
        <v>42690.858449074076</v>
      </c>
      <c r="P764" s="10">
        <f t="shared" si="57"/>
        <v>42708.25</v>
      </c>
      <c r="Q764">
        <f t="shared" si="55"/>
        <v>0</v>
      </c>
      <c r="R764" t="str">
        <f t="shared" si="58"/>
        <v>no backers</v>
      </c>
      <c r="S764" t="s">
        <v>8322</v>
      </c>
      <c r="T764" t="s">
        <v>8324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6"/>
        <v>41471.446851851848</v>
      </c>
      <c r="P765" s="10">
        <f t="shared" si="57"/>
        <v>41501.446851851848</v>
      </c>
      <c r="Q765">
        <f t="shared" si="55"/>
        <v>0</v>
      </c>
      <c r="R765">
        <f t="shared" si="58"/>
        <v>5</v>
      </c>
      <c r="S765" t="s">
        <v>8322</v>
      </c>
      <c r="T765" t="s">
        <v>8324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6"/>
        <v>42227.173159722224</v>
      </c>
      <c r="P766" s="10">
        <f t="shared" si="57"/>
        <v>42257.173159722224</v>
      </c>
      <c r="Q766">
        <f t="shared" si="55"/>
        <v>0</v>
      </c>
      <c r="R766" t="str">
        <f t="shared" si="58"/>
        <v>no backers</v>
      </c>
      <c r="S766" t="s">
        <v>8322</v>
      </c>
      <c r="T766" t="s">
        <v>8324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6"/>
        <v>41901.542638888888</v>
      </c>
      <c r="P767" s="10">
        <f t="shared" si="57"/>
        <v>41931.542638888888</v>
      </c>
      <c r="Q767">
        <f t="shared" si="55"/>
        <v>36</v>
      </c>
      <c r="R767">
        <f t="shared" si="58"/>
        <v>57.3</v>
      </c>
      <c r="S767" t="s">
        <v>8322</v>
      </c>
      <c r="T767" t="s">
        <v>8324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6"/>
        <v>42021.783368055556</v>
      </c>
      <c r="P768" s="10">
        <f t="shared" si="57"/>
        <v>42051.783368055556</v>
      </c>
      <c r="Q768">
        <f t="shared" si="55"/>
        <v>0</v>
      </c>
      <c r="R768" t="str">
        <f t="shared" si="58"/>
        <v>no backers</v>
      </c>
      <c r="S768" t="s">
        <v>8322</v>
      </c>
      <c r="T768" t="s">
        <v>8324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6"/>
        <v>42115.143634259264</v>
      </c>
      <c r="P769" s="10">
        <f t="shared" si="57"/>
        <v>42145.143634259264</v>
      </c>
      <c r="Q769">
        <f t="shared" si="55"/>
        <v>4</v>
      </c>
      <c r="R769">
        <f t="shared" si="58"/>
        <v>59</v>
      </c>
      <c r="S769" t="s">
        <v>8322</v>
      </c>
      <c r="T769" t="s">
        <v>8324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6"/>
        <v>41594.207060185188</v>
      </c>
      <c r="P770" s="10">
        <f t="shared" si="57"/>
        <v>41624.207060185188</v>
      </c>
      <c r="Q770">
        <f t="shared" ref="Q770:Q833" si="60">ROUND(100*E770/D770, 0)</f>
        <v>0</v>
      </c>
      <c r="R770" t="str">
        <f t="shared" si="58"/>
        <v>no backers</v>
      </c>
      <c r="S770" t="s">
        <v>8322</v>
      </c>
      <c r="T770" t="s">
        <v>8324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1">(((J771/60)/60)/24)+DATE(1970,1,1)</f>
        <v>41604.996458333335</v>
      </c>
      <c r="P771" s="10">
        <f t="shared" ref="P771:P834" si="62">(((I771/60)/60)/24)+DATE(1970,1,1)</f>
        <v>41634.996458333335</v>
      </c>
      <c r="Q771">
        <f t="shared" si="60"/>
        <v>41</v>
      </c>
      <c r="R771">
        <f t="shared" ref="R771:R834" si="63">IFERROR(ROUND(E771/L771, 2), "no backers")</f>
        <v>31.85</v>
      </c>
      <c r="S771" t="s">
        <v>8322</v>
      </c>
      <c r="T771" t="s">
        <v>8324</v>
      </c>
      <c r="U771">
        <f t="shared" ref="U771:U834" si="64">YEAR(O771)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1"/>
        <v>41289.999641203707</v>
      </c>
      <c r="P772" s="10">
        <f t="shared" si="62"/>
        <v>41329.999641203707</v>
      </c>
      <c r="Q772">
        <f t="shared" si="60"/>
        <v>0</v>
      </c>
      <c r="R772" t="str">
        <f t="shared" si="63"/>
        <v>no backers</v>
      </c>
      <c r="S772" t="s">
        <v>8322</v>
      </c>
      <c r="T772" t="s">
        <v>8324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1"/>
        <v>42349.824097222227</v>
      </c>
      <c r="P773" s="10">
        <f t="shared" si="62"/>
        <v>42399.824097222227</v>
      </c>
      <c r="Q773">
        <f t="shared" si="60"/>
        <v>0</v>
      </c>
      <c r="R773">
        <f t="shared" si="63"/>
        <v>10</v>
      </c>
      <c r="S773" t="s">
        <v>8322</v>
      </c>
      <c r="T773" t="s">
        <v>8324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1"/>
        <v>40068.056932870371</v>
      </c>
      <c r="P774" s="10">
        <f t="shared" si="62"/>
        <v>40118.165972222225</v>
      </c>
      <c r="Q774">
        <f t="shared" si="60"/>
        <v>3</v>
      </c>
      <c r="R774">
        <f t="shared" si="63"/>
        <v>50</v>
      </c>
      <c r="S774" t="s">
        <v>8322</v>
      </c>
      <c r="T774" t="s">
        <v>8324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1"/>
        <v>42100.735937499994</v>
      </c>
      <c r="P775" s="10">
        <f t="shared" si="62"/>
        <v>42134.959027777775</v>
      </c>
      <c r="Q775">
        <f t="shared" si="60"/>
        <v>1</v>
      </c>
      <c r="R775">
        <f t="shared" si="63"/>
        <v>16</v>
      </c>
      <c r="S775" t="s">
        <v>8322</v>
      </c>
      <c r="T775" t="s">
        <v>8324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1"/>
        <v>41663.780300925922</v>
      </c>
      <c r="P776" s="10">
        <f t="shared" si="62"/>
        <v>41693.780300925922</v>
      </c>
      <c r="Q776">
        <f t="shared" si="60"/>
        <v>70</v>
      </c>
      <c r="R776">
        <f t="shared" si="63"/>
        <v>39</v>
      </c>
      <c r="S776" t="s">
        <v>8322</v>
      </c>
      <c r="T776" t="s">
        <v>8324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1"/>
        <v>40863.060127314813</v>
      </c>
      <c r="P777" s="10">
        <f t="shared" si="62"/>
        <v>40893.060127314813</v>
      </c>
      <c r="Q777">
        <f t="shared" si="60"/>
        <v>2</v>
      </c>
      <c r="R777">
        <f t="shared" si="63"/>
        <v>34</v>
      </c>
      <c r="S777" t="s">
        <v>8322</v>
      </c>
      <c r="T777" t="s">
        <v>8324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1"/>
        <v>42250.685706018514</v>
      </c>
      <c r="P778" s="10">
        <f t="shared" si="62"/>
        <v>42288.208333333328</v>
      </c>
      <c r="Q778">
        <f t="shared" si="60"/>
        <v>51</v>
      </c>
      <c r="R778">
        <f t="shared" si="63"/>
        <v>63.12</v>
      </c>
      <c r="S778" t="s">
        <v>8322</v>
      </c>
      <c r="T778" t="s">
        <v>8324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1"/>
        <v>41456.981215277774</v>
      </c>
      <c r="P779" s="10">
        <f t="shared" si="62"/>
        <v>41486.981215277774</v>
      </c>
      <c r="Q779">
        <f t="shared" si="60"/>
        <v>1</v>
      </c>
      <c r="R779">
        <f t="shared" si="63"/>
        <v>7</v>
      </c>
      <c r="S779" t="s">
        <v>8322</v>
      </c>
      <c r="T779" t="s">
        <v>8324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1"/>
        <v>41729.702314814815</v>
      </c>
      <c r="P780" s="10">
        <f t="shared" si="62"/>
        <v>41759.702314814815</v>
      </c>
      <c r="Q780">
        <f t="shared" si="60"/>
        <v>0</v>
      </c>
      <c r="R780">
        <f t="shared" si="63"/>
        <v>2</v>
      </c>
      <c r="S780" t="s">
        <v>8322</v>
      </c>
      <c r="T780" t="s">
        <v>8324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1"/>
        <v>40436.68408564815</v>
      </c>
      <c r="P781" s="10">
        <f t="shared" si="62"/>
        <v>40466.166666666664</v>
      </c>
      <c r="Q781">
        <f t="shared" si="60"/>
        <v>3</v>
      </c>
      <c r="R781">
        <f t="shared" si="63"/>
        <v>66.67</v>
      </c>
      <c r="S781" t="s">
        <v>8322</v>
      </c>
      <c r="T781" t="s">
        <v>8324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1"/>
        <v>40636.673900462964</v>
      </c>
      <c r="P782" s="10">
        <f t="shared" si="62"/>
        <v>40666.673900462964</v>
      </c>
      <c r="Q782">
        <f t="shared" si="60"/>
        <v>104</v>
      </c>
      <c r="R782">
        <f t="shared" si="63"/>
        <v>38.520000000000003</v>
      </c>
      <c r="S782" t="s">
        <v>8325</v>
      </c>
      <c r="T782" t="s">
        <v>8326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1"/>
        <v>41403.000856481485</v>
      </c>
      <c r="P783" s="10">
        <f t="shared" si="62"/>
        <v>41433.000856481485</v>
      </c>
      <c r="Q783">
        <f t="shared" si="60"/>
        <v>133</v>
      </c>
      <c r="R783">
        <f t="shared" si="63"/>
        <v>42.61</v>
      </c>
      <c r="S783" t="s">
        <v>8325</v>
      </c>
      <c r="T783" t="s">
        <v>8326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1"/>
        <v>41116.758125</v>
      </c>
      <c r="P784" s="10">
        <f t="shared" si="62"/>
        <v>41146.758125</v>
      </c>
      <c r="Q784">
        <f t="shared" si="60"/>
        <v>100</v>
      </c>
      <c r="R784">
        <f t="shared" si="63"/>
        <v>50</v>
      </c>
      <c r="S784" t="s">
        <v>8325</v>
      </c>
      <c r="T784" t="s">
        <v>8326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1"/>
        <v>40987.773715277777</v>
      </c>
      <c r="P785" s="10">
        <f t="shared" si="62"/>
        <v>41026.916666666664</v>
      </c>
      <c r="Q785">
        <f t="shared" si="60"/>
        <v>148</v>
      </c>
      <c r="R785">
        <f t="shared" si="63"/>
        <v>63.49</v>
      </c>
      <c r="S785" t="s">
        <v>8325</v>
      </c>
      <c r="T785" t="s">
        <v>8326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1"/>
        <v>41675.149525462963</v>
      </c>
      <c r="P786" s="10">
        <f t="shared" si="62"/>
        <v>41715.107858796298</v>
      </c>
      <c r="Q786">
        <f t="shared" si="60"/>
        <v>103</v>
      </c>
      <c r="R786">
        <f t="shared" si="63"/>
        <v>102.5</v>
      </c>
      <c r="S786" t="s">
        <v>8325</v>
      </c>
      <c r="T786" t="s">
        <v>8326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1"/>
        <v>41303.593923611108</v>
      </c>
      <c r="P787" s="10">
        <f t="shared" si="62"/>
        <v>41333.593923611108</v>
      </c>
      <c r="Q787">
        <f t="shared" si="60"/>
        <v>181</v>
      </c>
      <c r="R787">
        <f t="shared" si="63"/>
        <v>31.14</v>
      </c>
      <c r="S787" t="s">
        <v>8325</v>
      </c>
      <c r="T787" t="s">
        <v>8326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1"/>
        <v>40983.055949074071</v>
      </c>
      <c r="P788" s="10">
        <f t="shared" si="62"/>
        <v>41040.657638888886</v>
      </c>
      <c r="Q788">
        <f t="shared" si="60"/>
        <v>143</v>
      </c>
      <c r="R788">
        <f t="shared" si="63"/>
        <v>162.27000000000001</v>
      </c>
      <c r="S788" t="s">
        <v>8325</v>
      </c>
      <c r="T788" t="s">
        <v>8326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1"/>
        <v>41549.627615740741</v>
      </c>
      <c r="P789" s="10">
        <f t="shared" si="62"/>
        <v>41579.627615740741</v>
      </c>
      <c r="Q789">
        <f t="shared" si="60"/>
        <v>114</v>
      </c>
      <c r="R789">
        <f t="shared" si="63"/>
        <v>80.59</v>
      </c>
      <c r="S789" t="s">
        <v>8325</v>
      </c>
      <c r="T789" t="s">
        <v>8326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1"/>
        <v>41059.006805555553</v>
      </c>
      <c r="P790" s="10">
        <f t="shared" si="62"/>
        <v>41097.165972222225</v>
      </c>
      <c r="Q790">
        <f t="shared" si="60"/>
        <v>204</v>
      </c>
      <c r="R790">
        <f t="shared" si="63"/>
        <v>59.85</v>
      </c>
      <c r="S790" t="s">
        <v>8325</v>
      </c>
      <c r="T790" t="s">
        <v>8326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1"/>
        <v>41277.186111111114</v>
      </c>
      <c r="P791" s="10">
        <f t="shared" si="62"/>
        <v>41295.332638888889</v>
      </c>
      <c r="Q791">
        <f t="shared" si="60"/>
        <v>109</v>
      </c>
      <c r="R791">
        <f t="shared" si="63"/>
        <v>132.86000000000001</v>
      </c>
      <c r="S791" t="s">
        <v>8325</v>
      </c>
      <c r="T791" t="s">
        <v>8326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1"/>
        <v>41276.047905092593</v>
      </c>
      <c r="P792" s="10">
        <f t="shared" si="62"/>
        <v>41306.047905092593</v>
      </c>
      <c r="Q792">
        <f t="shared" si="60"/>
        <v>144</v>
      </c>
      <c r="R792">
        <f t="shared" si="63"/>
        <v>92.55</v>
      </c>
      <c r="S792" t="s">
        <v>8325</v>
      </c>
      <c r="T792" t="s">
        <v>8326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1"/>
        <v>41557.780624999999</v>
      </c>
      <c r="P793" s="10">
        <f t="shared" si="62"/>
        <v>41591.249305555553</v>
      </c>
      <c r="Q793">
        <f t="shared" si="60"/>
        <v>104</v>
      </c>
      <c r="R793">
        <f t="shared" si="63"/>
        <v>60.86</v>
      </c>
      <c r="S793" t="s">
        <v>8325</v>
      </c>
      <c r="T793" t="s">
        <v>8326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1"/>
        <v>41555.873645833337</v>
      </c>
      <c r="P794" s="10">
        <f t="shared" si="62"/>
        <v>41585.915312500001</v>
      </c>
      <c r="Q794">
        <f t="shared" si="60"/>
        <v>100</v>
      </c>
      <c r="R794">
        <f t="shared" si="63"/>
        <v>41.85</v>
      </c>
      <c r="S794" t="s">
        <v>8325</v>
      </c>
      <c r="T794" t="s">
        <v>8326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1"/>
        <v>41442.741249999999</v>
      </c>
      <c r="P795" s="10">
        <f t="shared" si="62"/>
        <v>41458.207638888889</v>
      </c>
      <c r="Q795">
        <f t="shared" si="60"/>
        <v>103</v>
      </c>
      <c r="R795">
        <f t="shared" si="63"/>
        <v>88.33</v>
      </c>
      <c r="S795" t="s">
        <v>8325</v>
      </c>
      <c r="T795" t="s">
        <v>8326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1"/>
        <v>40736.115011574075</v>
      </c>
      <c r="P796" s="10">
        <f t="shared" si="62"/>
        <v>40791.712500000001</v>
      </c>
      <c r="Q796">
        <f t="shared" si="60"/>
        <v>105</v>
      </c>
      <c r="R796">
        <f t="shared" si="63"/>
        <v>158.96</v>
      </c>
      <c r="S796" t="s">
        <v>8325</v>
      </c>
      <c r="T796" t="s">
        <v>8326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1"/>
        <v>40963.613032407404</v>
      </c>
      <c r="P797" s="10">
        <f t="shared" si="62"/>
        <v>41006.207638888889</v>
      </c>
      <c r="Q797">
        <f t="shared" si="60"/>
        <v>112</v>
      </c>
      <c r="R797">
        <f t="shared" si="63"/>
        <v>85.05</v>
      </c>
      <c r="S797" t="s">
        <v>8325</v>
      </c>
      <c r="T797" t="s">
        <v>8326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1"/>
        <v>41502.882928240739</v>
      </c>
      <c r="P798" s="10">
        <f t="shared" si="62"/>
        <v>41532.881944444445</v>
      </c>
      <c r="Q798">
        <f t="shared" si="60"/>
        <v>101</v>
      </c>
      <c r="R798">
        <f t="shared" si="63"/>
        <v>112.61</v>
      </c>
      <c r="S798" t="s">
        <v>8325</v>
      </c>
      <c r="T798" t="s">
        <v>8326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1"/>
        <v>40996.994074074071</v>
      </c>
      <c r="P799" s="10">
        <f t="shared" si="62"/>
        <v>41028.166666666664</v>
      </c>
      <c r="Q799">
        <f t="shared" si="60"/>
        <v>108</v>
      </c>
      <c r="R799">
        <f t="shared" si="63"/>
        <v>45.44</v>
      </c>
      <c r="S799" t="s">
        <v>8325</v>
      </c>
      <c r="T799" t="s">
        <v>8326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1"/>
        <v>41882.590127314819</v>
      </c>
      <c r="P800" s="10">
        <f t="shared" si="62"/>
        <v>41912.590127314819</v>
      </c>
      <c r="Q800">
        <f t="shared" si="60"/>
        <v>115</v>
      </c>
      <c r="R800">
        <f t="shared" si="63"/>
        <v>46.22</v>
      </c>
      <c r="S800" t="s">
        <v>8325</v>
      </c>
      <c r="T800" t="s">
        <v>8326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1"/>
        <v>40996.667199074072</v>
      </c>
      <c r="P801" s="10">
        <f t="shared" si="62"/>
        <v>41026.667199074072</v>
      </c>
      <c r="Q801">
        <f t="shared" si="60"/>
        <v>100</v>
      </c>
      <c r="R801">
        <f t="shared" si="63"/>
        <v>178.61</v>
      </c>
      <c r="S801" t="s">
        <v>8325</v>
      </c>
      <c r="T801" t="s">
        <v>8326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1"/>
        <v>41863.433495370373</v>
      </c>
      <c r="P802" s="10">
        <f t="shared" si="62"/>
        <v>41893.433495370373</v>
      </c>
      <c r="Q802">
        <f t="shared" si="60"/>
        <v>152</v>
      </c>
      <c r="R802">
        <f t="shared" si="63"/>
        <v>40.75</v>
      </c>
      <c r="S802" t="s">
        <v>8325</v>
      </c>
      <c r="T802" t="s">
        <v>8326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1"/>
        <v>40695.795370370368</v>
      </c>
      <c r="P803" s="10">
        <f t="shared" si="62"/>
        <v>40725.795370370368</v>
      </c>
      <c r="Q803">
        <f t="shared" si="60"/>
        <v>112</v>
      </c>
      <c r="R803">
        <f t="shared" si="63"/>
        <v>43.73</v>
      </c>
      <c r="S803" t="s">
        <v>8325</v>
      </c>
      <c r="T803" t="s">
        <v>8326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1"/>
        <v>41123.022268518522</v>
      </c>
      <c r="P804" s="10">
        <f t="shared" si="62"/>
        <v>41169.170138888891</v>
      </c>
      <c r="Q804">
        <f t="shared" si="60"/>
        <v>101</v>
      </c>
      <c r="R804">
        <f t="shared" si="63"/>
        <v>81.069999999999993</v>
      </c>
      <c r="S804" t="s">
        <v>8325</v>
      </c>
      <c r="T804" t="s">
        <v>8326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1"/>
        <v>40665.949976851851</v>
      </c>
      <c r="P805" s="10">
        <f t="shared" si="62"/>
        <v>40692.041666666664</v>
      </c>
      <c r="Q805">
        <f t="shared" si="60"/>
        <v>123</v>
      </c>
      <c r="R805">
        <f t="shared" si="63"/>
        <v>74.61</v>
      </c>
      <c r="S805" t="s">
        <v>8325</v>
      </c>
      <c r="T805" t="s">
        <v>8326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1"/>
        <v>40730.105625000004</v>
      </c>
      <c r="P806" s="10">
        <f t="shared" si="62"/>
        <v>40747.165972222225</v>
      </c>
      <c r="Q806">
        <f t="shared" si="60"/>
        <v>100</v>
      </c>
      <c r="R806">
        <f t="shared" si="63"/>
        <v>305.56</v>
      </c>
      <c r="S806" t="s">
        <v>8325</v>
      </c>
      <c r="T806" t="s">
        <v>8326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1"/>
        <v>40690.823055555556</v>
      </c>
      <c r="P807" s="10">
        <f t="shared" si="62"/>
        <v>40740.958333333336</v>
      </c>
      <c r="Q807">
        <f t="shared" si="60"/>
        <v>105</v>
      </c>
      <c r="R807">
        <f t="shared" si="63"/>
        <v>58.33</v>
      </c>
      <c r="S807" t="s">
        <v>8325</v>
      </c>
      <c r="T807" t="s">
        <v>8326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1"/>
        <v>40763.691423611112</v>
      </c>
      <c r="P808" s="10">
        <f t="shared" si="62"/>
        <v>40793.691423611112</v>
      </c>
      <c r="Q808">
        <f t="shared" si="60"/>
        <v>104</v>
      </c>
      <c r="R808">
        <f t="shared" si="63"/>
        <v>117.68</v>
      </c>
      <c r="S808" t="s">
        <v>8325</v>
      </c>
      <c r="T808" t="s">
        <v>8326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1"/>
        <v>42759.628599537042</v>
      </c>
      <c r="P809" s="10">
        <f t="shared" si="62"/>
        <v>42795.083333333328</v>
      </c>
      <c r="Q809">
        <f t="shared" si="60"/>
        <v>105</v>
      </c>
      <c r="R809">
        <f t="shared" si="63"/>
        <v>73.77</v>
      </c>
      <c r="S809" t="s">
        <v>8325</v>
      </c>
      <c r="T809" t="s">
        <v>8326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1"/>
        <v>41962.100532407407</v>
      </c>
      <c r="P810" s="10">
        <f t="shared" si="62"/>
        <v>41995.207638888889</v>
      </c>
      <c r="Q810">
        <f t="shared" si="60"/>
        <v>100</v>
      </c>
      <c r="R810">
        <f t="shared" si="63"/>
        <v>104.65</v>
      </c>
      <c r="S810" t="s">
        <v>8325</v>
      </c>
      <c r="T810" t="s">
        <v>8326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1"/>
        <v>41628.833680555559</v>
      </c>
      <c r="P811" s="10">
        <f t="shared" si="62"/>
        <v>41658.833680555559</v>
      </c>
      <c r="Q811">
        <f t="shared" si="60"/>
        <v>104</v>
      </c>
      <c r="R811">
        <f t="shared" si="63"/>
        <v>79.83</v>
      </c>
      <c r="S811" t="s">
        <v>8325</v>
      </c>
      <c r="T811" t="s">
        <v>8326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1"/>
        <v>41123.056273148148</v>
      </c>
      <c r="P812" s="10">
        <f t="shared" si="62"/>
        <v>41153.056273148148</v>
      </c>
      <c r="Q812">
        <f t="shared" si="60"/>
        <v>105</v>
      </c>
      <c r="R812">
        <f t="shared" si="63"/>
        <v>58.33</v>
      </c>
      <c r="S812" t="s">
        <v>8325</v>
      </c>
      <c r="T812" t="s">
        <v>8326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1"/>
        <v>41443.643541666665</v>
      </c>
      <c r="P813" s="10">
        <f t="shared" si="62"/>
        <v>41465.702777777777</v>
      </c>
      <c r="Q813">
        <f t="shared" si="60"/>
        <v>104</v>
      </c>
      <c r="R813">
        <f t="shared" si="63"/>
        <v>86.67</v>
      </c>
      <c r="S813" t="s">
        <v>8325</v>
      </c>
      <c r="T813" t="s">
        <v>8326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1"/>
        <v>41282.017962962964</v>
      </c>
      <c r="P814" s="10">
        <f t="shared" si="62"/>
        <v>41334.581944444442</v>
      </c>
      <c r="Q814">
        <f t="shared" si="60"/>
        <v>152</v>
      </c>
      <c r="R814">
        <f t="shared" si="63"/>
        <v>27.61</v>
      </c>
      <c r="S814" t="s">
        <v>8325</v>
      </c>
      <c r="T814" t="s">
        <v>8326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1"/>
        <v>41080.960243055553</v>
      </c>
      <c r="P815" s="10">
        <f t="shared" si="62"/>
        <v>41110.960243055553</v>
      </c>
      <c r="Q815">
        <f t="shared" si="60"/>
        <v>160</v>
      </c>
      <c r="R815">
        <f t="shared" si="63"/>
        <v>25</v>
      </c>
      <c r="S815" t="s">
        <v>8325</v>
      </c>
      <c r="T815" t="s">
        <v>8326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1"/>
        <v>40679.743067129632</v>
      </c>
      <c r="P816" s="10">
        <f t="shared" si="62"/>
        <v>40694.75277777778</v>
      </c>
      <c r="Q816">
        <f t="shared" si="60"/>
        <v>127</v>
      </c>
      <c r="R816">
        <f t="shared" si="63"/>
        <v>45.46</v>
      </c>
      <c r="S816" t="s">
        <v>8325</v>
      </c>
      <c r="T816" t="s">
        <v>8326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1"/>
        <v>41914.917858796296</v>
      </c>
      <c r="P817" s="10">
        <f t="shared" si="62"/>
        <v>41944.917858796296</v>
      </c>
      <c r="Q817">
        <f t="shared" si="60"/>
        <v>107</v>
      </c>
      <c r="R817">
        <f t="shared" si="63"/>
        <v>99.53</v>
      </c>
      <c r="S817" t="s">
        <v>8325</v>
      </c>
      <c r="T817" t="s">
        <v>8326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1"/>
        <v>41341.870868055557</v>
      </c>
      <c r="P818" s="10">
        <f t="shared" si="62"/>
        <v>41373.270833333336</v>
      </c>
      <c r="Q818">
        <f t="shared" si="60"/>
        <v>115</v>
      </c>
      <c r="R818">
        <f t="shared" si="63"/>
        <v>39.31</v>
      </c>
      <c r="S818" t="s">
        <v>8325</v>
      </c>
      <c r="T818" t="s">
        <v>8326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1"/>
        <v>40925.599664351852</v>
      </c>
      <c r="P819" s="10">
        <f t="shared" si="62"/>
        <v>40979.207638888889</v>
      </c>
      <c r="Q819">
        <f t="shared" si="60"/>
        <v>137</v>
      </c>
      <c r="R819">
        <f t="shared" si="63"/>
        <v>89.42</v>
      </c>
      <c r="S819" t="s">
        <v>8325</v>
      </c>
      <c r="T819" t="s">
        <v>8326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1"/>
        <v>41120.882881944446</v>
      </c>
      <c r="P820" s="10">
        <f t="shared" si="62"/>
        <v>41128.709027777775</v>
      </c>
      <c r="Q820">
        <f t="shared" si="60"/>
        <v>156</v>
      </c>
      <c r="R820">
        <f t="shared" si="63"/>
        <v>28.68</v>
      </c>
      <c r="S820" t="s">
        <v>8325</v>
      </c>
      <c r="T820" t="s">
        <v>8326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1"/>
        <v>41619.998310185183</v>
      </c>
      <c r="P821" s="10">
        <f t="shared" si="62"/>
        <v>41629.197222222225</v>
      </c>
      <c r="Q821">
        <f t="shared" si="60"/>
        <v>109</v>
      </c>
      <c r="R821">
        <f t="shared" si="63"/>
        <v>31.07</v>
      </c>
      <c r="S821" t="s">
        <v>8325</v>
      </c>
      <c r="T821" t="s">
        <v>8326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1"/>
        <v>41768.841921296298</v>
      </c>
      <c r="P822" s="10">
        <f t="shared" si="62"/>
        <v>41799.208333333336</v>
      </c>
      <c r="Q822">
        <f t="shared" si="60"/>
        <v>134</v>
      </c>
      <c r="R822">
        <f t="shared" si="63"/>
        <v>70.55</v>
      </c>
      <c r="S822" t="s">
        <v>8325</v>
      </c>
      <c r="T822" t="s">
        <v>8326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1"/>
        <v>42093.922048611115</v>
      </c>
      <c r="P823" s="10">
        <f t="shared" si="62"/>
        <v>42128.167361111111</v>
      </c>
      <c r="Q823">
        <f t="shared" si="60"/>
        <v>100</v>
      </c>
      <c r="R823">
        <f t="shared" si="63"/>
        <v>224.13</v>
      </c>
      <c r="S823" t="s">
        <v>8325</v>
      </c>
      <c r="T823" t="s">
        <v>8326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1"/>
        <v>41157.947337962964</v>
      </c>
      <c r="P824" s="10">
        <f t="shared" si="62"/>
        <v>41187.947337962964</v>
      </c>
      <c r="Q824">
        <f t="shared" si="60"/>
        <v>119</v>
      </c>
      <c r="R824">
        <f t="shared" si="63"/>
        <v>51.81</v>
      </c>
      <c r="S824" t="s">
        <v>8325</v>
      </c>
      <c r="T824" t="s">
        <v>8326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1"/>
        <v>42055.972824074073</v>
      </c>
      <c r="P825" s="10">
        <f t="shared" si="62"/>
        <v>42085.931157407409</v>
      </c>
      <c r="Q825">
        <f t="shared" si="60"/>
        <v>180</v>
      </c>
      <c r="R825">
        <f t="shared" si="63"/>
        <v>43.52</v>
      </c>
      <c r="S825" t="s">
        <v>8325</v>
      </c>
      <c r="T825" t="s">
        <v>8326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1"/>
        <v>40250.242106481484</v>
      </c>
      <c r="P826" s="10">
        <f t="shared" si="62"/>
        <v>40286.290972222225</v>
      </c>
      <c r="Q826">
        <f t="shared" si="60"/>
        <v>134</v>
      </c>
      <c r="R826">
        <f t="shared" si="63"/>
        <v>39.82</v>
      </c>
      <c r="S826" t="s">
        <v>8325</v>
      </c>
      <c r="T826" t="s">
        <v>8326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1"/>
        <v>41186.306527777779</v>
      </c>
      <c r="P827" s="10">
        <f t="shared" si="62"/>
        <v>41211.306527777779</v>
      </c>
      <c r="Q827">
        <f t="shared" si="60"/>
        <v>100</v>
      </c>
      <c r="R827">
        <f t="shared" si="63"/>
        <v>126.81</v>
      </c>
      <c r="S827" t="s">
        <v>8325</v>
      </c>
      <c r="T827" t="s">
        <v>8326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1"/>
        <v>40973.038541666669</v>
      </c>
      <c r="P828" s="10">
        <f t="shared" si="62"/>
        <v>40993.996874999997</v>
      </c>
      <c r="Q828">
        <f t="shared" si="60"/>
        <v>101</v>
      </c>
      <c r="R828">
        <f t="shared" si="63"/>
        <v>113.88</v>
      </c>
      <c r="S828" t="s">
        <v>8325</v>
      </c>
      <c r="T828" t="s">
        <v>8326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1"/>
        <v>40927.473460648151</v>
      </c>
      <c r="P829" s="10">
        <f t="shared" si="62"/>
        <v>40953.825694444444</v>
      </c>
      <c r="Q829">
        <f t="shared" si="60"/>
        <v>103</v>
      </c>
      <c r="R829">
        <f t="shared" si="63"/>
        <v>28.18</v>
      </c>
      <c r="S829" t="s">
        <v>8325</v>
      </c>
      <c r="T829" t="s">
        <v>8326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1"/>
        <v>41073.050717592596</v>
      </c>
      <c r="P830" s="10">
        <f t="shared" si="62"/>
        <v>41085.683333333334</v>
      </c>
      <c r="Q830">
        <f t="shared" si="60"/>
        <v>107</v>
      </c>
      <c r="R830">
        <f t="shared" si="63"/>
        <v>36.61</v>
      </c>
      <c r="S830" t="s">
        <v>8325</v>
      </c>
      <c r="T830" t="s">
        <v>8326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1"/>
        <v>42504.801388888889</v>
      </c>
      <c r="P831" s="10">
        <f t="shared" si="62"/>
        <v>42564.801388888889</v>
      </c>
      <c r="Q831">
        <f t="shared" si="60"/>
        <v>104</v>
      </c>
      <c r="R831">
        <f t="shared" si="63"/>
        <v>32.5</v>
      </c>
      <c r="S831" t="s">
        <v>8325</v>
      </c>
      <c r="T831" t="s">
        <v>8326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1"/>
        <v>41325.525752314818</v>
      </c>
      <c r="P832" s="10">
        <f t="shared" si="62"/>
        <v>41355.484085648146</v>
      </c>
      <c r="Q832">
        <f t="shared" si="60"/>
        <v>108</v>
      </c>
      <c r="R832">
        <f t="shared" si="63"/>
        <v>60.66</v>
      </c>
      <c r="S832" t="s">
        <v>8325</v>
      </c>
      <c r="T832" t="s">
        <v>8326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1"/>
        <v>40996.646921296298</v>
      </c>
      <c r="P833" s="10">
        <f t="shared" si="62"/>
        <v>41026.646921296298</v>
      </c>
      <c r="Q833">
        <f t="shared" si="60"/>
        <v>233</v>
      </c>
      <c r="R833">
        <f t="shared" si="63"/>
        <v>175</v>
      </c>
      <c r="S833" t="s">
        <v>8325</v>
      </c>
      <c r="T833" t="s">
        <v>8326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1"/>
        <v>40869.675173611111</v>
      </c>
      <c r="P834" s="10">
        <f t="shared" si="62"/>
        <v>40929.342361111114</v>
      </c>
      <c r="Q834">
        <f t="shared" ref="Q834:Q897" si="65">ROUND(100*E834/D834, 0)</f>
        <v>101</v>
      </c>
      <c r="R834">
        <f t="shared" si="63"/>
        <v>97.99</v>
      </c>
      <c r="S834" t="s">
        <v>8325</v>
      </c>
      <c r="T834" t="s">
        <v>8326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6">(((J835/60)/60)/24)+DATE(1970,1,1)</f>
        <v>41718.878182870372</v>
      </c>
      <c r="P835" s="10">
        <f t="shared" ref="P835:P898" si="67">(((I835/60)/60)/24)+DATE(1970,1,1)</f>
        <v>41748.878182870372</v>
      </c>
      <c r="Q835">
        <f t="shared" si="65"/>
        <v>102</v>
      </c>
      <c r="R835">
        <f t="shared" ref="R835:R898" si="68">IFERROR(ROUND(E835/L835, 2), "no backers")</f>
        <v>148.78</v>
      </c>
      <c r="S835" t="s">
        <v>8325</v>
      </c>
      <c r="T835" t="s">
        <v>8326</v>
      </c>
      <c r="U835">
        <f t="shared" ref="U835:U898" si="69">YEAR(O835)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6"/>
        <v>41422.822824074072</v>
      </c>
      <c r="P836" s="10">
        <f t="shared" si="67"/>
        <v>41456.165972222225</v>
      </c>
      <c r="Q836">
        <f t="shared" si="65"/>
        <v>131</v>
      </c>
      <c r="R836">
        <f t="shared" si="68"/>
        <v>96.08</v>
      </c>
      <c r="S836" t="s">
        <v>8325</v>
      </c>
      <c r="T836" t="s">
        <v>8326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6"/>
        <v>41005.45784722222</v>
      </c>
      <c r="P837" s="10">
        <f t="shared" si="67"/>
        <v>41048.125</v>
      </c>
      <c r="Q837">
        <f t="shared" si="65"/>
        <v>117</v>
      </c>
      <c r="R837">
        <f t="shared" si="68"/>
        <v>58.63</v>
      </c>
      <c r="S837" t="s">
        <v>8325</v>
      </c>
      <c r="T837" t="s">
        <v>8326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6"/>
        <v>41524.056921296295</v>
      </c>
      <c r="P838" s="10">
        <f t="shared" si="67"/>
        <v>41554.056921296295</v>
      </c>
      <c r="Q838">
        <f t="shared" si="65"/>
        <v>101</v>
      </c>
      <c r="R838">
        <f t="shared" si="68"/>
        <v>109.71</v>
      </c>
      <c r="S838" t="s">
        <v>8325</v>
      </c>
      <c r="T838" t="s">
        <v>8326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6"/>
        <v>41730.998402777775</v>
      </c>
      <c r="P839" s="10">
        <f t="shared" si="67"/>
        <v>41760.998402777775</v>
      </c>
      <c r="Q839">
        <f t="shared" si="65"/>
        <v>122</v>
      </c>
      <c r="R839">
        <f t="shared" si="68"/>
        <v>49.11</v>
      </c>
      <c r="S839" t="s">
        <v>8325</v>
      </c>
      <c r="T839" t="s">
        <v>8326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6"/>
        <v>40895.897974537038</v>
      </c>
      <c r="P840" s="10">
        <f t="shared" si="67"/>
        <v>40925.897974537038</v>
      </c>
      <c r="Q840">
        <f t="shared" si="65"/>
        <v>145</v>
      </c>
      <c r="R840">
        <f t="shared" si="68"/>
        <v>47.67</v>
      </c>
      <c r="S840" t="s">
        <v>8325</v>
      </c>
      <c r="T840" t="s">
        <v>8326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6"/>
        <v>41144.763379629629</v>
      </c>
      <c r="P841" s="10">
        <f t="shared" si="67"/>
        <v>41174.763379629629</v>
      </c>
      <c r="Q841">
        <f t="shared" si="65"/>
        <v>117</v>
      </c>
      <c r="R841">
        <f t="shared" si="68"/>
        <v>60.74</v>
      </c>
      <c r="S841" t="s">
        <v>8325</v>
      </c>
      <c r="T841" t="s">
        <v>8326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6"/>
        <v>42607.226701388892</v>
      </c>
      <c r="P842" s="10">
        <f t="shared" si="67"/>
        <v>42637.226701388892</v>
      </c>
      <c r="Q842">
        <f t="shared" si="65"/>
        <v>120</v>
      </c>
      <c r="R842">
        <f t="shared" si="68"/>
        <v>63.38</v>
      </c>
      <c r="S842" t="s">
        <v>8325</v>
      </c>
      <c r="T842" t="s">
        <v>8327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6"/>
        <v>41923.838692129626</v>
      </c>
      <c r="P843" s="10">
        <f t="shared" si="67"/>
        <v>41953.88035879629</v>
      </c>
      <c r="Q843">
        <f t="shared" si="65"/>
        <v>101</v>
      </c>
      <c r="R843">
        <f t="shared" si="68"/>
        <v>53.89</v>
      </c>
      <c r="S843" t="s">
        <v>8325</v>
      </c>
      <c r="T843" t="s">
        <v>8327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6"/>
        <v>41526.592395833337</v>
      </c>
      <c r="P844" s="10">
        <f t="shared" si="67"/>
        <v>41561.165972222225</v>
      </c>
      <c r="Q844">
        <f t="shared" si="65"/>
        <v>104</v>
      </c>
      <c r="R844">
        <f t="shared" si="68"/>
        <v>66.87</v>
      </c>
      <c r="S844" t="s">
        <v>8325</v>
      </c>
      <c r="T844" t="s">
        <v>8327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6"/>
        <v>42695.257870370369</v>
      </c>
      <c r="P845" s="10">
        <f t="shared" si="67"/>
        <v>42712.333333333328</v>
      </c>
      <c r="Q845">
        <f t="shared" si="65"/>
        <v>267</v>
      </c>
      <c r="R845">
        <f t="shared" si="68"/>
        <v>63.1</v>
      </c>
      <c r="S845" t="s">
        <v>8325</v>
      </c>
      <c r="T845" t="s">
        <v>8327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6"/>
        <v>41905.684629629628</v>
      </c>
      <c r="P846" s="10">
        <f t="shared" si="67"/>
        <v>41944.207638888889</v>
      </c>
      <c r="Q846">
        <f t="shared" si="65"/>
        <v>194</v>
      </c>
      <c r="R846">
        <f t="shared" si="68"/>
        <v>36.630000000000003</v>
      </c>
      <c r="S846" t="s">
        <v>8325</v>
      </c>
      <c r="T846" t="s">
        <v>8327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6"/>
        <v>42578.205972222218</v>
      </c>
      <c r="P847" s="10">
        <f t="shared" si="67"/>
        <v>42618.165972222225</v>
      </c>
      <c r="Q847">
        <f t="shared" si="65"/>
        <v>120</v>
      </c>
      <c r="R847">
        <f t="shared" si="68"/>
        <v>34.01</v>
      </c>
      <c r="S847" t="s">
        <v>8325</v>
      </c>
      <c r="T847" t="s">
        <v>8327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6"/>
        <v>41694.391840277778</v>
      </c>
      <c r="P848" s="10">
        <f t="shared" si="67"/>
        <v>41708.583333333336</v>
      </c>
      <c r="Q848">
        <f t="shared" si="65"/>
        <v>122</v>
      </c>
      <c r="R848">
        <f t="shared" si="68"/>
        <v>28.55</v>
      </c>
      <c r="S848" t="s">
        <v>8325</v>
      </c>
      <c r="T848" t="s">
        <v>8327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6"/>
        <v>42165.79833333334</v>
      </c>
      <c r="P849" s="10">
        <f t="shared" si="67"/>
        <v>42195.79833333334</v>
      </c>
      <c r="Q849">
        <f t="shared" si="65"/>
        <v>100</v>
      </c>
      <c r="R849">
        <f t="shared" si="68"/>
        <v>10</v>
      </c>
      <c r="S849" t="s">
        <v>8325</v>
      </c>
      <c r="T849" t="s">
        <v>8327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6"/>
        <v>42078.792048611111</v>
      </c>
      <c r="P850" s="10">
        <f t="shared" si="67"/>
        <v>42108.792048611111</v>
      </c>
      <c r="Q850">
        <f t="shared" si="65"/>
        <v>100</v>
      </c>
      <c r="R850">
        <f t="shared" si="68"/>
        <v>18.75</v>
      </c>
      <c r="S850" t="s">
        <v>8325</v>
      </c>
      <c r="T850" t="s">
        <v>8327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6"/>
        <v>42051.148888888885</v>
      </c>
      <c r="P851" s="10">
        <f t="shared" si="67"/>
        <v>42079.107222222221</v>
      </c>
      <c r="Q851">
        <f t="shared" si="65"/>
        <v>120</v>
      </c>
      <c r="R851">
        <f t="shared" si="68"/>
        <v>41.7</v>
      </c>
      <c r="S851" t="s">
        <v>8325</v>
      </c>
      <c r="T851" t="s">
        <v>8327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6"/>
        <v>42452.827743055561</v>
      </c>
      <c r="P852" s="10">
        <f t="shared" si="67"/>
        <v>42485.207638888889</v>
      </c>
      <c r="Q852">
        <f t="shared" si="65"/>
        <v>155</v>
      </c>
      <c r="R852">
        <f t="shared" si="68"/>
        <v>46.67</v>
      </c>
      <c r="S852" t="s">
        <v>8325</v>
      </c>
      <c r="T852" t="s">
        <v>8327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6"/>
        <v>42522.880243055552</v>
      </c>
      <c r="P853" s="10">
        <f t="shared" si="67"/>
        <v>42582.822916666672</v>
      </c>
      <c r="Q853">
        <f t="shared" si="65"/>
        <v>130</v>
      </c>
      <c r="R853">
        <f t="shared" si="68"/>
        <v>37.270000000000003</v>
      </c>
      <c r="S853" t="s">
        <v>8325</v>
      </c>
      <c r="T853" t="s">
        <v>8327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6"/>
        <v>42656.805497685185</v>
      </c>
      <c r="P854" s="10">
        <f t="shared" si="67"/>
        <v>42667.875</v>
      </c>
      <c r="Q854">
        <f t="shared" si="65"/>
        <v>105</v>
      </c>
      <c r="R854">
        <f t="shared" si="68"/>
        <v>59.26</v>
      </c>
      <c r="S854" t="s">
        <v>8325</v>
      </c>
      <c r="T854" t="s">
        <v>8327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6"/>
        <v>42021.832280092596</v>
      </c>
      <c r="P855" s="10">
        <f t="shared" si="67"/>
        <v>42051.832280092596</v>
      </c>
      <c r="Q855">
        <f t="shared" si="65"/>
        <v>100</v>
      </c>
      <c r="R855">
        <f t="shared" si="68"/>
        <v>30</v>
      </c>
      <c r="S855" t="s">
        <v>8325</v>
      </c>
      <c r="T855" t="s">
        <v>8327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6"/>
        <v>42702.212337962963</v>
      </c>
      <c r="P856" s="10">
        <f t="shared" si="67"/>
        <v>42732.212337962963</v>
      </c>
      <c r="Q856">
        <f t="shared" si="65"/>
        <v>118</v>
      </c>
      <c r="R856">
        <f t="shared" si="68"/>
        <v>65.86</v>
      </c>
      <c r="S856" t="s">
        <v>8325</v>
      </c>
      <c r="T856" t="s">
        <v>8327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6"/>
        <v>42545.125196759262</v>
      </c>
      <c r="P857" s="10">
        <f t="shared" si="67"/>
        <v>42575.125196759262</v>
      </c>
      <c r="Q857">
        <f t="shared" si="65"/>
        <v>103</v>
      </c>
      <c r="R857">
        <f t="shared" si="68"/>
        <v>31.91</v>
      </c>
      <c r="S857" t="s">
        <v>8325</v>
      </c>
      <c r="T857" t="s">
        <v>8327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6"/>
        <v>42609.311990740738</v>
      </c>
      <c r="P858" s="10">
        <f t="shared" si="67"/>
        <v>42668.791666666672</v>
      </c>
      <c r="Q858">
        <f t="shared" si="65"/>
        <v>218</v>
      </c>
      <c r="R858">
        <f t="shared" si="68"/>
        <v>19.46</v>
      </c>
      <c r="S858" t="s">
        <v>8325</v>
      </c>
      <c r="T858" t="s">
        <v>8327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6"/>
        <v>42291.581377314811</v>
      </c>
      <c r="P859" s="10">
        <f t="shared" si="67"/>
        <v>42333.623043981483</v>
      </c>
      <c r="Q859">
        <f t="shared" si="65"/>
        <v>100</v>
      </c>
      <c r="R859">
        <f t="shared" si="68"/>
        <v>50</v>
      </c>
      <c r="S859" t="s">
        <v>8325</v>
      </c>
      <c r="T859" t="s">
        <v>8327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6"/>
        <v>42079.745578703703</v>
      </c>
      <c r="P860" s="10">
        <f t="shared" si="67"/>
        <v>42109.957638888889</v>
      </c>
      <c r="Q860">
        <f t="shared" si="65"/>
        <v>144</v>
      </c>
      <c r="R860">
        <f t="shared" si="68"/>
        <v>22.74</v>
      </c>
      <c r="S860" t="s">
        <v>8325</v>
      </c>
      <c r="T860" t="s">
        <v>8327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6"/>
        <v>42128.820231481484</v>
      </c>
      <c r="P861" s="10">
        <f t="shared" si="67"/>
        <v>42159</v>
      </c>
      <c r="Q861">
        <f t="shared" si="65"/>
        <v>105</v>
      </c>
      <c r="R861">
        <f t="shared" si="68"/>
        <v>42.72</v>
      </c>
      <c r="S861" t="s">
        <v>8325</v>
      </c>
      <c r="T861" t="s">
        <v>8327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6"/>
        <v>41570.482789351852</v>
      </c>
      <c r="P862" s="10">
        <f t="shared" si="67"/>
        <v>41600.524456018517</v>
      </c>
      <c r="Q862">
        <f t="shared" si="65"/>
        <v>18</v>
      </c>
      <c r="R862">
        <f t="shared" si="68"/>
        <v>52.92</v>
      </c>
      <c r="S862" t="s">
        <v>8325</v>
      </c>
      <c r="T862" t="s">
        <v>8328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6"/>
        <v>42599.965324074074</v>
      </c>
      <c r="P863" s="10">
        <f t="shared" si="67"/>
        <v>42629.965324074074</v>
      </c>
      <c r="Q863">
        <f t="shared" si="65"/>
        <v>2</v>
      </c>
      <c r="R863">
        <f t="shared" si="68"/>
        <v>50.5</v>
      </c>
      <c r="S863" t="s">
        <v>8325</v>
      </c>
      <c r="T863" t="s">
        <v>8328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6"/>
        <v>41559.5549537037</v>
      </c>
      <c r="P864" s="10">
        <f t="shared" si="67"/>
        <v>41589.596620370372</v>
      </c>
      <c r="Q864">
        <f t="shared" si="65"/>
        <v>0</v>
      </c>
      <c r="R864">
        <f t="shared" si="68"/>
        <v>42.5</v>
      </c>
      <c r="S864" t="s">
        <v>8325</v>
      </c>
      <c r="T864" t="s">
        <v>8328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6"/>
        <v>40921.117662037039</v>
      </c>
      <c r="P865" s="10">
        <f t="shared" si="67"/>
        <v>40951.117662037039</v>
      </c>
      <c r="Q865">
        <f t="shared" si="65"/>
        <v>5</v>
      </c>
      <c r="R865">
        <f t="shared" si="68"/>
        <v>18</v>
      </c>
      <c r="S865" t="s">
        <v>8325</v>
      </c>
      <c r="T865" t="s">
        <v>8328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6"/>
        <v>41541.106921296298</v>
      </c>
      <c r="P866" s="10">
        <f t="shared" si="67"/>
        <v>41563.415972222225</v>
      </c>
      <c r="Q866">
        <f t="shared" si="65"/>
        <v>42</v>
      </c>
      <c r="R866">
        <f t="shared" si="68"/>
        <v>34.18</v>
      </c>
      <c r="S866" t="s">
        <v>8325</v>
      </c>
      <c r="T866" t="s">
        <v>8328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6"/>
        <v>41230.77311342593</v>
      </c>
      <c r="P867" s="10">
        <f t="shared" si="67"/>
        <v>41290.77311342593</v>
      </c>
      <c r="Q867">
        <f t="shared" si="65"/>
        <v>2</v>
      </c>
      <c r="R867">
        <f t="shared" si="68"/>
        <v>22.5</v>
      </c>
      <c r="S867" t="s">
        <v>8325</v>
      </c>
      <c r="T867" t="s">
        <v>8328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6"/>
        <v>42025.637939814813</v>
      </c>
      <c r="P868" s="10">
        <f t="shared" si="67"/>
        <v>42063.631944444445</v>
      </c>
      <c r="Q868">
        <f t="shared" si="65"/>
        <v>18</v>
      </c>
      <c r="R868">
        <f t="shared" si="68"/>
        <v>58.18</v>
      </c>
      <c r="S868" t="s">
        <v>8325</v>
      </c>
      <c r="T868" t="s">
        <v>8328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6"/>
        <v>40088.105393518519</v>
      </c>
      <c r="P869" s="10">
        <f t="shared" si="67"/>
        <v>40148.207638888889</v>
      </c>
      <c r="Q869">
        <f t="shared" si="65"/>
        <v>24</v>
      </c>
      <c r="R869">
        <f t="shared" si="68"/>
        <v>109.18</v>
      </c>
      <c r="S869" t="s">
        <v>8325</v>
      </c>
      <c r="T869" t="s">
        <v>8328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6"/>
        <v>41616.027754629627</v>
      </c>
      <c r="P870" s="10">
        <f t="shared" si="67"/>
        <v>41646.027754629627</v>
      </c>
      <c r="Q870">
        <f t="shared" si="65"/>
        <v>0</v>
      </c>
      <c r="R870">
        <f t="shared" si="68"/>
        <v>50</v>
      </c>
      <c r="S870" t="s">
        <v>8325</v>
      </c>
      <c r="T870" t="s">
        <v>8328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6"/>
        <v>41342.845567129632</v>
      </c>
      <c r="P871" s="10">
        <f t="shared" si="67"/>
        <v>41372.803900462961</v>
      </c>
      <c r="Q871">
        <f t="shared" si="65"/>
        <v>12</v>
      </c>
      <c r="R871">
        <f t="shared" si="68"/>
        <v>346.67</v>
      </c>
      <c r="S871" t="s">
        <v>8325</v>
      </c>
      <c r="T871" t="s">
        <v>8328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6"/>
        <v>41488.022256944445</v>
      </c>
      <c r="P872" s="10">
        <f t="shared" si="67"/>
        <v>41518.022256944445</v>
      </c>
      <c r="Q872">
        <f t="shared" si="65"/>
        <v>0</v>
      </c>
      <c r="R872">
        <f t="shared" si="68"/>
        <v>12.4</v>
      </c>
      <c r="S872" t="s">
        <v>8325</v>
      </c>
      <c r="T872" t="s">
        <v>8328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6"/>
        <v>41577.561284722222</v>
      </c>
      <c r="P873" s="10">
        <f t="shared" si="67"/>
        <v>41607.602951388886</v>
      </c>
      <c r="Q873">
        <f t="shared" si="65"/>
        <v>5</v>
      </c>
      <c r="R873">
        <f t="shared" si="68"/>
        <v>27.08</v>
      </c>
      <c r="S873" t="s">
        <v>8325</v>
      </c>
      <c r="T873" t="s">
        <v>8328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6"/>
        <v>40567.825543981482</v>
      </c>
      <c r="P874" s="10">
        <f t="shared" si="67"/>
        <v>40612.825543981482</v>
      </c>
      <c r="Q874">
        <f t="shared" si="65"/>
        <v>1</v>
      </c>
      <c r="R874">
        <f t="shared" si="68"/>
        <v>32.5</v>
      </c>
      <c r="S874" t="s">
        <v>8325</v>
      </c>
      <c r="T874" t="s">
        <v>8328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6"/>
        <v>41184.167129629634</v>
      </c>
      <c r="P875" s="10">
        <f t="shared" si="67"/>
        <v>41224.208796296298</v>
      </c>
      <c r="Q875">
        <f t="shared" si="65"/>
        <v>1</v>
      </c>
      <c r="R875">
        <f t="shared" si="68"/>
        <v>9</v>
      </c>
      <c r="S875" t="s">
        <v>8325</v>
      </c>
      <c r="T875" t="s">
        <v>8328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6"/>
        <v>41368.583726851852</v>
      </c>
      <c r="P876" s="10">
        <f t="shared" si="67"/>
        <v>41398.583726851852</v>
      </c>
      <c r="Q876">
        <f t="shared" si="65"/>
        <v>24</v>
      </c>
      <c r="R876">
        <f t="shared" si="68"/>
        <v>34.76</v>
      </c>
      <c r="S876" t="s">
        <v>8325</v>
      </c>
      <c r="T876" t="s">
        <v>8328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6"/>
        <v>42248.723738425921</v>
      </c>
      <c r="P877" s="10">
        <f t="shared" si="67"/>
        <v>42268.723738425921</v>
      </c>
      <c r="Q877">
        <f t="shared" si="65"/>
        <v>0</v>
      </c>
      <c r="R877" t="str">
        <f t="shared" si="68"/>
        <v>no backers</v>
      </c>
      <c r="S877" t="s">
        <v>8325</v>
      </c>
      <c r="T877" t="s">
        <v>8328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6"/>
        <v>41276.496840277774</v>
      </c>
      <c r="P878" s="10">
        <f t="shared" si="67"/>
        <v>41309.496840277774</v>
      </c>
      <c r="Q878">
        <f t="shared" si="65"/>
        <v>41</v>
      </c>
      <c r="R878">
        <f t="shared" si="68"/>
        <v>28.58</v>
      </c>
      <c r="S878" t="s">
        <v>8325</v>
      </c>
      <c r="T878" t="s">
        <v>8328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6"/>
        <v>41597.788888888892</v>
      </c>
      <c r="P879" s="10">
        <f t="shared" si="67"/>
        <v>41627.788888888892</v>
      </c>
      <c r="Q879">
        <f t="shared" si="65"/>
        <v>68</v>
      </c>
      <c r="R879">
        <f t="shared" si="68"/>
        <v>46.59</v>
      </c>
      <c r="S879" t="s">
        <v>8325</v>
      </c>
      <c r="T879" t="s">
        <v>8328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6"/>
        <v>40505.232916666668</v>
      </c>
      <c r="P880" s="10">
        <f t="shared" si="67"/>
        <v>40535.232916666668</v>
      </c>
      <c r="Q880">
        <f t="shared" si="65"/>
        <v>1</v>
      </c>
      <c r="R880">
        <f t="shared" si="68"/>
        <v>32.5</v>
      </c>
      <c r="S880" t="s">
        <v>8325</v>
      </c>
      <c r="T880" t="s">
        <v>8328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6"/>
        <v>41037.829918981479</v>
      </c>
      <c r="P881" s="10">
        <f t="shared" si="67"/>
        <v>41058.829918981479</v>
      </c>
      <c r="Q881">
        <f t="shared" si="65"/>
        <v>31</v>
      </c>
      <c r="R881">
        <f t="shared" si="68"/>
        <v>21.47</v>
      </c>
      <c r="S881" t="s">
        <v>8325</v>
      </c>
      <c r="T881" t="s">
        <v>8328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6"/>
        <v>41179.32104166667</v>
      </c>
      <c r="P882" s="10">
        <f t="shared" si="67"/>
        <v>41212.32104166667</v>
      </c>
      <c r="Q882">
        <f t="shared" si="65"/>
        <v>3</v>
      </c>
      <c r="R882">
        <f t="shared" si="68"/>
        <v>14.13</v>
      </c>
      <c r="S882" t="s">
        <v>8325</v>
      </c>
      <c r="T882" t="s">
        <v>8329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6"/>
        <v>40877.25099537037</v>
      </c>
      <c r="P883" s="10">
        <f t="shared" si="67"/>
        <v>40922.25099537037</v>
      </c>
      <c r="Q883">
        <f t="shared" si="65"/>
        <v>1</v>
      </c>
      <c r="R883">
        <f t="shared" si="68"/>
        <v>30</v>
      </c>
      <c r="S883" t="s">
        <v>8325</v>
      </c>
      <c r="T883" t="s">
        <v>8329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6"/>
        <v>40759.860532407409</v>
      </c>
      <c r="P884" s="10">
        <f t="shared" si="67"/>
        <v>40792.860532407409</v>
      </c>
      <c r="Q884">
        <f t="shared" si="65"/>
        <v>20</v>
      </c>
      <c r="R884">
        <f t="shared" si="68"/>
        <v>21.57</v>
      </c>
      <c r="S884" t="s">
        <v>8325</v>
      </c>
      <c r="T884" t="s">
        <v>8329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6"/>
        <v>42371.935590277775</v>
      </c>
      <c r="P885" s="10">
        <f t="shared" si="67"/>
        <v>42431.935590277775</v>
      </c>
      <c r="Q885">
        <f t="shared" si="65"/>
        <v>40</v>
      </c>
      <c r="R885">
        <f t="shared" si="68"/>
        <v>83.38</v>
      </c>
      <c r="S885" t="s">
        <v>8325</v>
      </c>
      <c r="T885" t="s">
        <v>8329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6"/>
        <v>40981.802615740737</v>
      </c>
      <c r="P886" s="10">
        <f t="shared" si="67"/>
        <v>41041.104861111111</v>
      </c>
      <c r="Q886">
        <f t="shared" si="65"/>
        <v>1</v>
      </c>
      <c r="R886">
        <f t="shared" si="68"/>
        <v>10</v>
      </c>
      <c r="S886" t="s">
        <v>8325</v>
      </c>
      <c r="T886" t="s">
        <v>8329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6"/>
        <v>42713.941099537042</v>
      </c>
      <c r="P887" s="10">
        <f t="shared" si="67"/>
        <v>42734.941099537042</v>
      </c>
      <c r="Q887">
        <f t="shared" si="65"/>
        <v>75</v>
      </c>
      <c r="R887">
        <f t="shared" si="68"/>
        <v>35.71</v>
      </c>
      <c r="S887" t="s">
        <v>8325</v>
      </c>
      <c r="T887" t="s">
        <v>8329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6"/>
        <v>42603.870520833334</v>
      </c>
      <c r="P888" s="10">
        <f t="shared" si="67"/>
        <v>42628.870520833334</v>
      </c>
      <c r="Q888">
        <f t="shared" si="65"/>
        <v>41</v>
      </c>
      <c r="R888">
        <f t="shared" si="68"/>
        <v>29.29</v>
      </c>
      <c r="S888" t="s">
        <v>8325</v>
      </c>
      <c r="T888" t="s">
        <v>8329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6"/>
        <v>41026.958969907406</v>
      </c>
      <c r="P889" s="10">
        <f t="shared" si="67"/>
        <v>41056.958969907406</v>
      </c>
      <c r="Q889">
        <f t="shared" si="65"/>
        <v>0</v>
      </c>
      <c r="R889" t="str">
        <f t="shared" si="68"/>
        <v>no backers</v>
      </c>
      <c r="S889" t="s">
        <v>8325</v>
      </c>
      <c r="T889" t="s">
        <v>8329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6"/>
        <v>40751.753298611111</v>
      </c>
      <c r="P890" s="10">
        <f t="shared" si="67"/>
        <v>40787.25</v>
      </c>
      <c r="Q890">
        <f t="shared" si="65"/>
        <v>7</v>
      </c>
      <c r="R890">
        <f t="shared" si="68"/>
        <v>18</v>
      </c>
      <c r="S890" t="s">
        <v>8325</v>
      </c>
      <c r="T890" t="s">
        <v>8329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6"/>
        <v>41887.784062500003</v>
      </c>
      <c r="P891" s="10">
        <f t="shared" si="67"/>
        <v>41917.784062500003</v>
      </c>
      <c r="Q891">
        <f t="shared" si="65"/>
        <v>9</v>
      </c>
      <c r="R891">
        <f t="shared" si="68"/>
        <v>73.760000000000005</v>
      </c>
      <c r="S891" t="s">
        <v>8325</v>
      </c>
      <c r="T891" t="s">
        <v>8329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6"/>
        <v>41569.698831018519</v>
      </c>
      <c r="P892" s="10">
        <f t="shared" si="67"/>
        <v>41599.740497685183</v>
      </c>
      <c r="Q892">
        <f t="shared" si="65"/>
        <v>4</v>
      </c>
      <c r="R892">
        <f t="shared" si="68"/>
        <v>31.25</v>
      </c>
      <c r="S892" t="s">
        <v>8325</v>
      </c>
      <c r="T892" t="s">
        <v>8329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6"/>
        <v>41842.031597222223</v>
      </c>
      <c r="P893" s="10">
        <f t="shared" si="67"/>
        <v>41872.031597222223</v>
      </c>
      <c r="Q893">
        <f t="shared" si="65"/>
        <v>3</v>
      </c>
      <c r="R893">
        <f t="shared" si="68"/>
        <v>28.89</v>
      </c>
      <c r="S893" t="s">
        <v>8325</v>
      </c>
      <c r="T893" t="s">
        <v>8329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6"/>
        <v>40304.20003472222</v>
      </c>
      <c r="P894" s="10">
        <f t="shared" si="67"/>
        <v>40391.166666666664</v>
      </c>
      <c r="Q894">
        <f t="shared" si="65"/>
        <v>41</v>
      </c>
      <c r="R894">
        <f t="shared" si="68"/>
        <v>143.82</v>
      </c>
      <c r="S894" t="s">
        <v>8325</v>
      </c>
      <c r="T894" t="s">
        <v>8329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6"/>
        <v>42065.897719907407</v>
      </c>
      <c r="P895" s="10">
        <f t="shared" si="67"/>
        <v>42095.856053240743</v>
      </c>
      <c r="Q895">
        <f t="shared" si="65"/>
        <v>10</v>
      </c>
      <c r="R895">
        <f t="shared" si="68"/>
        <v>40</v>
      </c>
      <c r="S895" t="s">
        <v>8325</v>
      </c>
      <c r="T895" t="s">
        <v>8329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6"/>
        <v>42496.981597222228</v>
      </c>
      <c r="P896" s="10">
        <f t="shared" si="67"/>
        <v>42526.981597222228</v>
      </c>
      <c r="Q896">
        <f t="shared" si="65"/>
        <v>39</v>
      </c>
      <c r="R896">
        <f t="shared" si="68"/>
        <v>147.81</v>
      </c>
      <c r="S896" t="s">
        <v>8325</v>
      </c>
      <c r="T896" t="s">
        <v>8329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6"/>
        <v>40431.127650462964</v>
      </c>
      <c r="P897" s="10">
        <f t="shared" si="67"/>
        <v>40476.127650462964</v>
      </c>
      <c r="Q897">
        <f t="shared" si="65"/>
        <v>2</v>
      </c>
      <c r="R897">
        <f t="shared" si="68"/>
        <v>27.86</v>
      </c>
      <c r="S897" t="s">
        <v>8325</v>
      </c>
      <c r="T897" t="s">
        <v>8329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6"/>
        <v>42218.872986111113</v>
      </c>
      <c r="P898" s="10">
        <f t="shared" si="67"/>
        <v>42244.166666666672</v>
      </c>
      <c r="Q898">
        <f t="shared" ref="Q898:Q961" si="70">ROUND(100*E898/D898, 0)</f>
        <v>40</v>
      </c>
      <c r="R898">
        <f t="shared" si="68"/>
        <v>44.44</v>
      </c>
      <c r="S898" t="s">
        <v>8325</v>
      </c>
      <c r="T898" t="s">
        <v>8329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1">(((J899/60)/60)/24)+DATE(1970,1,1)</f>
        <v>41211.688750000001</v>
      </c>
      <c r="P899" s="10">
        <f t="shared" ref="P899:P962" si="72">(((I899/60)/60)/24)+DATE(1970,1,1)</f>
        <v>41241.730416666665</v>
      </c>
      <c r="Q899">
        <f t="shared" si="70"/>
        <v>0</v>
      </c>
      <c r="R899" t="str">
        <f t="shared" ref="R899:R962" si="73">IFERROR(ROUND(E899/L899, 2), "no backers")</f>
        <v>no backers</v>
      </c>
      <c r="S899" t="s">
        <v>8325</v>
      </c>
      <c r="T899" t="s">
        <v>8329</v>
      </c>
      <c r="U899">
        <f t="shared" ref="U899:U962" si="74">YEAR(O899)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40878.758217592593</v>
      </c>
      <c r="P900" s="10">
        <f t="shared" si="72"/>
        <v>40923.758217592593</v>
      </c>
      <c r="Q900">
        <f t="shared" si="70"/>
        <v>3</v>
      </c>
      <c r="R900">
        <f t="shared" si="73"/>
        <v>35</v>
      </c>
      <c r="S900" t="s">
        <v>8325</v>
      </c>
      <c r="T900" t="s">
        <v>8329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40646.099097222221</v>
      </c>
      <c r="P901" s="10">
        <f t="shared" si="72"/>
        <v>40691.099097222221</v>
      </c>
      <c r="Q901">
        <f t="shared" si="70"/>
        <v>37</v>
      </c>
      <c r="R901">
        <f t="shared" si="73"/>
        <v>35</v>
      </c>
      <c r="S901" t="s">
        <v>8325</v>
      </c>
      <c r="T901" t="s">
        <v>8329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42429.84956018519</v>
      </c>
      <c r="P902" s="10">
        <f t="shared" si="72"/>
        <v>42459.807893518519</v>
      </c>
      <c r="Q902">
        <f t="shared" si="70"/>
        <v>0</v>
      </c>
      <c r="R902">
        <f t="shared" si="73"/>
        <v>10.5</v>
      </c>
      <c r="S902" t="s">
        <v>8325</v>
      </c>
      <c r="T902" t="s">
        <v>8328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40291.81150462963</v>
      </c>
      <c r="P903" s="10">
        <f t="shared" si="72"/>
        <v>40337.799305555556</v>
      </c>
      <c r="Q903">
        <f t="shared" si="70"/>
        <v>0</v>
      </c>
      <c r="R903" t="str">
        <f t="shared" si="73"/>
        <v>no backers</v>
      </c>
      <c r="S903" t="s">
        <v>8325</v>
      </c>
      <c r="T903" t="s">
        <v>8328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41829.965532407405</v>
      </c>
      <c r="P904" s="10">
        <f t="shared" si="72"/>
        <v>41881.645833333336</v>
      </c>
      <c r="Q904">
        <f t="shared" si="70"/>
        <v>0</v>
      </c>
      <c r="R904">
        <f t="shared" si="73"/>
        <v>30</v>
      </c>
      <c r="S904" t="s">
        <v>8325</v>
      </c>
      <c r="T904" t="s">
        <v>8328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41149.796064814815</v>
      </c>
      <c r="P905" s="10">
        <f t="shared" si="72"/>
        <v>41175.100694444445</v>
      </c>
      <c r="Q905">
        <f t="shared" si="70"/>
        <v>3</v>
      </c>
      <c r="R905">
        <f t="shared" si="73"/>
        <v>40</v>
      </c>
      <c r="S905" t="s">
        <v>8325</v>
      </c>
      <c r="T905" t="s">
        <v>8328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42342.080289351856</v>
      </c>
      <c r="P906" s="10">
        <f t="shared" si="72"/>
        <v>42372.080289351856</v>
      </c>
      <c r="Q906">
        <f t="shared" si="70"/>
        <v>0</v>
      </c>
      <c r="R906">
        <f t="shared" si="73"/>
        <v>50.33</v>
      </c>
      <c r="S906" t="s">
        <v>8325</v>
      </c>
      <c r="T906" t="s">
        <v>8328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40507.239884259259</v>
      </c>
      <c r="P907" s="10">
        <f t="shared" si="72"/>
        <v>40567.239884259259</v>
      </c>
      <c r="Q907">
        <f t="shared" si="70"/>
        <v>3</v>
      </c>
      <c r="R907">
        <f t="shared" si="73"/>
        <v>32.67</v>
      </c>
      <c r="S907" t="s">
        <v>8325</v>
      </c>
      <c r="T907" t="s">
        <v>8328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41681.189699074072</v>
      </c>
      <c r="P908" s="10">
        <f t="shared" si="72"/>
        <v>41711.148032407407</v>
      </c>
      <c r="Q908">
        <f t="shared" si="70"/>
        <v>0</v>
      </c>
      <c r="R908" t="str">
        <f t="shared" si="73"/>
        <v>no backers</v>
      </c>
      <c r="S908" t="s">
        <v>8325</v>
      </c>
      <c r="T908" t="s">
        <v>8328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40767.192395833335</v>
      </c>
      <c r="P909" s="10">
        <f t="shared" si="72"/>
        <v>40797.192395833335</v>
      </c>
      <c r="Q909">
        <f t="shared" si="70"/>
        <v>0</v>
      </c>
      <c r="R909" t="str">
        <f t="shared" si="73"/>
        <v>no backers</v>
      </c>
      <c r="S909" t="s">
        <v>8325</v>
      </c>
      <c r="T909" t="s">
        <v>8328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1"/>
        <v>40340.801562499997</v>
      </c>
      <c r="P910" s="10">
        <f t="shared" si="72"/>
        <v>40386.207638888889</v>
      </c>
      <c r="Q910">
        <f t="shared" si="70"/>
        <v>0</v>
      </c>
      <c r="R910" t="str">
        <f t="shared" si="73"/>
        <v>no backers</v>
      </c>
      <c r="S910" t="s">
        <v>8325</v>
      </c>
      <c r="T910" t="s">
        <v>8328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1"/>
        <v>41081.69027777778</v>
      </c>
      <c r="P911" s="10">
        <f t="shared" si="72"/>
        <v>41113.166666666664</v>
      </c>
      <c r="Q911">
        <f t="shared" si="70"/>
        <v>3</v>
      </c>
      <c r="R911">
        <f t="shared" si="73"/>
        <v>65</v>
      </c>
      <c r="S911" t="s">
        <v>8325</v>
      </c>
      <c r="T911" t="s">
        <v>8328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1"/>
        <v>42737.545358796298</v>
      </c>
      <c r="P912" s="10">
        <f t="shared" si="72"/>
        <v>42797.545358796298</v>
      </c>
      <c r="Q912">
        <f t="shared" si="70"/>
        <v>22</v>
      </c>
      <c r="R912">
        <f t="shared" si="73"/>
        <v>24.6</v>
      </c>
      <c r="S912" t="s">
        <v>8325</v>
      </c>
      <c r="T912" t="s">
        <v>8328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1"/>
        <v>41642.005150462966</v>
      </c>
      <c r="P913" s="10">
        <f t="shared" si="72"/>
        <v>41663.005150462966</v>
      </c>
      <c r="Q913">
        <f t="shared" si="70"/>
        <v>0</v>
      </c>
      <c r="R913" t="str">
        <f t="shared" si="73"/>
        <v>no backers</v>
      </c>
      <c r="S913" t="s">
        <v>8325</v>
      </c>
      <c r="T913" t="s">
        <v>8328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1"/>
        <v>41194.109340277777</v>
      </c>
      <c r="P914" s="10">
        <f t="shared" si="72"/>
        <v>41254.151006944441</v>
      </c>
      <c r="Q914">
        <f t="shared" si="70"/>
        <v>1</v>
      </c>
      <c r="R914">
        <f t="shared" si="73"/>
        <v>15</v>
      </c>
      <c r="S914" t="s">
        <v>8325</v>
      </c>
      <c r="T914" t="s">
        <v>8328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1"/>
        <v>41004.139108796298</v>
      </c>
      <c r="P915" s="10">
        <f t="shared" si="72"/>
        <v>41034.139108796298</v>
      </c>
      <c r="Q915">
        <f t="shared" si="70"/>
        <v>7</v>
      </c>
      <c r="R915">
        <f t="shared" si="73"/>
        <v>82.58</v>
      </c>
      <c r="S915" t="s">
        <v>8325</v>
      </c>
      <c r="T915" t="s">
        <v>8328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1"/>
        <v>41116.763275462967</v>
      </c>
      <c r="P916" s="10">
        <f t="shared" si="72"/>
        <v>41146.763275462967</v>
      </c>
      <c r="Q916">
        <f t="shared" si="70"/>
        <v>0</v>
      </c>
      <c r="R916" t="str">
        <f t="shared" si="73"/>
        <v>no backers</v>
      </c>
      <c r="S916" t="s">
        <v>8325</v>
      </c>
      <c r="T916" t="s">
        <v>8328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1"/>
        <v>40937.679560185185</v>
      </c>
      <c r="P917" s="10">
        <f t="shared" si="72"/>
        <v>40969.207638888889</v>
      </c>
      <c r="Q917">
        <f t="shared" si="70"/>
        <v>6</v>
      </c>
      <c r="R917">
        <f t="shared" si="73"/>
        <v>41.67</v>
      </c>
      <c r="S917" t="s">
        <v>8325</v>
      </c>
      <c r="T917" t="s">
        <v>8328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1"/>
        <v>40434.853402777779</v>
      </c>
      <c r="P918" s="10">
        <f t="shared" si="72"/>
        <v>40473.208333333336</v>
      </c>
      <c r="Q918">
        <f t="shared" si="70"/>
        <v>0</v>
      </c>
      <c r="R918" t="str">
        <f t="shared" si="73"/>
        <v>no backers</v>
      </c>
      <c r="S918" t="s">
        <v>8325</v>
      </c>
      <c r="T918" t="s">
        <v>8328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1"/>
        <v>41802.94363425926</v>
      </c>
      <c r="P919" s="10">
        <f t="shared" si="72"/>
        <v>41834.104166666664</v>
      </c>
      <c r="Q919">
        <f t="shared" si="70"/>
        <v>1</v>
      </c>
      <c r="R919">
        <f t="shared" si="73"/>
        <v>30</v>
      </c>
      <c r="S919" t="s">
        <v>8325</v>
      </c>
      <c r="T919" t="s">
        <v>8328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1"/>
        <v>41944.916215277779</v>
      </c>
      <c r="P920" s="10">
        <f t="shared" si="72"/>
        <v>41974.957881944443</v>
      </c>
      <c r="Q920">
        <f t="shared" si="70"/>
        <v>5</v>
      </c>
      <c r="R920">
        <f t="shared" si="73"/>
        <v>19.600000000000001</v>
      </c>
      <c r="S920" t="s">
        <v>8325</v>
      </c>
      <c r="T920" t="s">
        <v>8328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1"/>
        <v>41227.641724537039</v>
      </c>
      <c r="P921" s="10">
        <f t="shared" si="72"/>
        <v>41262.641724537039</v>
      </c>
      <c r="Q921">
        <f t="shared" si="70"/>
        <v>1</v>
      </c>
      <c r="R921">
        <f t="shared" si="73"/>
        <v>100</v>
      </c>
      <c r="S921" t="s">
        <v>8325</v>
      </c>
      <c r="T921" t="s">
        <v>8328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1"/>
        <v>41562.67155092593</v>
      </c>
      <c r="P922" s="10">
        <f t="shared" si="72"/>
        <v>41592.713217592594</v>
      </c>
      <c r="Q922">
        <f t="shared" si="70"/>
        <v>0</v>
      </c>
      <c r="R922" t="str">
        <f t="shared" si="73"/>
        <v>no backers</v>
      </c>
      <c r="S922" t="s">
        <v>8325</v>
      </c>
      <c r="T922" t="s">
        <v>8328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1"/>
        <v>40847.171018518515</v>
      </c>
      <c r="P923" s="10">
        <f t="shared" si="72"/>
        <v>40889.212685185186</v>
      </c>
      <c r="Q923">
        <f t="shared" si="70"/>
        <v>31</v>
      </c>
      <c r="R923">
        <f t="shared" si="73"/>
        <v>231.75</v>
      </c>
      <c r="S923" t="s">
        <v>8325</v>
      </c>
      <c r="T923" t="s">
        <v>8328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1"/>
        <v>41878.530011574076</v>
      </c>
      <c r="P924" s="10">
        <f t="shared" si="72"/>
        <v>41913.530011574076</v>
      </c>
      <c r="Q924">
        <f t="shared" si="70"/>
        <v>21</v>
      </c>
      <c r="R924">
        <f t="shared" si="73"/>
        <v>189.33</v>
      </c>
      <c r="S924" t="s">
        <v>8325</v>
      </c>
      <c r="T924" t="s">
        <v>8328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1"/>
        <v>41934.959756944445</v>
      </c>
      <c r="P925" s="10">
        <f t="shared" si="72"/>
        <v>41965.001423611116</v>
      </c>
      <c r="Q925">
        <f t="shared" si="70"/>
        <v>2</v>
      </c>
      <c r="R925">
        <f t="shared" si="73"/>
        <v>55</v>
      </c>
      <c r="S925" t="s">
        <v>8325</v>
      </c>
      <c r="T925" t="s">
        <v>8328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1"/>
        <v>41288.942928240744</v>
      </c>
      <c r="P926" s="10">
        <f t="shared" si="72"/>
        <v>41318.942928240744</v>
      </c>
      <c r="Q926">
        <f t="shared" si="70"/>
        <v>11</v>
      </c>
      <c r="R926">
        <f t="shared" si="73"/>
        <v>21.8</v>
      </c>
      <c r="S926" t="s">
        <v>8325</v>
      </c>
      <c r="T926" t="s">
        <v>8328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1"/>
        <v>41575.880914351852</v>
      </c>
      <c r="P927" s="10">
        <f t="shared" si="72"/>
        <v>41605.922581018516</v>
      </c>
      <c r="Q927">
        <f t="shared" si="70"/>
        <v>3</v>
      </c>
      <c r="R927">
        <f t="shared" si="73"/>
        <v>32</v>
      </c>
      <c r="S927" t="s">
        <v>8325</v>
      </c>
      <c r="T927" t="s">
        <v>8328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1"/>
        <v>40338.02002314815</v>
      </c>
      <c r="P928" s="10">
        <f t="shared" si="72"/>
        <v>40367.944444444445</v>
      </c>
      <c r="Q928">
        <f t="shared" si="70"/>
        <v>0</v>
      </c>
      <c r="R928" t="str">
        <f t="shared" si="73"/>
        <v>no backers</v>
      </c>
      <c r="S928" t="s">
        <v>8325</v>
      </c>
      <c r="T928" t="s">
        <v>8328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1"/>
        <v>41013.822858796295</v>
      </c>
      <c r="P929" s="10">
        <f t="shared" si="72"/>
        <v>41043.822858796295</v>
      </c>
      <c r="Q929">
        <f t="shared" si="70"/>
        <v>0</v>
      </c>
      <c r="R929" t="str">
        <f t="shared" si="73"/>
        <v>no backers</v>
      </c>
      <c r="S929" t="s">
        <v>8325</v>
      </c>
      <c r="T929" t="s">
        <v>8328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1"/>
        <v>41180.86241898148</v>
      </c>
      <c r="P930" s="10">
        <f t="shared" si="72"/>
        <v>41231</v>
      </c>
      <c r="Q930">
        <f t="shared" si="70"/>
        <v>11</v>
      </c>
      <c r="R930">
        <f t="shared" si="73"/>
        <v>56.25</v>
      </c>
      <c r="S930" t="s">
        <v>8325</v>
      </c>
      <c r="T930" t="s">
        <v>8328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1"/>
        <v>40978.238067129627</v>
      </c>
      <c r="P931" s="10">
        <f t="shared" si="72"/>
        <v>41008.196400462963</v>
      </c>
      <c r="Q931">
        <f t="shared" si="70"/>
        <v>0</v>
      </c>
      <c r="R931" t="str">
        <f t="shared" si="73"/>
        <v>no backers</v>
      </c>
      <c r="S931" t="s">
        <v>8325</v>
      </c>
      <c r="T931" t="s">
        <v>8328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1"/>
        <v>40312.915578703702</v>
      </c>
      <c r="P932" s="10">
        <f t="shared" si="72"/>
        <v>40354.897222222222</v>
      </c>
      <c r="Q932">
        <f t="shared" si="70"/>
        <v>38</v>
      </c>
      <c r="R932">
        <f t="shared" si="73"/>
        <v>69</v>
      </c>
      <c r="S932" t="s">
        <v>8325</v>
      </c>
      <c r="T932" t="s">
        <v>8328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1"/>
        <v>41680.359976851854</v>
      </c>
      <c r="P933" s="10">
        <f t="shared" si="72"/>
        <v>41714.916666666664</v>
      </c>
      <c r="Q933">
        <f t="shared" si="70"/>
        <v>7</v>
      </c>
      <c r="R933">
        <f t="shared" si="73"/>
        <v>18.71</v>
      </c>
      <c r="S933" t="s">
        <v>8325</v>
      </c>
      <c r="T933" t="s">
        <v>8328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1"/>
        <v>41310.969270833331</v>
      </c>
      <c r="P934" s="10">
        <f t="shared" si="72"/>
        <v>41355.927604166667</v>
      </c>
      <c r="Q934">
        <f t="shared" si="70"/>
        <v>15</v>
      </c>
      <c r="R934">
        <f t="shared" si="73"/>
        <v>46.03</v>
      </c>
      <c r="S934" t="s">
        <v>8325</v>
      </c>
      <c r="T934" t="s">
        <v>8328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1"/>
        <v>41711.169085648151</v>
      </c>
      <c r="P935" s="10">
        <f t="shared" si="72"/>
        <v>41771.169085648151</v>
      </c>
      <c r="Q935">
        <f t="shared" si="70"/>
        <v>6</v>
      </c>
      <c r="R935">
        <f t="shared" si="73"/>
        <v>60</v>
      </c>
      <c r="S935" t="s">
        <v>8325</v>
      </c>
      <c r="T935" t="s">
        <v>8328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1"/>
        <v>41733.737083333333</v>
      </c>
      <c r="P936" s="10">
        <f t="shared" si="72"/>
        <v>41763.25</v>
      </c>
      <c r="Q936">
        <f t="shared" si="70"/>
        <v>30</v>
      </c>
      <c r="R936">
        <f t="shared" si="73"/>
        <v>50.67</v>
      </c>
      <c r="S936" t="s">
        <v>8325</v>
      </c>
      <c r="T936" t="s">
        <v>8328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1"/>
        <v>42368.333668981482</v>
      </c>
      <c r="P937" s="10">
        <f t="shared" si="72"/>
        <v>42398.333668981482</v>
      </c>
      <c r="Q937">
        <f t="shared" si="70"/>
        <v>1</v>
      </c>
      <c r="R937">
        <f t="shared" si="73"/>
        <v>25</v>
      </c>
      <c r="S937" t="s">
        <v>8325</v>
      </c>
      <c r="T937" t="s">
        <v>8328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1"/>
        <v>40883.024178240739</v>
      </c>
      <c r="P938" s="10">
        <f t="shared" si="72"/>
        <v>40926.833333333336</v>
      </c>
      <c r="Q938">
        <f t="shared" si="70"/>
        <v>0</v>
      </c>
      <c r="R938" t="str">
        <f t="shared" si="73"/>
        <v>no backers</v>
      </c>
      <c r="S938" t="s">
        <v>8325</v>
      </c>
      <c r="T938" t="s">
        <v>8328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1"/>
        <v>41551.798113425924</v>
      </c>
      <c r="P939" s="10">
        <f t="shared" si="72"/>
        <v>41581.839780092596</v>
      </c>
      <c r="Q939">
        <f t="shared" si="70"/>
        <v>1</v>
      </c>
      <c r="R939">
        <f t="shared" si="73"/>
        <v>20</v>
      </c>
      <c r="S939" t="s">
        <v>8325</v>
      </c>
      <c r="T939" t="s">
        <v>8328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1"/>
        <v>41124.479722222226</v>
      </c>
      <c r="P940" s="10">
        <f t="shared" si="72"/>
        <v>41154.479722222226</v>
      </c>
      <c r="Q940">
        <f t="shared" si="70"/>
        <v>0</v>
      </c>
      <c r="R940">
        <f t="shared" si="73"/>
        <v>25</v>
      </c>
      <c r="S940" t="s">
        <v>8325</v>
      </c>
      <c r="T940" t="s">
        <v>8328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41416.763171296298</v>
      </c>
      <c r="P941" s="10">
        <f t="shared" si="72"/>
        <v>41455.831944444442</v>
      </c>
      <c r="Q941">
        <f t="shared" si="70"/>
        <v>1</v>
      </c>
      <c r="R941">
        <f t="shared" si="73"/>
        <v>20</v>
      </c>
      <c r="S941" t="s">
        <v>8325</v>
      </c>
      <c r="T941" t="s">
        <v>8328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1"/>
        <v>42182.008402777778</v>
      </c>
      <c r="P942" s="10">
        <f t="shared" si="72"/>
        <v>42227.008402777778</v>
      </c>
      <c r="Q942">
        <f t="shared" si="70"/>
        <v>17</v>
      </c>
      <c r="R942">
        <f t="shared" si="73"/>
        <v>110.29</v>
      </c>
      <c r="S942" t="s">
        <v>8319</v>
      </c>
      <c r="T942" t="s">
        <v>8321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1"/>
        <v>42746.096585648149</v>
      </c>
      <c r="P943" s="10">
        <f t="shared" si="72"/>
        <v>42776.096585648149</v>
      </c>
      <c r="Q943">
        <f t="shared" si="70"/>
        <v>2</v>
      </c>
      <c r="R943">
        <f t="shared" si="73"/>
        <v>37.450000000000003</v>
      </c>
      <c r="S943" t="s">
        <v>8319</v>
      </c>
      <c r="T943" t="s">
        <v>8321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1"/>
        <v>42382.843287037031</v>
      </c>
      <c r="P944" s="10">
        <f t="shared" si="72"/>
        <v>42418.843287037031</v>
      </c>
      <c r="Q944">
        <f t="shared" si="70"/>
        <v>9</v>
      </c>
      <c r="R944">
        <f t="shared" si="73"/>
        <v>41.75</v>
      </c>
      <c r="S944" t="s">
        <v>8319</v>
      </c>
      <c r="T944" t="s">
        <v>8321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1"/>
        <v>42673.66788194445</v>
      </c>
      <c r="P945" s="10">
        <f t="shared" si="72"/>
        <v>42703.709548611107</v>
      </c>
      <c r="Q945">
        <f t="shared" si="70"/>
        <v>10</v>
      </c>
      <c r="R945">
        <f t="shared" si="73"/>
        <v>24.08</v>
      </c>
      <c r="S945" t="s">
        <v>8319</v>
      </c>
      <c r="T945" t="s">
        <v>8321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1"/>
        <v>42444.583912037036</v>
      </c>
      <c r="P946" s="10">
        <f t="shared" si="72"/>
        <v>42478.583333333328</v>
      </c>
      <c r="Q946">
        <f t="shared" si="70"/>
        <v>13</v>
      </c>
      <c r="R946">
        <f t="shared" si="73"/>
        <v>69.41</v>
      </c>
      <c r="S946" t="s">
        <v>8319</v>
      </c>
      <c r="T946" t="s">
        <v>8321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1"/>
        <v>42732.872986111113</v>
      </c>
      <c r="P947" s="10">
        <f t="shared" si="72"/>
        <v>42784.999305555553</v>
      </c>
      <c r="Q947">
        <f t="shared" si="70"/>
        <v>2</v>
      </c>
      <c r="R947">
        <f t="shared" si="73"/>
        <v>155.25</v>
      </c>
      <c r="S947" t="s">
        <v>8319</v>
      </c>
      <c r="T947" t="s">
        <v>8321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1"/>
        <v>42592.750555555554</v>
      </c>
      <c r="P948" s="10">
        <f t="shared" si="72"/>
        <v>42622.750555555554</v>
      </c>
      <c r="Q948">
        <f t="shared" si="70"/>
        <v>2</v>
      </c>
      <c r="R948">
        <f t="shared" si="73"/>
        <v>57.2</v>
      </c>
      <c r="S948" t="s">
        <v>8319</v>
      </c>
      <c r="T948" t="s">
        <v>8321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1"/>
        <v>42491.781319444446</v>
      </c>
      <c r="P949" s="10">
        <f t="shared" si="72"/>
        <v>42551.781319444446</v>
      </c>
      <c r="Q949">
        <f t="shared" si="70"/>
        <v>0</v>
      </c>
      <c r="R949" t="str">
        <f t="shared" si="73"/>
        <v>no backers</v>
      </c>
      <c r="S949" t="s">
        <v>8319</v>
      </c>
      <c r="T949" t="s">
        <v>8321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1"/>
        <v>42411.828287037039</v>
      </c>
      <c r="P950" s="10">
        <f t="shared" si="72"/>
        <v>42441.828287037039</v>
      </c>
      <c r="Q950">
        <f t="shared" si="70"/>
        <v>12</v>
      </c>
      <c r="R950">
        <f t="shared" si="73"/>
        <v>60</v>
      </c>
      <c r="S950" t="s">
        <v>8319</v>
      </c>
      <c r="T950" t="s">
        <v>8321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1"/>
        <v>42361.043703703705</v>
      </c>
      <c r="P951" s="10">
        <f t="shared" si="72"/>
        <v>42421.043703703705</v>
      </c>
      <c r="Q951">
        <f t="shared" si="70"/>
        <v>1</v>
      </c>
      <c r="R951">
        <f t="shared" si="73"/>
        <v>39</v>
      </c>
      <c r="S951" t="s">
        <v>8319</v>
      </c>
      <c r="T951" t="s">
        <v>8321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1"/>
        <v>42356.750706018516</v>
      </c>
      <c r="P952" s="10">
        <f t="shared" si="72"/>
        <v>42386.750706018516</v>
      </c>
      <c r="Q952">
        <f t="shared" si="70"/>
        <v>28</v>
      </c>
      <c r="R952">
        <f t="shared" si="73"/>
        <v>58.42</v>
      </c>
      <c r="S952" t="s">
        <v>8319</v>
      </c>
      <c r="T952" t="s">
        <v>8321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1"/>
        <v>42480.653611111105</v>
      </c>
      <c r="P953" s="10">
        <f t="shared" si="72"/>
        <v>42525.653611111105</v>
      </c>
      <c r="Q953">
        <f t="shared" si="70"/>
        <v>38</v>
      </c>
      <c r="R953">
        <f t="shared" si="73"/>
        <v>158.63999999999999</v>
      </c>
      <c r="S953" t="s">
        <v>8319</v>
      </c>
      <c r="T953" t="s">
        <v>8321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1"/>
        <v>42662.613564814819</v>
      </c>
      <c r="P954" s="10">
        <f t="shared" si="72"/>
        <v>42692.655231481483</v>
      </c>
      <c r="Q954">
        <f t="shared" si="70"/>
        <v>40</v>
      </c>
      <c r="R954">
        <f t="shared" si="73"/>
        <v>99.86</v>
      </c>
      <c r="S954" t="s">
        <v>8319</v>
      </c>
      <c r="T954" t="s">
        <v>8321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1"/>
        <v>41999.164340277777</v>
      </c>
      <c r="P955" s="10">
        <f t="shared" si="72"/>
        <v>42029.164340277777</v>
      </c>
      <c r="Q955">
        <f t="shared" si="70"/>
        <v>1</v>
      </c>
      <c r="R955">
        <f t="shared" si="73"/>
        <v>25.2</v>
      </c>
      <c r="S955" t="s">
        <v>8319</v>
      </c>
      <c r="T955" t="s">
        <v>8321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1"/>
        <v>42194.833784722221</v>
      </c>
      <c r="P956" s="10">
        <f t="shared" si="72"/>
        <v>42236.833784722221</v>
      </c>
      <c r="Q956">
        <f t="shared" si="70"/>
        <v>43</v>
      </c>
      <c r="R956">
        <f t="shared" si="73"/>
        <v>89.19</v>
      </c>
      <c r="S956" t="s">
        <v>8319</v>
      </c>
      <c r="T956" t="s">
        <v>8321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1"/>
        <v>42586.295138888891</v>
      </c>
      <c r="P957" s="10">
        <f t="shared" si="72"/>
        <v>42626.295138888891</v>
      </c>
      <c r="Q957">
        <f t="shared" si="70"/>
        <v>6</v>
      </c>
      <c r="R957">
        <f t="shared" si="73"/>
        <v>182.62</v>
      </c>
      <c r="S957" t="s">
        <v>8319</v>
      </c>
      <c r="T957" t="s">
        <v>8321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1"/>
        <v>42060.913877314815</v>
      </c>
      <c r="P958" s="10">
        <f t="shared" si="72"/>
        <v>42120.872210648144</v>
      </c>
      <c r="Q958">
        <f t="shared" si="70"/>
        <v>2</v>
      </c>
      <c r="R958">
        <f t="shared" si="73"/>
        <v>50.65</v>
      </c>
      <c r="S958" t="s">
        <v>8319</v>
      </c>
      <c r="T958" t="s">
        <v>8321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1"/>
        <v>42660.552465277782</v>
      </c>
      <c r="P959" s="10">
        <f t="shared" si="72"/>
        <v>42691.594131944439</v>
      </c>
      <c r="Q959">
        <f t="shared" si="70"/>
        <v>2</v>
      </c>
      <c r="R959">
        <f t="shared" si="73"/>
        <v>33.29</v>
      </c>
      <c r="S959" t="s">
        <v>8319</v>
      </c>
      <c r="T959" t="s">
        <v>8321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1"/>
        <v>42082.802812499998</v>
      </c>
      <c r="P960" s="10">
        <f t="shared" si="72"/>
        <v>42104.207638888889</v>
      </c>
      <c r="Q960">
        <f t="shared" si="70"/>
        <v>11</v>
      </c>
      <c r="R960">
        <f t="shared" si="73"/>
        <v>51.82</v>
      </c>
      <c r="S960" t="s">
        <v>8319</v>
      </c>
      <c r="T960" t="s">
        <v>8321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1"/>
        <v>41993.174363425926</v>
      </c>
      <c r="P961" s="10">
        <f t="shared" si="72"/>
        <v>42023.174363425926</v>
      </c>
      <c r="Q961">
        <f t="shared" si="70"/>
        <v>39</v>
      </c>
      <c r="R961">
        <f t="shared" si="73"/>
        <v>113.63</v>
      </c>
      <c r="S961" t="s">
        <v>8319</v>
      </c>
      <c r="T961" t="s">
        <v>8321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1"/>
        <v>42766.626793981486</v>
      </c>
      <c r="P962" s="10">
        <f t="shared" si="72"/>
        <v>42808.585127314815</v>
      </c>
      <c r="Q962">
        <f t="shared" ref="Q962:Q1025" si="75">ROUND(100*E962/D962, 0)</f>
        <v>46</v>
      </c>
      <c r="R962">
        <f t="shared" si="73"/>
        <v>136.46</v>
      </c>
      <c r="S962" t="s">
        <v>8319</v>
      </c>
      <c r="T962" t="s">
        <v>8321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6">(((J963/60)/60)/24)+DATE(1970,1,1)</f>
        <v>42740.693692129629</v>
      </c>
      <c r="P963" s="10">
        <f t="shared" ref="P963:P1026" si="77">(((I963/60)/60)/24)+DATE(1970,1,1)</f>
        <v>42786.791666666672</v>
      </c>
      <c r="Q963">
        <f t="shared" si="75"/>
        <v>42</v>
      </c>
      <c r="R963">
        <f t="shared" ref="R963:R1026" si="78">IFERROR(ROUND(E963/L963, 2), "no backers")</f>
        <v>364.35</v>
      </c>
      <c r="S963" t="s">
        <v>8319</v>
      </c>
      <c r="T963" t="s">
        <v>8321</v>
      </c>
      <c r="U963">
        <f t="shared" ref="U963:U1026" si="79">YEAR(O963)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6"/>
        <v>42373.712418981479</v>
      </c>
      <c r="P964" s="10">
        <f t="shared" si="77"/>
        <v>42411.712418981479</v>
      </c>
      <c r="Q964">
        <f t="shared" si="75"/>
        <v>28</v>
      </c>
      <c r="R964">
        <f t="shared" si="78"/>
        <v>19.239999999999998</v>
      </c>
      <c r="S964" t="s">
        <v>8319</v>
      </c>
      <c r="T964" t="s">
        <v>8321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6"/>
        <v>42625.635636574079</v>
      </c>
      <c r="P965" s="10">
        <f t="shared" si="77"/>
        <v>42660.635636574079</v>
      </c>
      <c r="Q965">
        <f t="shared" si="75"/>
        <v>1</v>
      </c>
      <c r="R965">
        <f t="shared" si="78"/>
        <v>41.89</v>
      </c>
      <c r="S965" t="s">
        <v>8319</v>
      </c>
      <c r="T965" t="s">
        <v>8321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6"/>
        <v>42208.628692129627</v>
      </c>
      <c r="P966" s="10">
        <f t="shared" si="77"/>
        <v>42248.628692129627</v>
      </c>
      <c r="Q966">
        <f t="shared" si="75"/>
        <v>1</v>
      </c>
      <c r="R966">
        <f t="shared" si="78"/>
        <v>30.31</v>
      </c>
      <c r="S966" t="s">
        <v>8319</v>
      </c>
      <c r="T966" t="s">
        <v>8321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6"/>
        <v>42637.016736111109</v>
      </c>
      <c r="P967" s="10">
        <f t="shared" si="77"/>
        <v>42669.165972222225</v>
      </c>
      <c r="Q967">
        <f t="shared" si="75"/>
        <v>1</v>
      </c>
      <c r="R967">
        <f t="shared" si="78"/>
        <v>49.67</v>
      </c>
      <c r="S967" t="s">
        <v>8319</v>
      </c>
      <c r="T967" t="s">
        <v>8321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6"/>
        <v>42619.635787037041</v>
      </c>
      <c r="P968" s="10">
        <f t="shared" si="77"/>
        <v>42649.635787037041</v>
      </c>
      <c r="Q968">
        <f t="shared" si="75"/>
        <v>15</v>
      </c>
      <c r="R968">
        <f t="shared" si="78"/>
        <v>59.2</v>
      </c>
      <c r="S968" t="s">
        <v>8319</v>
      </c>
      <c r="T968" t="s">
        <v>8321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6"/>
        <v>42422.254328703704</v>
      </c>
      <c r="P969" s="10">
        <f t="shared" si="77"/>
        <v>42482.21266203704</v>
      </c>
      <c r="Q969">
        <f t="shared" si="75"/>
        <v>18</v>
      </c>
      <c r="R969">
        <f t="shared" si="78"/>
        <v>43.98</v>
      </c>
      <c r="S969" t="s">
        <v>8319</v>
      </c>
      <c r="T969" t="s">
        <v>8321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6"/>
        <v>41836.847615740742</v>
      </c>
      <c r="P970" s="10">
        <f t="shared" si="77"/>
        <v>41866.847615740742</v>
      </c>
      <c r="Q970">
        <f t="shared" si="75"/>
        <v>1</v>
      </c>
      <c r="R970">
        <f t="shared" si="78"/>
        <v>26.5</v>
      </c>
      <c r="S970" t="s">
        <v>8319</v>
      </c>
      <c r="T970" t="s">
        <v>8321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6"/>
        <v>42742.30332175926</v>
      </c>
      <c r="P971" s="10">
        <f t="shared" si="77"/>
        <v>42775.30332175926</v>
      </c>
      <c r="Q971">
        <f t="shared" si="75"/>
        <v>47</v>
      </c>
      <c r="R971">
        <f t="shared" si="78"/>
        <v>1272.73</v>
      </c>
      <c r="S971" t="s">
        <v>8319</v>
      </c>
      <c r="T971" t="s">
        <v>8321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6"/>
        <v>42721.220520833333</v>
      </c>
      <c r="P972" s="10">
        <f t="shared" si="77"/>
        <v>42758.207638888889</v>
      </c>
      <c r="Q972">
        <f t="shared" si="75"/>
        <v>46</v>
      </c>
      <c r="R972">
        <f t="shared" si="78"/>
        <v>164</v>
      </c>
      <c r="S972" t="s">
        <v>8319</v>
      </c>
      <c r="T972" t="s">
        <v>8321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6"/>
        <v>42111.709027777775</v>
      </c>
      <c r="P973" s="10">
        <f t="shared" si="77"/>
        <v>42156.709027777775</v>
      </c>
      <c r="Q973">
        <f t="shared" si="75"/>
        <v>0</v>
      </c>
      <c r="R973">
        <f t="shared" si="78"/>
        <v>45.2</v>
      </c>
      <c r="S973" t="s">
        <v>8319</v>
      </c>
      <c r="T973" t="s">
        <v>8321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6"/>
        <v>41856.865717592591</v>
      </c>
      <c r="P974" s="10">
        <f t="shared" si="77"/>
        <v>41886.290972222225</v>
      </c>
      <c r="Q974">
        <f t="shared" si="75"/>
        <v>35</v>
      </c>
      <c r="R974">
        <f t="shared" si="78"/>
        <v>153.88999999999999</v>
      </c>
      <c r="S974" t="s">
        <v>8319</v>
      </c>
      <c r="T974" t="s">
        <v>8321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6"/>
        <v>42257.014965277776</v>
      </c>
      <c r="P975" s="10">
        <f t="shared" si="77"/>
        <v>42317.056631944448</v>
      </c>
      <c r="Q975">
        <f t="shared" si="75"/>
        <v>2</v>
      </c>
      <c r="R975">
        <f t="shared" si="78"/>
        <v>51.38</v>
      </c>
      <c r="S975" t="s">
        <v>8319</v>
      </c>
      <c r="T975" t="s">
        <v>8321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6"/>
        <v>42424.749490740738</v>
      </c>
      <c r="P976" s="10">
        <f t="shared" si="77"/>
        <v>42454.707824074074</v>
      </c>
      <c r="Q976">
        <f t="shared" si="75"/>
        <v>1</v>
      </c>
      <c r="R976">
        <f t="shared" si="78"/>
        <v>93.33</v>
      </c>
      <c r="S976" t="s">
        <v>8319</v>
      </c>
      <c r="T976" t="s">
        <v>8321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6"/>
        <v>42489.696585648147</v>
      </c>
      <c r="P977" s="10">
        <f t="shared" si="77"/>
        <v>42549.696585648147</v>
      </c>
      <c r="Q977">
        <f t="shared" si="75"/>
        <v>3</v>
      </c>
      <c r="R977">
        <f t="shared" si="78"/>
        <v>108.63</v>
      </c>
      <c r="S977" t="s">
        <v>8319</v>
      </c>
      <c r="T977" t="s">
        <v>8321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6"/>
        <v>42185.058993055558</v>
      </c>
      <c r="P978" s="10">
        <f t="shared" si="77"/>
        <v>42230.058993055558</v>
      </c>
      <c r="Q978">
        <f t="shared" si="75"/>
        <v>2</v>
      </c>
      <c r="R978">
        <f t="shared" si="78"/>
        <v>160.5</v>
      </c>
      <c r="S978" t="s">
        <v>8319</v>
      </c>
      <c r="T978" t="s">
        <v>8321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6"/>
        <v>42391.942094907412</v>
      </c>
      <c r="P979" s="10">
        <f t="shared" si="77"/>
        <v>42421.942094907412</v>
      </c>
      <c r="Q979">
        <f t="shared" si="75"/>
        <v>34</v>
      </c>
      <c r="R979">
        <f t="shared" si="78"/>
        <v>75.75</v>
      </c>
      <c r="S979" t="s">
        <v>8319</v>
      </c>
      <c r="T979" t="s">
        <v>8321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6"/>
        <v>42395.309039351851</v>
      </c>
      <c r="P980" s="10">
        <f t="shared" si="77"/>
        <v>42425.309039351851</v>
      </c>
      <c r="Q980">
        <f t="shared" si="75"/>
        <v>56</v>
      </c>
      <c r="R980">
        <f t="shared" si="78"/>
        <v>790.84</v>
      </c>
      <c r="S980" t="s">
        <v>8319</v>
      </c>
      <c r="T980" t="s">
        <v>8321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6"/>
        <v>42506.416990740734</v>
      </c>
      <c r="P981" s="10">
        <f t="shared" si="77"/>
        <v>42541.790972222225</v>
      </c>
      <c r="Q981">
        <f t="shared" si="75"/>
        <v>83</v>
      </c>
      <c r="R981">
        <f t="shared" si="78"/>
        <v>301.94</v>
      </c>
      <c r="S981" t="s">
        <v>8319</v>
      </c>
      <c r="T981" t="s">
        <v>8321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6"/>
        <v>41928.904189814813</v>
      </c>
      <c r="P982" s="10">
        <f t="shared" si="77"/>
        <v>41973.945856481485</v>
      </c>
      <c r="Q982">
        <f t="shared" si="75"/>
        <v>15</v>
      </c>
      <c r="R982">
        <f t="shared" si="78"/>
        <v>47.94</v>
      </c>
      <c r="S982" t="s">
        <v>8319</v>
      </c>
      <c r="T982" t="s">
        <v>8321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6"/>
        <v>41830.947013888886</v>
      </c>
      <c r="P983" s="10">
        <f t="shared" si="77"/>
        <v>41860.947013888886</v>
      </c>
      <c r="Q983">
        <f t="shared" si="75"/>
        <v>0</v>
      </c>
      <c r="R983">
        <f t="shared" si="78"/>
        <v>2.75</v>
      </c>
      <c r="S983" t="s">
        <v>8319</v>
      </c>
      <c r="T983" t="s">
        <v>8321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6"/>
        <v>42615.753310185188</v>
      </c>
      <c r="P984" s="10">
        <f t="shared" si="77"/>
        <v>42645.753310185188</v>
      </c>
      <c r="Q984">
        <f t="shared" si="75"/>
        <v>0</v>
      </c>
      <c r="R984">
        <f t="shared" si="78"/>
        <v>1</v>
      </c>
      <c r="S984" t="s">
        <v>8319</v>
      </c>
      <c r="T984" t="s">
        <v>8321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6"/>
        <v>42574.667650462965</v>
      </c>
      <c r="P985" s="10">
        <f t="shared" si="77"/>
        <v>42605.870833333334</v>
      </c>
      <c r="Q985">
        <f t="shared" si="75"/>
        <v>30</v>
      </c>
      <c r="R985">
        <f t="shared" si="78"/>
        <v>171.79</v>
      </c>
      <c r="S985" t="s">
        <v>8319</v>
      </c>
      <c r="T985" t="s">
        <v>8321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6"/>
        <v>42061.11583333333</v>
      </c>
      <c r="P986" s="10">
        <f t="shared" si="77"/>
        <v>42091.074166666673</v>
      </c>
      <c r="Q986">
        <f t="shared" si="75"/>
        <v>1</v>
      </c>
      <c r="R986">
        <f t="shared" si="78"/>
        <v>35.33</v>
      </c>
      <c r="S986" t="s">
        <v>8319</v>
      </c>
      <c r="T986" t="s">
        <v>8321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6"/>
        <v>42339.967708333337</v>
      </c>
      <c r="P987" s="10">
        <f t="shared" si="77"/>
        <v>42369.958333333328</v>
      </c>
      <c r="Q987">
        <f t="shared" si="75"/>
        <v>6</v>
      </c>
      <c r="R987">
        <f t="shared" si="78"/>
        <v>82.09</v>
      </c>
      <c r="S987" t="s">
        <v>8319</v>
      </c>
      <c r="T987" t="s">
        <v>8321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6"/>
        <v>42324.767361111109</v>
      </c>
      <c r="P988" s="10">
        <f t="shared" si="77"/>
        <v>42379</v>
      </c>
      <c r="Q988">
        <f t="shared" si="75"/>
        <v>13</v>
      </c>
      <c r="R988">
        <f t="shared" si="78"/>
        <v>110.87</v>
      </c>
      <c r="S988" t="s">
        <v>8319</v>
      </c>
      <c r="T988" t="s">
        <v>8321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6"/>
        <v>41773.294560185182</v>
      </c>
      <c r="P989" s="10">
        <f t="shared" si="77"/>
        <v>41813.294560185182</v>
      </c>
      <c r="Q989">
        <f t="shared" si="75"/>
        <v>13</v>
      </c>
      <c r="R989">
        <f t="shared" si="78"/>
        <v>161.22</v>
      </c>
      <c r="S989" t="s">
        <v>8319</v>
      </c>
      <c r="T989" t="s">
        <v>8321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6"/>
        <v>42614.356770833328</v>
      </c>
      <c r="P990" s="10">
        <f t="shared" si="77"/>
        <v>42644.356770833328</v>
      </c>
      <c r="Q990">
        <f t="shared" si="75"/>
        <v>0</v>
      </c>
      <c r="R990" t="str">
        <f t="shared" si="78"/>
        <v>no backers</v>
      </c>
      <c r="S990" t="s">
        <v>8319</v>
      </c>
      <c r="T990" t="s">
        <v>8321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6"/>
        <v>42611.933969907404</v>
      </c>
      <c r="P991" s="10">
        <f t="shared" si="77"/>
        <v>42641.933969907404</v>
      </c>
      <c r="Q991">
        <f t="shared" si="75"/>
        <v>17</v>
      </c>
      <c r="R991">
        <f t="shared" si="78"/>
        <v>52.41</v>
      </c>
      <c r="S991" t="s">
        <v>8319</v>
      </c>
      <c r="T991" t="s">
        <v>8321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6"/>
        <v>41855.784305555557</v>
      </c>
      <c r="P992" s="10">
        <f t="shared" si="77"/>
        <v>41885.784305555557</v>
      </c>
      <c r="Q992">
        <f t="shared" si="75"/>
        <v>0</v>
      </c>
      <c r="R992">
        <f t="shared" si="78"/>
        <v>13</v>
      </c>
      <c r="S992" t="s">
        <v>8319</v>
      </c>
      <c r="T992" t="s">
        <v>8321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6"/>
        <v>42538.75680555556</v>
      </c>
      <c r="P993" s="10">
        <f t="shared" si="77"/>
        <v>42563.785416666666</v>
      </c>
      <c r="Q993">
        <f t="shared" si="75"/>
        <v>4</v>
      </c>
      <c r="R993">
        <f t="shared" si="78"/>
        <v>30.29</v>
      </c>
      <c r="S993" t="s">
        <v>8319</v>
      </c>
      <c r="T993" t="s">
        <v>8321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6"/>
        <v>42437.924988425926</v>
      </c>
      <c r="P994" s="10">
        <f t="shared" si="77"/>
        <v>42497.883321759262</v>
      </c>
      <c r="Q994">
        <f t="shared" si="75"/>
        <v>0</v>
      </c>
      <c r="R994">
        <f t="shared" si="78"/>
        <v>116.75</v>
      </c>
      <c r="S994" t="s">
        <v>8319</v>
      </c>
      <c r="T994" t="s">
        <v>8321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6"/>
        <v>42652.964907407411</v>
      </c>
      <c r="P995" s="10">
        <f t="shared" si="77"/>
        <v>42686.208333333328</v>
      </c>
      <c r="Q995">
        <f t="shared" si="75"/>
        <v>25</v>
      </c>
      <c r="R995">
        <f t="shared" si="78"/>
        <v>89.6</v>
      </c>
      <c r="S995" t="s">
        <v>8319</v>
      </c>
      <c r="T995" t="s">
        <v>8321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6"/>
        <v>41921.263078703705</v>
      </c>
      <c r="P996" s="10">
        <f t="shared" si="77"/>
        <v>41973.957638888889</v>
      </c>
      <c r="Q996">
        <f t="shared" si="75"/>
        <v>2</v>
      </c>
      <c r="R996">
        <f t="shared" si="78"/>
        <v>424.45</v>
      </c>
      <c r="S996" t="s">
        <v>8319</v>
      </c>
      <c r="T996" t="s">
        <v>8321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6"/>
        <v>41947.940740740742</v>
      </c>
      <c r="P997" s="10">
        <f t="shared" si="77"/>
        <v>41972.666666666672</v>
      </c>
      <c r="Q997">
        <f t="shared" si="75"/>
        <v>7</v>
      </c>
      <c r="R997">
        <f t="shared" si="78"/>
        <v>80.67</v>
      </c>
      <c r="S997" t="s">
        <v>8319</v>
      </c>
      <c r="T997" t="s">
        <v>8321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6"/>
        <v>41817.866435185184</v>
      </c>
      <c r="P998" s="10">
        <f t="shared" si="77"/>
        <v>41847.643750000003</v>
      </c>
      <c r="Q998">
        <f t="shared" si="75"/>
        <v>2</v>
      </c>
      <c r="R998">
        <f t="shared" si="78"/>
        <v>13</v>
      </c>
      <c r="S998" t="s">
        <v>8319</v>
      </c>
      <c r="T998" t="s">
        <v>8321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6"/>
        <v>41941.10297453704</v>
      </c>
      <c r="P999" s="10">
        <f t="shared" si="77"/>
        <v>41971.144641203704</v>
      </c>
      <c r="Q999">
        <f t="shared" si="75"/>
        <v>1</v>
      </c>
      <c r="R999">
        <f t="shared" si="78"/>
        <v>8.1300000000000008</v>
      </c>
      <c r="S999" t="s">
        <v>8319</v>
      </c>
      <c r="T999" t="s">
        <v>8321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6"/>
        <v>42282.168993055559</v>
      </c>
      <c r="P1000" s="10">
        <f t="shared" si="77"/>
        <v>42327.210659722223</v>
      </c>
      <c r="Q1000">
        <f t="shared" si="75"/>
        <v>59</v>
      </c>
      <c r="R1000">
        <f t="shared" si="78"/>
        <v>153.43</v>
      </c>
      <c r="S1000" t="s">
        <v>8319</v>
      </c>
      <c r="T1000" t="s">
        <v>8321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6"/>
        <v>41926.29965277778</v>
      </c>
      <c r="P1001" s="10">
        <f t="shared" si="77"/>
        <v>41956.334722222222</v>
      </c>
      <c r="Q1001">
        <f t="shared" si="75"/>
        <v>8</v>
      </c>
      <c r="R1001">
        <f t="shared" si="78"/>
        <v>292.08</v>
      </c>
      <c r="S1001" t="s">
        <v>8319</v>
      </c>
      <c r="T1001" t="s">
        <v>8321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6"/>
        <v>42749.059722222228</v>
      </c>
      <c r="P1002" s="10">
        <f t="shared" si="77"/>
        <v>42809.018055555556</v>
      </c>
      <c r="Q1002">
        <f t="shared" si="75"/>
        <v>2</v>
      </c>
      <c r="R1002">
        <f t="shared" si="78"/>
        <v>3304</v>
      </c>
      <c r="S1002" t="s">
        <v>8319</v>
      </c>
      <c r="T1002" t="s">
        <v>8321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6"/>
        <v>42720.720057870371</v>
      </c>
      <c r="P1003" s="10">
        <f t="shared" si="77"/>
        <v>42765.720057870371</v>
      </c>
      <c r="Q1003">
        <f t="shared" si="75"/>
        <v>104</v>
      </c>
      <c r="R1003">
        <f t="shared" si="78"/>
        <v>1300</v>
      </c>
      <c r="S1003" t="s">
        <v>8319</v>
      </c>
      <c r="T1003" t="s">
        <v>8321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6"/>
        <v>42325.684189814812</v>
      </c>
      <c r="P1004" s="10">
        <f t="shared" si="77"/>
        <v>42355.249305555553</v>
      </c>
      <c r="Q1004">
        <f t="shared" si="75"/>
        <v>30</v>
      </c>
      <c r="R1004">
        <f t="shared" si="78"/>
        <v>134.55000000000001</v>
      </c>
      <c r="S1004" t="s">
        <v>8319</v>
      </c>
      <c r="T1004" t="s">
        <v>8321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6"/>
        <v>42780.709039351852</v>
      </c>
      <c r="P1005" s="10">
        <f t="shared" si="77"/>
        <v>42810.667372685188</v>
      </c>
      <c r="Q1005">
        <f t="shared" si="75"/>
        <v>16</v>
      </c>
      <c r="R1005">
        <f t="shared" si="78"/>
        <v>214.07</v>
      </c>
      <c r="S1005" t="s">
        <v>8319</v>
      </c>
      <c r="T1005" t="s">
        <v>8321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6"/>
        <v>42388.708645833336</v>
      </c>
      <c r="P1006" s="10">
        <f t="shared" si="77"/>
        <v>42418.708645833336</v>
      </c>
      <c r="Q1006">
        <f t="shared" si="75"/>
        <v>82</v>
      </c>
      <c r="R1006">
        <f t="shared" si="78"/>
        <v>216.34</v>
      </c>
      <c r="S1006" t="s">
        <v>8319</v>
      </c>
      <c r="T1006" t="s">
        <v>8321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6"/>
        <v>42276.624803240738</v>
      </c>
      <c r="P1007" s="10">
        <f t="shared" si="77"/>
        <v>42307.624803240738</v>
      </c>
      <c r="Q1007">
        <f t="shared" si="75"/>
        <v>75</v>
      </c>
      <c r="R1007">
        <f t="shared" si="78"/>
        <v>932.31</v>
      </c>
      <c r="S1007" t="s">
        <v>8319</v>
      </c>
      <c r="T1007" t="s">
        <v>8321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6"/>
        <v>41977.040185185186</v>
      </c>
      <c r="P1008" s="10">
        <f t="shared" si="77"/>
        <v>41985.299305555556</v>
      </c>
      <c r="Q1008">
        <f t="shared" si="75"/>
        <v>6</v>
      </c>
      <c r="R1008">
        <f t="shared" si="78"/>
        <v>29.25</v>
      </c>
      <c r="S1008" t="s">
        <v>8319</v>
      </c>
      <c r="T1008" t="s">
        <v>8321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6"/>
        <v>42676.583599537036</v>
      </c>
      <c r="P1009" s="10">
        <f t="shared" si="77"/>
        <v>42718.6252662037</v>
      </c>
      <c r="Q1009">
        <f t="shared" si="75"/>
        <v>44</v>
      </c>
      <c r="R1009">
        <f t="shared" si="78"/>
        <v>174.95</v>
      </c>
      <c r="S1009" t="s">
        <v>8319</v>
      </c>
      <c r="T1009" t="s">
        <v>8321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6"/>
        <v>42702.809201388889</v>
      </c>
      <c r="P1010" s="10">
        <f t="shared" si="77"/>
        <v>42732.809201388889</v>
      </c>
      <c r="Q1010">
        <f t="shared" si="75"/>
        <v>0</v>
      </c>
      <c r="R1010">
        <f t="shared" si="78"/>
        <v>250</v>
      </c>
      <c r="S1010" t="s">
        <v>8319</v>
      </c>
      <c r="T1010" t="s">
        <v>8321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6"/>
        <v>42510.604699074072</v>
      </c>
      <c r="P1011" s="10">
        <f t="shared" si="77"/>
        <v>42540.604699074072</v>
      </c>
      <c r="Q1011">
        <f t="shared" si="75"/>
        <v>13</v>
      </c>
      <c r="R1011">
        <f t="shared" si="78"/>
        <v>65</v>
      </c>
      <c r="S1011" t="s">
        <v>8319</v>
      </c>
      <c r="T1011" t="s">
        <v>8321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6"/>
        <v>42561.829421296294</v>
      </c>
      <c r="P1012" s="10">
        <f t="shared" si="77"/>
        <v>42618.124305555553</v>
      </c>
      <c r="Q1012">
        <f t="shared" si="75"/>
        <v>0</v>
      </c>
      <c r="R1012">
        <f t="shared" si="78"/>
        <v>55</v>
      </c>
      <c r="S1012" t="s">
        <v>8319</v>
      </c>
      <c r="T1012" t="s">
        <v>8321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6"/>
        <v>41946.898090277777</v>
      </c>
      <c r="P1013" s="10">
        <f t="shared" si="77"/>
        <v>41991.898090277777</v>
      </c>
      <c r="Q1013">
        <f t="shared" si="75"/>
        <v>0</v>
      </c>
      <c r="R1013">
        <f t="shared" si="78"/>
        <v>75</v>
      </c>
      <c r="S1013" t="s">
        <v>8319</v>
      </c>
      <c r="T1013" t="s">
        <v>8321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6"/>
        <v>42714.440416666665</v>
      </c>
      <c r="P1014" s="10">
        <f t="shared" si="77"/>
        <v>42759.440416666665</v>
      </c>
      <c r="Q1014">
        <f t="shared" si="75"/>
        <v>21535</v>
      </c>
      <c r="R1014">
        <f t="shared" si="78"/>
        <v>1389.36</v>
      </c>
      <c r="S1014" t="s">
        <v>8319</v>
      </c>
      <c r="T1014" t="s">
        <v>8321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6"/>
        <v>42339.833981481483</v>
      </c>
      <c r="P1015" s="10">
        <f t="shared" si="77"/>
        <v>42367.833333333328</v>
      </c>
      <c r="Q1015">
        <f t="shared" si="75"/>
        <v>35</v>
      </c>
      <c r="R1015">
        <f t="shared" si="78"/>
        <v>95.91</v>
      </c>
      <c r="S1015" t="s">
        <v>8319</v>
      </c>
      <c r="T1015" t="s">
        <v>8321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6"/>
        <v>41955.002488425926</v>
      </c>
      <c r="P1016" s="10">
        <f t="shared" si="77"/>
        <v>42005.002488425926</v>
      </c>
      <c r="Q1016">
        <f t="shared" si="75"/>
        <v>31</v>
      </c>
      <c r="R1016">
        <f t="shared" si="78"/>
        <v>191.25</v>
      </c>
      <c r="S1016" t="s">
        <v>8319</v>
      </c>
      <c r="T1016" t="s">
        <v>8321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6"/>
        <v>42303.878414351857</v>
      </c>
      <c r="P1017" s="10">
        <f t="shared" si="77"/>
        <v>42333.920081018514</v>
      </c>
      <c r="Q1017">
        <f t="shared" si="75"/>
        <v>3</v>
      </c>
      <c r="R1017">
        <f t="shared" si="78"/>
        <v>40</v>
      </c>
      <c r="S1017" t="s">
        <v>8319</v>
      </c>
      <c r="T1017" t="s">
        <v>8321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6"/>
        <v>42422.107129629629</v>
      </c>
      <c r="P1018" s="10">
        <f t="shared" si="77"/>
        <v>42467.065462962957</v>
      </c>
      <c r="Q1018">
        <f t="shared" si="75"/>
        <v>3</v>
      </c>
      <c r="R1018">
        <f t="shared" si="78"/>
        <v>74.790000000000006</v>
      </c>
      <c r="S1018" t="s">
        <v>8319</v>
      </c>
      <c r="T1018" t="s">
        <v>8321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6"/>
        <v>42289.675173611111</v>
      </c>
      <c r="P1019" s="10">
        <f t="shared" si="77"/>
        <v>42329.716840277775</v>
      </c>
      <c r="Q1019">
        <f t="shared" si="75"/>
        <v>23</v>
      </c>
      <c r="R1019">
        <f t="shared" si="78"/>
        <v>161.12</v>
      </c>
      <c r="S1019" t="s">
        <v>8319</v>
      </c>
      <c r="T1019" t="s">
        <v>8321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6"/>
        <v>42535.492280092592</v>
      </c>
      <c r="P1020" s="10">
        <f t="shared" si="77"/>
        <v>42565.492280092592</v>
      </c>
      <c r="Q1020">
        <f t="shared" si="75"/>
        <v>3</v>
      </c>
      <c r="R1020">
        <f t="shared" si="78"/>
        <v>88.71</v>
      </c>
      <c r="S1020" t="s">
        <v>8319</v>
      </c>
      <c r="T1020" t="s">
        <v>8321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6"/>
        <v>42009.973946759259</v>
      </c>
      <c r="P1021" s="10">
        <f t="shared" si="77"/>
        <v>42039.973946759259</v>
      </c>
      <c r="Q1021">
        <f t="shared" si="75"/>
        <v>47</v>
      </c>
      <c r="R1021">
        <f t="shared" si="78"/>
        <v>53.25</v>
      </c>
      <c r="S1021" t="s">
        <v>8319</v>
      </c>
      <c r="T1021" t="s">
        <v>8321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6"/>
        <v>42127.069548611107</v>
      </c>
      <c r="P1022" s="10">
        <f t="shared" si="77"/>
        <v>42157.032638888893</v>
      </c>
      <c r="Q1022">
        <f t="shared" si="75"/>
        <v>206</v>
      </c>
      <c r="R1022">
        <f t="shared" si="78"/>
        <v>106.2</v>
      </c>
      <c r="S1022" t="s">
        <v>8325</v>
      </c>
      <c r="T1022" t="s">
        <v>8330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6"/>
        <v>42271.251979166671</v>
      </c>
      <c r="P1023" s="10">
        <f t="shared" si="77"/>
        <v>42294.166666666672</v>
      </c>
      <c r="Q1023">
        <f t="shared" si="75"/>
        <v>352</v>
      </c>
      <c r="R1023">
        <f t="shared" si="78"/>
        <v>22.08</v>
      </c>
      <c r="S1023" t="s">
        <v>8325</v>
      </c>
      <c r="T1023" t="s">
        <v>8330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6"/>
        <v>42111.646724537044</v>
      </c>
      <c r="P1024" s="10">
        <f t="shared" si="77"/>
        <v>42141.646724537044</v>
      </c>
      <c r="Q1024">
        <f t="shared" si="75"/>
        <v>115</v>
      </c>
      <c r="R1024">
        <f t="shared" si="78"/>
        <v>31.05</v>
      </c>
      <c r="S1024" t="s">
        <v>8325</v>
      </c>
      <c r="T1024" t="s">
        <v>8330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6"/>
        <v>42145.919687500005</v>
      </c>
      <c r="P1025" s="10">
        <f t="shared" si="77"/>
        <v>42175.919687500005</v>
      </c>
      <c r="Q1025">
        <f t="shared" si="75"/>
        <v>237</v>
      </c>
      <c r="R1025">
        <f t="shared" si="78"/>
        <v>36.21</v>
      </c>
      <c r="S1025" t="s">
        <v>8325</v>
      </c>
      <c r="T1025" t="s">
        <v>8330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6"/>
        <v>42370.580590277779</v>
      </c>
      <c r="P1026" s="10">
        <f t="shared" si="77"/>
        <v>42400.580590277779</v>
      </c>
      <c r="Q1026">
        <f t="shared" ref="Q1026:Q1089" si="80">ROUND(100*E1026/D1026, 0)</f>
        <v>119</v>
      </c>
      <c r="R1026">
        <f t="shared" si="78"/>
        <v>388.98</v>
      </c>
      <c r="S1026" t="s">
        <v>8325</v>
      </c>
      <c r="T1026" t="s">
        <v>8330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1">(((J1027/60)/60)/24)+DATE(1970,1,1)</f>
        <v>42049.833761574075</v>
      </c>
      <c r="P1027" s="10">
        <f t="shared" ref="P1027:P1090" si="82">(((I1027/60)/60)/24)+DATE(1970,1,1)</f>
        <v>42079.792094907403</v>
      </c>
      <c r="Q1027">
        <f t="shared" si="80"/>
        <v>110</v>
      </c>
      <c r="R1027">
        <f t="shared" ref="R1027:R1090" si="83">IFERROR(ROUND(E1027/L1027, 2), "no backers")</f>
        <v>71.849999999999994</v>
      </c>
      <c r="S1027" t="s">
        <v>8325</v>
      </c>
      <c r="T1027" t="s">
        <v>8330</v>
      </c>
      <c r="U1027">
        <f t="shared" ref="U1027:U1090" si="84">YEAR(O1027)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1"/>
        <v>42426.407592592594</v>
      </c>
      <c r="P1028" s="10">
        <f t="shared" si="82"/>
        <v>42460.365925925929</v>
      </c>
      <c r="Q1028">
        <f t="shared" si="80"/>
        <v>100</v>
      </c>
      <c r="R1028">
        <f t="shared" si="83"/>
        <v>57.38</v>
      </c>
      <c r="S1028" t="s">
        <v>8325</v>
      </c>
      <c r="T1028" t="s">
        <v>8330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1"/>
        <v>41905.034108796295</v>
      </c>
      <c r="P1029" s="10">
        <f t="shared" si="82"/>
        <v>41935.034108796295</v>
      </c>
      <c r="Q1029">
        <f t="shared" si="80"/>
        <v>103</v>
      </c>
      <c r="R1029">
        <f t="shared" si="83"/>
        <v>69.67</v>
      </c>
      <c r="S1029" t="s">
        <v>8325</v>
      </c>
      <c r="T1029" t="s">
        <v>8330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1"/>
        <v>42755.627372685187</v>
      </c>
      <c r="P1030" s="10">
        <f t="shared" si="82"/>
        <v>42800.833333333328</v>
      </c>
      <c r="Q1030">
        <f t="shared" si="80"/>
        <v>117</v>
      </c>
      <c r="R1030">
        <f t="shared" si="83"/>
        <v>45.99</v>
      </c>
      <c r="S1030" t="s">
        <v>8325</v>
      </c>
      <c r="T1030" t="s">
        <v>8330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1"/>
        <v>42044.711886574078</v>
      </c>
      <c r="P1031" s="10">
        <f t="shared" si="82"/>
        <v>42098.915972222225</v>
      </c>
      <c r="Q1031">
        <f t="shared" si="80"/>
        <v>112</v>
      </c>
      <c r="R1031">
        <f t="shared" si="83"/>
        <v>79.260000000000005</v>
      </c>
      <c r="S1031" t="s">
        <v>8325</v>
      </c>
      <c r="T1031" t="s">
        <v>8330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1"/>
        <v>42611.483206018514</v>
      </c>
      <c r="P1032" s="10">
        <f t="shared" si="82"/>
        <v>42625.483206018514</v>
      </c>
      <c r="Q1032">
        <f t="shared" si="80"/>
        <v>342</v>
      </c>
      <c r="R1032">
        <f t="shared" si="83"/>
        <v>43.03</v>
      </c>
      <c r="S1032" t="s">
        <v>8325</v>
      </c>
      <c r="T1032" t="s">
        <v>8330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1"/>
        <v>42324.764004629629</v>
      </c>
      <c r="P1033" s="10">
        <f t="shared" si="82"/>
        <v>42354.764004629629</v>
      </c>
      <c r="Q1033">
        <f t="shared" si="80"/>
        <v>107</v>
      </c>
      <c r="R1033">
        <f t="shared" si="83"/>
        <v>108.48</v>
      </c>
      <c r="S1033" t="s">
        <v>8325</v>
      </c>
      <c r="T1033" t="s">
        <v>8330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1"/>
        <v>42514.666956018518</v>
      </c>
      <c r="P1034" s="10">
        <f t="shared" si="82"/>
        <v>42544.666956018518</v>
      </c>
      <c r="Q1034">
        <f t="shared" si="80"/>
        <v>108</v>
      </c>
      <c r="R1034">
        <f t="shared" si="83"/>
        <v>61.03</v>
      </c>
      <c r="S1034" t="s">
        <v>8325</v>
      </c>
      <c r="T1034" t="s">
        <v>8330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1"/>
        <v>42688.732407407413</v>
      </c>
      <c r="P1035" s="10">
        <f t="shared" si="82"/>
        <v>42716.732407407413</v>
      </c>
      <c r="Q1035">
        <f t="shared" si="80"/>
        <v>103</v>
      </c>
      <c r="R1035">
        <f t="shared" si="83"/>
        <v>50.59</v>
      </c>
      <c r="S1035" t="s">
        <v>8325</v>
      </c>
      <c r="T1035" t="s">
        <v>8330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1"/>
        <v>42555.166712962964</v>
      </c>
      <c r="P1036" s="10">
        <f t="shared" si="82"/>
        <v>42587.165972222225</v>
      </c>
      <c r="Q1036">
        <f t="shared" si="80"/>
        <v>130</v>
      </c>
      <c r="R1036">
        <f t="shared" si="83"/>
        <v>39.159999999999997</v>
      </c>
      <c r="S1036" t="s">
        <v>8325</v>
      </c>
      <c r="T1036" t="s">
        <v>8330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1"/>
        <v>42016.641435185185</v>
      </c>
      <c r="P1037" s="10">
        <f t="shared" si="82"/>
        <v>42046.641435185185</v>
      </c>
      <c r="Q1037">
        <f t="shared" si="80"/>
        <v>108</v>
      </c>
      <c r="R1037">
        <f t="shared" si="83"/>
        <v>65.16</v>
      </c>
      <c r="S1037" t="s">
        <v>8325</v>
      </c>
      <c r="T1037" t="s">
        <v>8330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1"/>
        <v>41249.448958333334</v>
      </c>
      <c r="P1038" s="10">
        <f t="shared" si="82"/>
        <v>41281.333333333336</v>
      </c>
      <c r="Q1038">
        <f t="shared" si="80"/>
        <v>112</v>
      </c>
      <c r="R1038">
        <f t="shared" si="83"/>
        <v>23.96</v>
      </c>
      <c r="S1038" t="s">
        <v>8325</v>
      </c>
      <c r="T1038" t="s">
        <v>8330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1"/>
        <v>42119.822476851856</v>
      </c>
      <c r="P1039" s="10">
        <f t="shared" si="82"/>
        <v>42142.208333333328</v>
      </c>
      <c r="Q1039">
        <f t="shared" si="80"/>
        <v>102</v>
      </c>
      <c r="R1039">
        <f t="shared" si="83"/>
        <v>48.62</v>
      </c>
      <c r="S1039" t="s">
        <v>8325</v>
      </c>
      <c r="T1039" t="s">
        <v>8330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1"/>
        <v>42418.231747685189</v>
      </c>
      <c r="P1040" s="10">
        <f t="shared" si="82"/>
        <v>42448.190081018518</v>
      </c>
      <c r="Q1040">
        <f t="shared" si="80"/>
        <v>145</v>
      </c>
      <c r="R1040">
        <f t="shared" si="83"/>
        <v>35.74</v>
      </c>
      <c r="S1040" t="s">
        <v>8325</v>
      </c>
      <c r="T1040" t="s">
        <v>8330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1"/>
        <v>42692.109328703707</v>
      </c>
      <c r="P1041" s="10">
        <f t="shared" si="82"/>
        <v>42717.332638888889</v>
      </c>
      <c r="Q1041">
        <f t="shared" si="80"/>
        <v>128</v>
      </c>
      <c r="R1041">
        <f t="shared" si="83"/>
        <v>21.37</v>
      </c>
      <c r="S1041" t="s">
        <v>8325</v>
      </c>
      <c r="T1041" t="s">
        <v>8330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1"/>
        <v>42579.708437499998</v>
      </c>
      <c r="P1042" s="10">
        <f t="shared" si="82"/>
        <v>42609.708437499998</v>
      </c>
      <c r="Q1042">
        <f t="shared" si="80"/>
        <v>0</v>
      </c>
      <c r="R1042">
        <f t="shared" si="83"/>
        <v>250</v>
      </c>
      <c r="S1042" t="s">
        <v>8331</v>
      </c>
      <c r="T1042" t="s">
        <v>8332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1"/>
        <v>41831.060092592597</v>
      </c>
      <c r="P1043" s="10">
        <f t="shared" si="82"/>
        <v>41851.060092592597</v>
      </c>
      <c r="Q1043">
        <f t="shared" si="80"/>
        <v>0</v>
      </c>
      <c r="R1043" t="str">
        <f t="shared" si="83"/>
        <v>no backers</v>
      </c>
      <c r="S1043" t="s">
        <v>8331</v>
      </c>
      <c r="T1043" t="s">
        <v>8332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1"/>
        <v>41851.696157407408</v>
      </c>
      <c r="P1044" s="10">
        <f t="shared" si="82"/>
        <v>41894.416666666664</v>
      </c>
      <c r="Q1044">
        <f t="shared" si="80"/>
        <v>2</v>
      </c>
      <c r="R1044">
        <f t="shared" si="83"/>
        <v>10</v>
      </c>
      <c r="S1044" t="s">
        <v>8331</v>
      </c>
      <c r="T1044" t="s">
        <v>8332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1"/>
        <v>42114.252951388888</v>
      </c>
      <c r="P1045" s="10">
        <f t="shared" si="82"/>
        <v>42144.252951388888</v>
      </c>
      <c r="Q1045">
        <f t="shared" si="80"/>
        <v>9</v>
      </c>
      <c r="R1045">
        <f t="shared" si="83"/>
        <v>29.24</v>
      </c>
      <c r="S1045" t="s">
        <v>8331</v>
      </c>
      <c r="T1045" t="s">
        <v>8332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1"/>
        <v>42011.925937499997</v>
      </c>
      <c r="P1046" s="10">
        <f t="shared" si="82"/>
        <v>42068.852083333331</v>
      </c>
      <c r="Q1046">
        <f t="shared" si="80"/>
        <v>0</v>
      </c>
      <c r="R1046">
        <f t="shared" si="83"/>
        <v>3</v>
      </c>
      <c r="S1046" t="s">
        <v>8331</v>
      </c>
      <c r="T1046" t="s">
        <v>8332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1"/>
        <v>41844.874421296299</v>
      </c>
      <c r="P1047" s="10">
        <f t="shared" si="82"/>
        <v>41874.874421296299</v>
      </c>
      <c r="Q1047">
        <f t="shared" si="80"/>
        <v>3</v>
      </c>
      <c r="R1047">
        <f t="shared" si="83"/>
        <v>33.25</v>
      </c>
      <c r="S1047" t="s">
        <v>8331</v>
      </c>
      <c r="T1047" t="s">
        <v>8332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1"/>
        <v>42319.851388888885</v>
      </c>
      <c r="P1048" s="10">
        <f t="shared" si="82"/>
        <v>42364.851388888885</v>
      </c>
      <c r="Q1048">
        <f t="shared" si="80"/>
        <v>0</v>
      </c>
      <c r="R1048" t="str">
        <f t="shared" si="83"/>
        <v>no backers</v>
      </c>
      <c r="S1048" t="s">
        <v>8331</v>
      </c>
      <c r="T1048" t="s">
        <v>8332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1"/>
        <v>41918.818460648145</v>
      </c>
      <c r="P1049" s="10">
        <f t="shared" si="82"/>
        <v>41948.860127314816</v>
      </c>
      <c r="Q1049">
        <f t="shared" si="80"/>
        <v>0</v>
      </c>
      <c r="R1049">
        <f t="shared" si="83"/>
        <v>1</v>
      </c>
      <c r="S1049" t="s">
        <v>8331</v>
      </c>
      <c r="T1049" t="s">
        <v>8332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1"/>
        <v>42598.053113425922</v>
      </c>
      <c r="P1050" s="10">
        <f t="shared" si="82"/>
        <v>42638.053113425922</v>
      </c>
      <c r="Q1050">
        <f t="shared" si="80"/>
        <v>1</v>
      </c>
      <c r="R1050">
        <f t="shared" si="83"/>
        <v>53</v>
      </c>
      <c r="S1050" t="s">
        <v>8331</v>
      </c>
      <c r="T1050" t="s">
        <v>8332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1"/>
        <v>42382.431076388893</v>
      </c>
      <c r="P1051" s="10">
        <f t="shared" si="82"/>
        <v>42412.431076388893</v>
      </c>
      <c r="Q1051">
        <f t="shared" si="80"/>
        <v>0</v>
      </c>
      <c r="R1051" t="str">
        <f t="shared" si="83"/>
        <v>no backers</v>
      </c>
      <c r="S1051" t="s">
        <v>8331</v>
      </c>
      <c r="T1051" t="s">
        <v>8332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1"/>
        <v>42231.7971875</v>
      </c>
      <c r="P1052" s="10">
        <f t="shared" si="82"/>
        <v>42261.7971875</v>
      </c>
      <c r="Q1052">
        <f t="shared" si="80"/>
        <v>0</v>
      </c>
      <c r="R1052" t="str">
        <f t="shared" si="83"/>
        <v>no backers</v>
      </c>
      <c r="S1052" t="s">
        <v>8331</v>
      </c>
      <c r="T1052" t="s">
        <v>8332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1"/>
        <v>41850.014178240745</v>
      </c>
      <c r="P1053" s="10">
        <f t="shared" si="82"/>
        <v>41878.014178240745</v>
      </c>
      <c r="Q1053">
        <f t="shared" si="80"/>
        <v>0</v>
      </c>
      <c r="R1053" t="str">
        <f t="shared" si="83"/>
        <v>no backers</v>
      </c>
      <c r="S1053" t="s">
        <v>8331</v>
      </c>
      <c r="T1053" t="s">
        <v>8332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1"/>
        <v>42483.797395833331</v>
      </c>
      <c r="P1054" s="10">
        <f t="shared" si="82"/>
        <v>42527.839583333334</v>
      </c>
      <c r="Q1054">
        <f t="shared" si="80"/>
        <v>0</v>
      </c>
      <c r="R1054" t="str">
        <f t="shared" si="83"/>
        <v>no backers</v>
      </c>
      <c r="S1054" t="s">
        <v>8331</v>
      </c>
      <c r="T1054" t="s">
        <v>8332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1"/>
        <v>42775.172824074078</v>
      </c>
      <c r="P1055" s="10">
        <f t="shared" si="82"/>
        <v>42800.172824074078</v>
      </c>
      <c r="Q1055">
        <f t="shared" si="80"/>
        <v>1</v>
      </c>
      <c r="R1055">
        <f t="shared" si="83"/>
        <v>15</v>
      </c>
      <c r="S1055" t="s">
        <v>8331</v>
      </c>
      <c r="T1055" t="s">
        <v>8332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1"/>
        <v>41831.851840277777</v>
      </c>
      <c r="P1056" s="10">
        <f t="shared" si="82"/>
        <v>41861.916666666664</v>
      </c>
      <c r="Q1056">
        <f t="shared" si="80"/>
        <v>0</v>
      </c>
      <c r="R1056" t="str">
        <f t="shared" si="83"/>
        <v>no backers</v>
      </c>
      <c r="S1056" t="s">
        <v>8331</v>
      </c>
      <c r="T1056" t="s">
        <v>8332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1"/>
        <v>42406.992418981477</v>
      </c>
      <c r="P1057" s="10">
        <f t="shared" si="82"/>
        <v>42436.992418981477</v>
      </c>
      <c r="Q1057">
        <f t="shared" si="80"/>
        <v>0</v>
      </c>
      <c r="R1057" t="str">
        <f t="shared" si="83"/>
        <v>no backers</v>
      </c>
      <c r="S1057" t="s">
        <v>8331</v>
      </c>
      <c r="T1057" t="s">
        <v>8332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1"/>
        <v>42058.719641203701</v>
      </c>
      <c r="P1058" s="10">
        <f t="shared" si="82"/>
        <v>42118.677974537044</v>
      </c>
      <c r="Q1058">
        <f t="shared" si="80"/>
        <v>0</v>
      </c>
      <c r="R1058" t="str">
        <f t="shared" si="83"/>
        <v>no backers</v>
      </c>
      <c r="S1058" t="s">
        <v>8331</v>
      </c>
      <c r="T1058" t="s">
        <v>8332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1"/>
        <v>42678.871331018512</v>
      </c>
      <c r="P1059" s="10">
        <f t="shared" si="82"/>
        <v>42708.912997685184</v>
      </c>
      <c r="Q1059">
        <f t="shared" si="80"/>
        <v>0</v>
      </c>
      <c r="R1059" t="str">
        <f t="shared" si="83"/>
        <v>no backers</v>
      </c>
      <c r="S1059" t="s">
        <v>8331</v>
      </c>
      <c r="T1059" t="s">
        <v>8332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1"/>
        <v>42047.900960648149</v>
      </c>
      <c r="P1060" s="10">
        <f t="shared" si="82"/>
        <v>42089</v>
      </c>
      <c r="Q1060">
        <f t="shared" si="80"/>
        <v>0</v>
      </c>
      <c r="R1060" t="str">
        <f t="shared" si="83"/>
        <v>no backers</v>
      </c>
      <c r="S1060" t="s">
        <v>8331</v>
      </c>
      <c r="T1060" t="s">
        <v>8332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1"/>
        <v>42046.79</v>
      </c>
      <c r="P1061" s="10">
        <f t="shared" si="82"/>
        <v>42076.748333333337</v>
      </c>
      <c r="Q1061">
        <f t="shared" si="80"/>
        <v>0</v>
      </c>
      <c r="R1061" t="str">
        <f t="shared" si="83"/>
        <v>no backers</v>
      </c>
      <c r="S1061" t="s">
        <v>8331</v>
      </c>
      <c r="T1061" t="s">
        <v>8332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1"/>
        <v>42079.913113425922</v>
      </c>
      <c r="P1062" s="10">
        <f t="shared" si="82"/>
        <v>42109.913113425922</v>
      </c>
      <c r="Q1062">
        <f t="shared" si="80"/>
        <v>1</v>
      </c>
      <c r="R1062">
        <f t="shared" si="83"/>
        <v>50</v>
      </c>
      <c r="S1062" t="s">
        <v>8331</v>
      </c>
      <c r="T1062" t="s">
        <v>8332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1"/>
        <v>42432.276712962965</v>
      </c>
      <c r="P1063" s="10">
        <f t="shared" si="82"/>
        <v>42492.041666666672</v>
      </c>
      <c r="Q1063">
        <f t="shared" si="80"/>
        <v>0</v>
      </c>
      <c r="R1063" t="str">
        <f t="shared" si="83"/>
        <v>no backers</v>
      </c>
      <c r="S1063" t="s">
        <v>8331</v>
      </c>
      <c r="T1063" t="s">
        <v>8332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1"/>
        <v>42556.807187500002</v>
      </c>
      <c r="P1064" s="10">
        <f t="shared" si="82"/>
        <v>42563.807187500002</v>
      </c>
      <c r="Q1064">
        <f t="shared" si="80"/>
        <v>95</v>
      </c>
      <c r="R1064">
        <f t="shared" si="83"/>
        <v>47.5</v>
      </c>
      <c r="S1064" t="s">
        <v>8331</v>
      </c>
      <c r="T1064" t="s">
        <v>8332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1"/>
        <v>42583.030810185184</v>
      </c>
      <c r="P1065" s="10">
        <f t="shared" si="82"/>
        <v>42613.030810185184</v>
      </c>
      <c r="Q1065">
        <f t="shared" si="80"/>
        <v>0</v>
      </c>
      <c r="R1065" t="str">
        <f t="shared" si="83"/>
        <v>no backers</v>
      </c>
      <c r="S1065" t="s">
        <v>8331</v>
      </c>
      <c r="T1065" t="s">
        <v>8332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1"/>
        <v>41417.228043981479</v>
      </c>
      <c r="P1066" s="10">
        <f t="shared" si="82"/>
        <v>41462.228043981479</v>
      </c>
      <c r="Q1066">
        <f t="shared" si="80"/>
        <v>9</v>
      </c>
      <c r="R1066">
        <f t="shared" si="83"/>
        <v>65.67</v>
      </c>
      <c r="S1066" t="s">
        <v>8333</v>
      </c>
      <c r="T1066" t="s">
        <v>8334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1"/>
        <v>41661.381041666667</v>
      </c>
      <c r="P1067" s="10">
        <f t="shared" si="82"/>
        <v>41689.381041666667</v>
      </c>
      <c r="Q1067">
        <f t="shared" si="80"/>
        <v>3</v>
      </c>
      <c r="R1067">
        <f t="shared" si="83"/>
        <v>16.2</v>
      </c>
      <c r="S1067" t="s">
        <v>8333</v>
      </c>
      <c r="T1067" t="s">
        <v>8334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1"/>
        <v>41445.962754629632</v>
      </c>
      <c r="P1068" s="10">
        <f t="shared" si="82"/>
        <v>41490.962754629632</v>
      </c>
      <c r="Q1068">
        <f t="shared" si="80"/>
        <v>3</v>
      </c>
      <c r="R1068">
        <f t="shared" si="83"/>
        <v>34.130000000000003</v>
      </c>
      <c r="S1068" t="s">
        <v>8333</v>
      </c>
      <c r="T1068" t="s">
        <v>8334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1"/>
        <v>41599.855682870373</v>
      </c>
      <c r="P1069" s="10">
        <f t="shared" si="82"/>
        <v>41629.855682870373</v>
      </c>
      <c r="Q1069">
        <f t="shared" si="80"/>
        <v>26</v>
      </c>
      <c r="R1069">
        <f t="shared" si="83"/>
        <v>13</v>
      </c>
      <c r="S1069" t="s">
        <v>8333</v>
      </c>
      <c r="T1069" t="s">
        <v>8334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1"/>
        <v>42440.371111111104</v>
      </c>
      <c r="P1070" s="10">
        <f t="shared" si="82"/>
        <v>42470.329444444447</v>
      </c>
      <c r="Q1070">
        <f t="shared" si="80"/>
        <v>0</v>
      </c>
      <c r="R1070">
        <f t="shared" si="83"/>
        <v>11.25</v>
      </c>
      <c r="S1070" t="s">
        <v>8333</v>
      </c>
      <c r="T1070" t="s">
        <v>8334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1"/>
        <v>41572.229849537034</v>
      </c>
      <c r="P1071" s="10">
        <f t="shared" si="82"/>
        <v>41604.271516203706</v>
      </c>
      <c r="Q1071">
        <f t="shared" si="80"/>
        <v>39</v>
      </c>
      <c r="R1071">
        <f t="shared" si="83"/>
        <v>40.479999999999997</v>
      </c>
      <c r="S1071" t="s">
        <v>8333</v>
      </c>
      <c r="T1071" t="s">
        <v>8334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1"/>
        <v>41163.011828703704</v>
      </c>
      <c r="P1072" s="10">
        <f t="shared" si="82"/>
        <v>41183.011828703704</v>
      </c>
      <c r="Q1072">
        <f t="shared" si="80"/>
        <v>1</v>
      </c>
      <c r="R1072">
        <f t="shared" si="83"/>
        <v>35</v>
      </c>
      <c r="S1072" t="s">
        <v>8333</v>
      </c>
      <c r="T1072" t="s">
        <v>8334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1"/>
        <v>42295.753391203703</v>
      </c>
      <c r="P1073" s="10">
        <f t="shared" si="82"/>
        <v>42325.795057870375</v>
      </c>
      <c r="Q1073">
        <f t="shared" si="80"/>
        <v>0</v>
      </c>
      <c r="R1073" t="str">
        <f t="shared" si="83"/>
        <v>no backers</v>
      </c>
      <c r="S1073" t="s">
        <v>8333</v>
      </c>
      <c r="T1073" t="s">
        <v>8334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1"/>
        <v>41645.832141203704</v>
      </c>
      <c r="P1074" s="10">
        <f t="shared" si="82"/>
        <v>41675.832141203704</v>
      </c>
      <c r="Q1074">
        <f t="shared" si="80"/>
        <v>0</v>
      </c>
      <c r="R1074">
        <f t="shared" si="83"/>
        <v>12.75</v>
      </c>
      <c r="S1074" t="s">
        <v>8333</v>
      </c>
      <c r="T1074" t="s">
        <v>8334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1"/>
        <v>40802.964594907404</v>
      </c>
      <c r="P1075" s="10">
        <f t="shared" si="82"/>
        <v>40832.964594907404</v>
      </c>
      <c r="Q1075">
        <f t="shared" si="80"/>
        <v>1</v>
      </c>
      <c r="R1075">
        <f t="shared" si="83"/>
        <v>10</v>
      </c>
      <c r="S1075" t="s">
        <v>8333</v>
      </c>
      <c r="T1075" t="s">
        <v>8334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1"/>
        <v>41613.172974537039</v>
      </c>
      <c r="P1076" s="10">
        <f t="shared" si="82"/>
        <v>41643.172974537039</v>
      </c>
      <c r="Q1076">
        <f t="shared" si="80"/>
        <v>6</v>
      </c>
      <c r="R1076">
        <f t="shared" si="83"/>
        <v>113.57</v>
      </c>
      <c r="S1076" t="s">
        <v>8333</v>
      </c>
      <c r="T1076" t="s">
        <v>8334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1"/>
        <v>41005.904120370367</v>
      </c>
      <c r="P1077" s="10">
        <f t="shared" si="82"/>
        <v>41035.904120370367</v>
      </c>
      <c r="Q1077">
        <f t="shared" si="80"/>
        <v>5</v>
      </c>
      <c r="R1077">
        <f t="shared" si="83"/>
        <v>15</v>
      </c>
      <c r="S1077" t="s">
        <v>8333</v>
      </c>
      <c r="T1077" t="s">
        <v>8334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1"/>
        <v>41838.377893518518</v>
      </c>
      <c r="P1078" s="10">
        <f t="shared" si="82"/>
        <v>41893.377893518518</v>
      </c>
      <c r="Q1078">
        <f t="shared" si="80"/>
        <v>63</v>
      </c>
      <c r="R1078">
        <f t="shared" si="83"/>
        <v>48.28</v>
      </c>
      <c r="S1078" t="s">
        <v>8333</v>
      </c>
      <c r="T1078" t="s">
        <v>8334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1"/>
        <v>42353.16679398148</v>
      </c>
      <c r="P1079" s="10">
        <f t="shared" si="82"/>
        <v>42383.16679398148</v>
      </c>
      <c r="Q1079">
        <f t="shared" si="80"/>
        <v>29</v>
      </c>
      <c r="R1079">
        <f t="shared" si="83"/>
        <v>43.98</v>
      </c>
      <c r="S1079" t="s">
        <v>8333</v>
      </c>
      <c r="T1079" t="s">
        <v>8334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1"/>
        <v>40701.195844907408</v>
      </c>
      <c r="P1080" s="10">
        <f t="shared" si="82"/>
        <v>40746.195844907408</v>
      </c>
      <c r="Q1080">
        <f t="shared" si="80"/>
        <v>8</v>
      </c>
      <c r="R1080">
        <f t="shared" si="83"/>
        <v>9</v>
      </c>
      <c r="S1080" t="s">
        <v>8333</v>
      </c>
      <c r="T1080" t="s">
        <v>8334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1"/>
        <v>42479.566388888896</v>
      </c>
      <c r="P1081" s="10">
        <f t="shared" si="82"/>
        <v>42504.566388888896</v>
      </c>
      <c r="Q1081">
        <f t="shared" si="80"/>
        <v>3</v>
      </c>
      <c r="R1081">
        <f t="shared" si="83"/>
        <v>37.67</v>
      </c>
      <c r="S1081" t="s">
        <v>8333</v>
      </c>
      <c r="T1081" t="s">
        <v>8334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1"/>
        <v>41740.138113425928</v>
      </c>
      <c r="P1082" s="10">
        <f t="shared" si="82"/>
        <v>41770.138113425928</v>
      </c>
      <c r="Q1082">
        <f t="shared" si="80"/>
        <v>9</v>
      </c>
      <c r="R1082">
        <f t="shared" si="83"/>
        <v>18.579999999999998</v>
      </c>
      <c r="S1082" t="s">
        <v>8333</v>
      </c>
      <c r="T1082" t="s">
        <v>8334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1"/>
        <v>42002.926990740743</v>
      </c>
      <c r="P1083" s="10">
        <f t="shared" si="82"/>
        <v>42032.926990740743</v>
      </c>
      <c r="Q1083">
        <f t="shared" si="80"/>
        <v>0</v>
      </c>
      <c r="R1083">
        <f t="shared" si="83"/>
        <v>3</v>
      </c>
      <c r="S1083" t="s">
        <v>8333</v>
      </c>
      <c r="T1083" t="s">
        <v>8334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1"/>
        <v>41101.906111111115</v>
      </c>
      <c r="P1084" s="10">
        <f t="shared" si="82"/>
        <v>41131.906111111115</v>
      </c>
      <c r="Q1084">
        <f t="shared" si="80"/>
        <v>1</v>
      </c>
      <c r="R1084">
        <f t="shared" si="83"/>
        <v>18.670000000000002</v>
      </c>
      <c r="S1084" t="s">
        <v>8333</v>
      </c>
      <c r="T1084" t="s">
        <v>8334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1"/>
        <v>41793.659525462965</v>
      </c>
      <c r="P1085" s="10">
        <f t="shared" si="82"/>
        <v>41853.659525462965</v>
      </c>
      <c r="Q1085">
        <f t="shared" si="80"/>
        <v>1</v>
      </c>
      <c r="R1085">
        <f t="shared" si="83"/>
        <v>410</v>
      </c>
      <c r="S1085" t="s">
        <v>8333</v>
      </c>
      <c r="T1085" t="s">
        <v>8334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1"/>
        <v>41829.912083333329</v>
      </c>
      <c r="P1086" s="10">
        <f t="shared" si="82"/>
        <v>41859.912083333329</v>
      </c>
      <c r="Q1086">
        <f t="shared" si="80"/>
        <v>0</v>
      </c>
      <c r="R1086" t="str">
        <f t="shared" si="83"/>
        <v>no backers</v>
      </c>
      <c r="S1086" t="s">
        <v>8333</v>
      </c>
      <c r="T1086" t="s">
        <v>8334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1"/>
        <v>42413.671006944445</v>
      </c>
      <c r="P1087" s="10">
        <f t="shared" si="82"/>
        <v>42443.629340277781</v>
      </c>
      <c r="Q1087">
        <f t="shared" si="80"/>
        <v>3</v>
      </c>
      <c r="R1087">
        <f t="shared" si="83"/>
        <v>114</v>
      </c>
      <c r="S1087" t="s">
        <v>8333</v>
      </c>
      <c r="T1087" t="s">
        <v>8334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1"/>
        <v>41845.866793981484</v>
      </c>
      <c r="P1088" s="10">
        <f t="shared" si="82"/>
        <v>41875.866793981484</v>
      </c>
      <c r="Q1088">
        <f t="shared" si="80"/>
        <v>0</v>
      </c>
      <c r="R1088">
        <f t="shared" si="83"/>
        <v>7.5</v>
      </c>
      <c r="S1088" t="s">
        <v>8333</v>
      </c>
      <c r="T1088" t="s">
        <v>8334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1"/>
        <v>41775.713969907411</v>
      </c>
      <c r="P1089" s="10">
        <f t="shared" si="82"/>
        <v>41805.713969907411</v>
      </c>
      <c r="Q1089">
        <f t="shared" si="80"/>
        <v>0</v>
      </c>
      <c r="R1089" t="str">
        <f t="shared" si="83"/>
        <v>no backers</v>
      </c>
      <c r="S1089" t="s">
        <v>8333</v>
      </c>
      <c r="T1089" t="s">
        <v>8334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1"/>
        <v>41723.799386574072</v>
      </c>
      <c r="P1090" s="10">
        <f t="shared" si="82"/>
        <v>41753.799386574072</v>
      </c>
      <c r="Q1090">
        <f t="shared" ref="Q1090:Q1153" si="85">ROUND(100*E1090/D1090, 0)</f>
        <v>14</v>
      </c>
      <c r="R1090">
        <f t="shared" si="83"/>
        <v>43.42</v>
      </c>
      <c r="S1090" t="s">
        <v>8333</v>
      </c>
      <c r="T1090" t="s">
        <v>8334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6">(((J1091/60)/60)/24)+DATE(1970,1,1)</f>
        <v>42151.189525462964</v>
      </c>
      <c r="P1091" s="10">
        <f t="shared" ref="P1091:P1154" si="87">(((I1091/60)/60)/24)+DATE(1970,1,1)</f>
        <v>42181.189525462964</v>
      </c>
      <c r="Q1091">
        <f t="shared" si="85"/>
        <v>8</v>
      </c>
      <c r="R1091">
        <f t="shared" ref="R1091:R1154" si="88">IFERROR(ROUND(E1091/L1091, 2), "no backers")</f>
        <v>23.96</v>
      </c>
      <c r="S1091" t="s">
        <v>8333</v>
      </c>
      <c r="T1091" t="s">
        <v>8334</v>
      </c>
      <c r="U1091">
        <f t="shared" ref="U1091:U1154" si="89">YEAR(O1091)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6"/>
        <v>42123.185798611114</v>
      </c>
      <c r="P1092" s="10">
        <f t="shared" si="87"/>
        <v>42153.185798611114</v>
      </c>
      <c r="Q1092">
        <f t="shared" si="85"/>
        <v>0</v>
      </c>
      <c r="R1092">
        <f t="shared" si="88"/>
        <v>5</v>
      </c>
      <c r="S1092" t="s">
        <v>8333</v>
      </c>
      <c r="T1092" t="s">
        <v>8334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6"/>
        <v>42440.820277777777</v>
      </c>
      <c r="P1093" s="10">
        <f t="shared" si="87"/>
        <v>42470.778611111105</v>
      </c>
      <c r="Q1093">
        <f t="shared" si="85"/>
        <v>13</v>
      </c>
      <c r="R1093">
        <f t="shared" si="88"/>
        <v>12.5</v>
      </c>
      <c r="S1093" t="s">
        <v>8333</v>
      </c>
      <c r="T1093" t="s">
        <v>8334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6"/>
        <v>41250.025902777779</v>
      </c>
      <c r="P1094" s="10">
        <f t="shared" si="87"/>
        <v>41280.025902777779</v>
      </c>
      <c r="Q1094">
        <f t="shared" si="85"/>
        <v>1</v>
      </c>
      <c r="R1094">
        <f t="shared" si="88"/>
        <v>3</v>
      </c>
      <c r="S1094" t="s">
        <v>8333</v>
      </c>
      <c r="T1094" t="s">
        <v>8334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6"/>
        <v>42396.973807870367</v>
      </c>
      <c r="P1095" s="10">
        <f t="shared" si="87"/>
        <v>42411.973807870367</v>
      </c>
      <c r="Q1095">
        <f t="shared" si="85"/>
        <v>14</v>
      </c>
      <c r="R1095">
        <f t="shared" si="88"/>
        <v>10.56</v>
      </c>
      <c r="S1095" t="s">
        <v>8333</v>
      </c>
      <c r="T1095" t="s">
        <v>8334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6"/>
        <v>40795.713344907403</v>
      </c>
      <c r="P1096" s="10">
        <f t="shared" si="87"/>
        <v>40825.713344907403</v>
      </c>
      <c r="Q1096">
        <f t="shared" si="85"/>
        <v>18</v>
      </c>
      <c r="R1096">
        <f t="shared" si="88"/>
        <v>122</v>
      </c>
      <c r="S1096" t="s">
        <v>8333</v>
      </c>
      <c r="T1096" t="s">
        <v>8334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6"/>
        <v>41486.537268518521</v>
      </c>
      <c r="P1097" s="10">
        <f t="shared" si="87"/>
        <v>41516.537268518521</v>
      </c>
      <c r="Q1097">
        <f t="shared" si="85"/>
        <v>5</v>
      </c>
      <c r="R1097">
        <f t="shared" si="88"/>
        <v>267.81</v>
      </c>
      <c r="S1097" t="s">
        <v>8333</v>
      </c>
      <c r="T1097" t="s">
        <v>8334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6"/>
        <v>41885.51798611111</v>
      </c>
      <c r="P1098" s="10">
        <f t="shared" si="87"/>
        <v>41916.145833333336</v>
      </c>
      <c r="Q1098">
        <f t="shared" si="85"/>
        <v>18</v>
      </c>
      <c r="R1098">
        <f t="shared" si="88"/>
        <v>74.209999999999994</v>
      </c>
      <c r="S1098" t="s">
        <v>8333</v>
      </c>
      <c r="T1098" t="s">
        <v>8334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6"/>
        <v>41660.792557870373</v>
      </c>
      <c r="P1099" s="10">
        <f t="shared" si="87"/>
        <v>41700.792557870373</v>
      </c>
      <c r="Q1099">
        <f t="shared" si="85"/>
        <v>0</v>
      </c>
      <c r="R1099">
        <f t="shared" si="88"/>
        <v>6.71</v>
      </c>
      <c r="S1099" t="s">
        <v>8333</v>
      </c>
      <c r="T1099" t="s">
        <v>8334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6"/>
        <v>41712.762673611112</v>
      </c>
      <c r="P1100" s="10">
        <f t="shared" si="87"/>
        <v>41742.762673611112</v>
      </c>
      <c r="Q1100">
        <f t="shared" si="85"/>
        <v>7</v>
      </c>
      <c r="R1100">
        <f t="shared" si="88"/>
        <v>81.95</v>
      </c>
      <c r="S1100" t="s">
        <v>8333</v>
      </c>
      <c r="T1100" t="s">
        <v>8334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6"/>
        <v>42107.836435185185</v>
      </c>
      <c r="P1101" s="10">
        <f t="shared" si="87"/>
        <v>42137.836435185185</v>
      </c>
      <c r="Q1101">
        <f t="shared" si="85"/>
        <v>1</v>
      </c>
      <c r="R1101">
        <f t="shared" si="88"/>
        <v>25</v>
      </c>
      <c r="S1101" t="s">
        <v>8333</v>
      </c>
      <c r="T1101" t="s">
        <v>8334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6"/>
        <v>42384.110775462963</v>
      </c>
      <c r="P1102" s="10">
        <f t="shared" si="87"/>
        <v>42414.110775462963</v>
      </c>
      <c r="Q1102">
        <f t="shared" si="85"/>
        <v>3</v>
      </c>
      <c r="R1102">
        <f t="shared" si="88"/>
        <v>10</v>
      </c>
      <c r="S1102" t="s">
        <v>8333</v>
      </c>
      <c r="T1102" t="s">
        <v>8334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6"/>
        <v>42538.77243055556</v>
      </c>
      <c r="P1103" s="10">
        <f t="shared" si="87"/>
        <v>42565.758333333331</v>
      </c>
      <c r="Q1103">
        <f t="shared" si="85"/>
        <v>0</v>
      </c>
      <c r="R1103">
        <f t="shared" si="88"/>
        <v>6.83</v>
      </c>
      <c r="S1103" t="s">
        <v>8333</v>
      </c>
      <c r="T1103" t="s">
        <v>8334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6"/>
        <v>41577.045428240745</v>
      </c>
      <c r="P1104" s="10">
        <f t="shared" si="87"/>
        <v>41617.249305555553</v>
      </c>
      <c r="Q1104">
        <f t="shared" si="85"/>
        <v>5</v>
      </c>
      <c r="R1104">
        <f t="shared" si="88"/>
        <v>17.71</v>
      </c>
      <c r="S1104" t="s">
        <v>8333</v>
      </c>
      <c r="T1104" t="s">
        <v>8334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6"/>
        <v>42479.22210648148</v>
      </c>
      <c r="P1105" s="10">
        <f t="shared" si="87"/>
        <v>42539.22210648148</v>
      </c>
      <c r="Q1105">
        <f t="shared" si="85"/>
        <v>2</v>
      </c>
      <c r="R1105">
        <f t="shared" si="88"/>
        <v>16.2</v>
      </c>
      <c r="S1105" t="s">
        <v>8333</v>
      </c>
      <c r="T1105" t="s">
        <v>8334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6"/>
        <v>41771.40996527778</v>
      </c>
      <c r="P1106" s="10">
        <f t="shared" si="87"/>
        <v>41801.40996527778</v>
      </c>
      <c r="Q1106">
        <f t="shared" si="85"/>
        <v>5</v>
      </c>
      <c r="R1106">
        <f t="shared" si="88"/>
        <v>80.3</v>
      </c>
      <c r="S1106" t="s">
        <v>8333</v>
      </c>
      <c r="T1106" t="s">
        <v>8334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6"/>
        <v>41692.135729166665</v>
      </c>
      <c r="P1107" s="10">
        <f t="shared" si="87"/>
        <v>41722.0940625</v>
      </c>
      <c r="Q1107">
        <f t="shared" si="85"/>
        <v>0</v>
      </c>
      <c r="R1107">
        <f t="shared" si="88"/>
        <v>71.55</v>
      </c>
      <c r="S1107" t="s">
        <v>8333</v>
      </c>
      <c r="T1107" t="s">
        <v>8334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6"/>
        <v>40973.740451388891</v>
      </c>
      <c r="P1108" s="10">
        <f t="shared" si="87"/>
        <v>41003.698784722219</v>
      </c>
      <c r="Q1108">
        <f t="shared" si="85"/>
        <v>41</v>
      </c>
      <c r="R1108">
        <f t="shared" si="88"/>
        <v>23.57</v>
      </c>
      <c r="S1108" t="s">
        <v>8333</v>
      </c>
      <c r="T1108" t="s">
        <v>8334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6"/>
        <v>41813.861388888887</v>
      </c>
      <c r="P1109" s="10">
        <f t="shared" si="87"/>
        <v>41843.861388888887</v>
      </c>
      <c r="Q1109">
        <f t="shared" si="85"/>
        <v>0</v>
      </c>
      <c r="R1109" t="str">
        <f t="shared" si="88"/>
        <v>no backers</v>
      </c>
      <c r="S1109" t="s">
        <v>8333</v>
      </c>
      <c r="T1109" t="s">
        <v>8334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6"/>
        <v>40952.636979166666</v>
      </c>
      <c r="P1110" s="10">
        <f t="shared" si="87"/>
        <v>41012.595312500001</v>
      </c>
      <c r="Q1110">
        <f t="shared" si="85"/>
        <v>3</v>
      </c>
      <c r="R1110">
        <f t="shared" si="88"/>
        <v>34.880000000000003</v>
      </c>
      <c r="S1110" t="s">
        <v>8333</v>
      </c>
      <c r="T1110" t="s">
        <v>8334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6"/>
        <v>42662.752199074079</v>
      </c>
      <c r="P1111" s="10">
        <f t="shared" si="87"/>
        <v>42692.793865740736</v>
      </c>
      <c r="Q1111">
        <f t="shared" si="85"/>
        <v>0</v>
      </c>
      <c r="R1111">
        <f t="shared" si="88"/>
        <v>15</v>
      </c>
      <c r="S1111" t="s">
        <v>8333</v>
      </c>
      <c r="T1111" t="s">
        <v>8334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6"/>
        <v>41220.933124999996</v>
      </c>
      <c r="P1112" s="10">
        <f t="shared" si="87"/>
        <v>41250.933124999996</v>
      </c>
      <c r="Q1112">
        <f t="shared" si="85"/>
        <v>1</v>
      </c>
      <c r="R1112">
        <f t="shared" si="88"/>
        <v>23.18</v>
      </c>
      <c r="S1112" t="s">
        <v>8333</v>
      </c>
      <c r="T1112" t="s">
        <v>8334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6"/>
        <v>42347.203587962969</v>
      </c>
      <c r="P1113" s="10">
        <f t="shared" si="87"/>
        <v>42377.203587962969</v>
      </c>
      <c r="Q1113">
        <f t="shared" si="85"/>
        <v>0</v>
      </c>
      <c r="R1113">
        <f t="shared" si="88"/>
        <v>1</v>
      </c>
      <c r="S1113" t="s">
        <v>8333</v>
      </c>
      <c r="T1113" t="s">
        <v>8334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6"/>
        <v>41963.759386574078</v>
      </c>
      <c r="P1114" s="10">
        <f t="shared" si="87"/>
        <v>42023.354166666672</v>
      </c>
      <c r="Q1114">
        <f t="shared" si="85"/>
        <v>36</v>
      </c>
      <c r="R1114">
        <f t="shared" si="88"/>
        <v>100.23</v>
      </c>
      <c r="S1114" t="s">
        <v>8333</v>
      </c>
      <c r="T1114" t="s">
        <v>8334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6"/>
        <v>41835.977083333331</v>
      </c>
      <c r="P1115" s="10">
        <f t="shared" si="87"/>
        <v>41865.977083333331</v>
      </c>
      <c r="Q1115">
        <f t="shared" si="85"/>
        <v>1</v>
      </c>
      <c r="R1115">
        <f t="shared" si="88"/>
        <v>5</v>
      </c>
      <c r="S1115" t="s">
        <v>8333</v>
      </c>
      <c r="T1115" t="s">
        <v>8334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6"/>
        <v>41526.345914351856</v>
      </c>
      <c r="P1116" s="10">
        <f t="shared" si="87"/>
        <v>41556.345914351856</v>
      </c>
      <c r="Q1116">
        <f t="shared" si="85"/>
        <v>0</v>
      </c>
      <c r="R1116">
        <f t="shared" si="88"/>
        <v>3.33</v>
      </c>
      <c r="S1116" t="s">
        <v>8333</v>
      </c>
      <c r="T1116" t="s">
        <v>8334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6"/>
        <v>42429.695543981477</v>
      </c>
      <c r="P1117" s="10">
        <f t="shared" si="87"/>
        <v>42459.653877314813</v>
      </c>
      <c r="Q1117">
        <f t="shared" si="85"/>
        <v>0</v>
      </c>
      <c r="R1117">
        <f t="shared" si="88"/>
        <v>13.25</v>
      </c>
      <c r="S1117" t="s">
        <v>8333</v>
      </c>
      <c r="T1117" t="s">
        <v>8334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6"/>
        <v>41009.847314814811</v>
      </c>
      <c r="P1118" s="10">
        <f t="shared" si="87"/>
        <v>41069.847314814811</v>
      </c>
      <c r="Q1118">
        <f t="shared" si="85"/>
        <v>0</v>
      </c>
      <c r="R1118">
        <f t="shared" si="88"/>
        <v>17.850000000000001</v>
      </c>
      <c r="S1118" t="s">
        <v>8333</v>
      </c>
      <c r="T1118" t="s">
        <v>8334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6"/>
        <v>42333.598530092597</v>
      </c>
      <c r="P1119" s="10">
        <f t="shared" si="87"/>
        <v>42363.598530092597</v>
      </c>
      <c r="Q1119">
        <f t="shared" si="85"/>
        <v>8</v>
      </c>
      <c r="R1119">
        <f t="shared" si="88"/>
        <v>10.38</v>
      </c>
      <c r="S1119" t="s">
        <v>8333</v>
      </c>
      <c r="T1119" t="s">
        <v>8334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6"/>
        <v>41704.16642361111</v>
      </c>
      <c r="P1120" s="10">
        <f t="shared" si="87"/>
        <v>41734.124756944446</v>
      </c>
      <c r="Q1120">
        <f t="shared" si="85"/>
        <v>2</v>
      </c>
      <c r="R1120">
        <f t="shared" si="88"/>
        <v>36.33</v>
      </c>
      <c r="S1120" t="s">
        <v>8333</v>
      </c>
      <c r="T1120" t="s">
        <v>8334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6"/>
        <v>41722.792407407411</v>
      </c>
      <c r="P1121" s="10">
        <f t="shared" si="87"/>
        <v>41735.792407407411</v>
      </c>
      <c r="Q1121">
        <f t="shared" si="85"/>
        <v>0</v>
      </c>
      <c r="R1121">
        <f t="shared" si="88"/>
        <v>5</v>
      </c>
      <c r="S1121" t="s">
        <v>8333</v>
      </c>
      <c r="T1121" t="s">
        <v>8334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6"/>
        <v>40799.872685185182</v>
      </c>
      <c r="P1122" s="10">
        <f t="shared" si="87"/>
        <v>40844.872685185182</v>
      </c>
      <c r="Q1122">
        <f t="shared" si="85"/>
        <v>0</v>
      </c>
      <c r="R1122" t="str">
        <f t="shared" si="88"/>
        <v>no backers</v>
      </c>
      <c r="S1122" t="s">
        <v>8333</v>
      </c>
      <c r="T1122" t="s">
        <v>8334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6"/>
        <v>42412.934212962966</v>
      </c>
      <c r="P1123" s="10">
        <f t="shared" si="87"/>
        <v>42442.892546296294</v>
      </c>
      <c r="Q1123">
        <f t="shared" si="85"/>
        <v>0</v>
      </c>
      <c r="R1123">
        <f t="shared" si="88"/>
        <v>5.8</v>
      </c>
      <c r="S1123" t="s">
        <v>8333</v>
      </c>
      <c r="T1123" t="s">
        <v>8334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6"/>
        <v>41410.703993055555</v>
      </c>
      <c r="P1124" s="10">
        <f t="shared" si="87"/>
        <v>41424.703993055555</v>
      </c>
      <c r="Q1124">
        <f t="shared" si="85"/>
        <v>0</v>
      </c>
      <c r="R1124" t="str">
        <f t="shared" si="88"/>
        <v>no backers</v>
      </c>
      <c r="S1124" t="s">
        <v>8333</v>
      </c>
      <c r="T1124" t="s">
        <v>8334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6"/>
        <v>41718.5237037037</v>
      </c>
      <c r="P1125" s="10">
        <f t="shared" si="87"/>
        <v>41748.5237037037</v>
      </c>
      <c r="Q1125">
        <f t="shared" si="85"/>
        <v>0</v>
      </c>
      <c r="R1125">
        <f t="shared" si="88"/>
        <v>3.67</v>
      </c>
      <c r="S1125" t="s">
        <v>8333</v>
      </c>
      <c r="T1125" t="s">
        <v>8334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6"/>
        <v>42094.667256944449</v>
      </c>
      <c r="P1126" s="10">
        <f t="shared" si="87"/>
        <v>42124.667256944449</v>
      </c>
      <c r="Q1126">
        <f t="shared" si="85"/>
        <v>0</v>
      </c>
      <c r="R1126">
        <f t="shared" si="88"/>
        <v>60.71</v>
      </c>
      <c r="S1126" t="s">
        <v>8333</v>
      </c>
      <c r="T1126" t="s">
        <v>8335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6"/>
        <v>42212.624189814815</v>
      </c>
      <c r="P1127" s="10">
        <f t="shared" si="87"/>
        <v>42272.624189814815</v>
      </c>
      <c r="Q1127">
        <f t="shared" si="85"/>
        <v>0</v>
      </c>
      <c r="R1127" t="str">
        <f t="shared" si="88"/>
        <v>no backers</v>
      </c>
      <c r="S1127" t="s">
        <v>8333</v>
      </c>
      <c r="T1127" t="s">
        <v>8335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6"/>
        <v>42535.327476851846</v>
      </c>
      <c r="P1128" s="10">
        <f t="shared" si="87"/>
        <v>42565.327476851846</v>
      </c>
      <c r="Q1128">
        <f t="shared" si="85"/>
        <v>1</v>
      </c>
      <c r="R1128">
        <f t="shared" si="88"/>
        <v>5</v>
      </c>
      <c r="S1128" t="s">
        <v>8333</v>
      </c>
      <c r="T1128" t="s">
        <v>8335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6"/>
        <v>41926.854166666664</v>
      </c>
      <c r="P1129" s="10">
        <f t="shared" si="87"/>
        <v>41957.895833333328</v>
      </c>
      <c r="Q1129">
        <f t="shared" si="85"/>
        <v>2</v>
      </c>
      <c r="R1129">
        <f t="shared" si="88"/>
        <v>25.43</v>
      </c>
      <c r="S1129" t="s">
        <v>8333</v>
      </c>
      <c r="T1129" t="s">
        <v>8335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6"/>
        <v>41828.649502314816</v>
      </c>
      <c r="P1130" s="10">
        <f t="shared" si="87"/>
        <v>41858.649502314816</v>
      </c>
      <c r="Q1130">
        <f t="shared" si="85"/>
        <v>0</v>
      </c>
      <c r="R1130">
        <f t="shared" si="88"/>
        <v>1</v>
      </c>
      <c r="S1130" t="s">
        <v>8333</v>
      </c>
      <c r="T1130" t="s">
        <v>8335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6"/>
        <v>42496.264965277776</v>
      </c>
      <c r="P1131" s="10">
        <f t="shared" si="87"/>
        <v>42526.264965277776</v>
      </c>
      <c r="Q1131">
        <f t="shared" si="85"/>
        <v>0</v>
      </c>
      <c r="R1131">
        <f t="shared" si="88"/>
        <v>10.5</v>
      </c>
      <c r="S1131" t="s">
        <v>8333</v>
      </c>
      <c r="T1131" t="s">
        <v>8335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6"/>
        <v>41908.996527777781</v>
      </c>
      <c r="P1132" s="10">
        <f t="shared" si="87"/>
        <v>41969.038194444445</v>
      </c>
      <c r="Q1132">
        <f t="shared" si="85"/>
        <v>0</v>
      </c>
      <c r="R1132">
        <f t="shared" si="88"/>
        <v>3.67</v>
      </c>
      <c r="S1132" t="s">
        <v>8333</v>
      </c>
      <c r="T1132" t="s">
        <v>8335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6"/>
        <v>42332.908194444448</v>
      </c>
      <c r="P1133" s="10">
        <f t="shared" si="87"/>
        <v>42362.908194444448</v>
      </c>
      <c r="Q1133">
        <f t="shared" si="85"/>
        <v>0</v>
      </c>
      <c r="R1133" t="str">
        <f t="shared" si="88"/>
        <v>no backers</v>
      </c>
      <c r="S1133" t="s">
        <v>8333</v>
      </c>
      <c r="T1133" t="s">
        <v>8335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6"/>
        <v>42706.115405092598</v>
      </c>
      <c r="P1134" s="10">
        <f t="shared" si="87"/>
        <v>42736.115405092598</v>
      </c>
      <c r="Q1134">
        <f t="shared" si="85"/>
        <v>14</v>
      </c>
      <c r="R1134">
        <f t="shared" si="88"/>
        <v>110.62</v>
      </c>
      <c r="S1134" t="s">
        <v>8333</v>
      </c>
      <c r="T1134" t="s">
        <v>8335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6"/>
        <v>41821.407187500001</v>
      </c>
      <c r="P1135" s="10">
        <f t="shared" si="87"/>
        <v>41851.407187500001</v>
      </c>
      <c r="Q1135">
        <f t="shared" si="85"/>
        <v>1</v>
      </c>
      <c r="R1135">
        <f t="shared" si="88"/>
        <v>20</v>
      </c>
      <c r="S1135" t="s">
        <v>8333</v>
      </c>
      <c r="T1135" t="s">
        <v>8335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6"/>
        <v>41958.285046296296</v>
      </c>
      <c r="P1136" s="10">
        <f t="shared" si="87"/>
        <v>41972.189583333333</v>
      </c>
      <c r="Q1136">
        <f t="shared" si="85"/>
        <v>0</v>
      </c>
      <c r="R1136">
        <f t="shared" si="88"/>
        <v>1</v>
      </c>
      <c r="S1136" t="s">
        <v>8333</v>
      </c>
      <c r="T1136" t="s">
        <v>8335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6"/>
        <v>42558.989513888882</v>
      </c>
      <c r="P1137" s="10">
        <f t="shared" si="87"/>
        <v>42588.989513888882</v>
      </c>
      <c r="Q1137">
        <f t="shared" si="85"/>
        <v>5</v>
      </c>
      <c r="R1137">
        <f t="shared" si="88"/>
        <v>50</v>
      </c>
      <c r="S1137" t="s">
        <v>8333</v>
      </c>
      <c r="T1137" t="s">
        <v>8335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6"/>
        <v>42327.671631944439</v>
      </c>
      <c r="P1138" s="10">
        <f t="shared" si="87"/>
        <v>42357.671631944439</v>
      </c>
      <c r="Q1138">
        <f t="shared" si="85"/>
        <v>6</v>
      </c>
      <c r="R1138">
        <f t="shared" si="88"/>
        <v>45</v>
      </c>
      <c r="S1138" t="s">
        <v>8333</v>
      </c>
      <c r="T1138" t="s">
        <v>8335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6"/>
        <v>42453.819687499999</v>
      </c>
      <c r="P1139" s="10">
        <f t="shared" si="87"/>
        <v>42483.819687499999</v>
      </c>
      <c r="Q1139">
        <f t="shared" si="85"/>
        <v>40</v>
      </c>
      <c r="R1139">
        <f t="shared" si="88"/>
        <v>253.21</v>
      </c>
      <c r="S1139" t="s">
        <v>8333</v>
      </c>
      <c r="T1139" t="s">
        <v>8335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6"/>
        <v>42736.9066087963</v>
      </c>
      <c r="P1140" s="10">
        <f t="shared" si="87"/>
        <v>42756.9066087963</v>
      </c>
      <c r="Q1140">
        <f t="shared" si="85"/>
        <v>0</v>
      </c>
      <c r="R1140">
        <f t="shared" si="88"/>
        <v>31.25</v>
      </c>
      <c r="S1140" t="s">
        <v>8333</v>
      </c>
      <c r="T1140" t="s">
        <v>8335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6"/>
        <v>41975.347523148142</v>
      </c>
      <c r="P1141" s="10">
        <f t="shared" si="87"/>
        <v>42005.347523148142</v>
      </c>
      <c r="Q1141">
        <f t="shared" si="85"/>
        <v>0</v>
      </c>
      <c r="R1141">
        <f t="shared" si="88"/>
        <v>5</v>
      </c>
      <c r="S1141" t="s">
        <v>8333</v>
      </c>
      <c r="T1141" t="s">
        <v>8335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6"/>
        <v>42192.462048611109</v>
      </c>
      <c r="P1142" s="10">
        <f t="shared" si="87"/>
        <v>42222.462048611109</v>
      </c>
      <c r="Q1142">
        <f t="shared" si="85"/>
        <v>0</v>
      </c>
      <c r="R1142" t="str">
        <f t="shared" si="88"/>
        <v>no backers</v>
      </c>
      <c r="S1142" t="s">
        <v>8333</v>
      </c>
      <c r="T1142" t="s">
        <v>8335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6"/>
        <v>42164.699652777781</v>
      </c>
      <c r="P1143" s="10">
        <f t="shared" si="87"/>
        <v>42194.699652777781</v>
      </c>
      <c r="Q1143">
        <f t="shared" si="85"/>
        <v>0</v>
      </c>
      <c r="R1143" t="str">
        <f t="shared" si="88"/>
        <v>no backers</v>
      </c>
      <c r="S1143" t="s">
        <v>8333</v>
      </c>
      <c r="T1143" t="s">
        <v>8335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6"/>
        <v>42022.006099537044</v>
      </c>
      <c r="P1144" s="10">
        <f t="shared" si="87"/>
        <v>42052.006099537044</v>
      </c>
      <c r="Q1144">
        <f t="shared" si="85"/>
        <v>0</v>
      </c>
      <c r="R1144" t="str">
        <f t="shared" si="88"/>
        <v>no backers</v>
      </c>
      <c r="S1144" t="s">
        <v>8333</v>
      </c>
      <c r="T1144" t="s">
        <v>8335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6"/>
        <v>42325.19358796296</v>
      </c>
      <c r="P1145" s="10">
        <f t="shared" si="87"/>
        <v>42355.19358796296</v>
      </c>
      <c r="Q1145">
        <f t="shared" si="85"/>
        <v>0</v>
      </c>
      <c r="R1145">
        <f t="shared" si="88"/>
        <v>23.25</v>
      </c>
      <c r="S1145" t="s">
        <v>8333</v>
      </c>
      <c r="T1145" t="s">
        <v>8335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6"/>
        <v>42093.181944444441</v>
      </c>
      <c r="P1146" s="10">
        <f t="shared" si="87"/>
        <v>42123.181944444441</v>
      </c>
      <c r="Q1146">
        <f t="shared" si="85"/>
        <v>0</v>
      </c>
      <c r="R1146" t="str">
        <f t="shared" si="88"/>
        <v>no backers</v>
      </c>
      <c r="S1146" t="s">
        <v>8336</v>
      </c>
      <c r="T1146" t="s">
        <v>8337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6"/>
        <v>41854.747592592597</v>
      </c>
      <c r="P1147" s="10">
        <f t="shared" si="87"/>
        <v>41914.747592592597</v>
      </c>
      <c r="Q1147">
        <f t="shared" si="85"/>
        <v>0</v>
      </c>
      <c r="R1147">
        <f t="shared" si="88"/>
        <v>100</v>
      </c>
      <c r="S1147" t="s">
        <v>8336</v>
      </c>
      <c r="T1147" t="s">
        <v>8337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6"/>
        <v>41723.9533912037</v>
      </c>
      <c r="P1148" s="10">
        <f t="shared" si="87"/>
        <v>41761.9533912037</v>
      </c>
      <c r="Q1148">
        <f t="shared" si="85"/>
        <v>9</v>
      </c>
      <c r="R1148">
        <f t="shared" si="88"/>
        <v>44.17</v>
      </c>
      <c r="S1148" t="s">
        <v>8336</v>
      </c>
      <c r="T1148" t="s">
        <v>8337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6"/>
        <v>41871.972025462965</v>
      </c>
      <c r="P1149" s="10">
        <f t="shared" si="87"/>
        <v>41931.972025462965</v>
      </c>
      <c r="Q1149">
        <f t="shared" si="85"/>
        <v>0</v>
      </c>
      <c r="R1149" t="str">
        <f t="shared" si="88"/>
        <v>no backers</v>
      </c>
      <c r="S1149" t="s">
        <v>8336</v>
      </c>
      <c r="T1149" t="s">
        <v>8337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6"/>
        <v>42675.171076388884</v>
      </c>
      <c r="P1150" s="10">
        <f t="shared" si="87"/>
        <v>42705.212743055556</v>
      </c>
      <c r="Q1150">
        <f t="shared" si="85"/>
        <v>0</v>
      </c>
      <c r="R1150">
        <f t="shared" si="88"/>
        <v>24.33</v>
      </c>
      <c r="S1150" t="s">
        <v>8336</v>
      </c>
      <c r="T1150" t="s">
        <v>8337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6"/>
        <v>42507.71025462963</v>
      </c>
      <c r="P1151" s="10">
        <f t="shared" si="87"/>
        <v>42537.71025462963</v>
      </c>
      <c r="Q1151">
        <f t="shared" si="85"/>
        <v>0</v>
      </c>
      <c r="R1151">
        <f t="shared" si="88"/>
        <v>37.5</v>
      </c>
      <c r="S1151" t="s">
        <v>8336</v>
      </c>
      <c r="T1151" t="s">
        <v>8337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6"/>
        <v>42317.954571759255</v>
      </c>
      <c r="P1152" s="10">
        <f t="shared" si="87"/>
        <v>42377.954571759255</v>
      </c>
      <c r="Q1152">
        <f t="shared" si="85"/>
        <v>10</v>
      </c>
      <c r="R1152">
        <f t="shared" si="88"/>
        <v>42</v>
      </c>
      <c r="S1152" t="s">
        <v>8336</v>
      </c>
      <c r="T1152" t="s">
        <v>8337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6"/>
        <v>42224.102581018517</v>
      </c>
      <c r="P1153" s="10">
        <f t="shared" si="87"/>
        <v>42254.102581018517</v>
      </c>
      <c r="Q1153">
        <f t="shared" si="85"/>
        <v>0</v>
      </c>
      <c r="R1153" t="str">
        <f t="shared" si="88"/>
        <v>no backers</v>
      </c>
      <c r="S1153" t="s">
        <v>8336</v>
      </c>
      <c r="T1153" t="s">
        <v>8337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6"/>
        <v>42109.709629629629</v>
      </c>
      <c r="P1154" s="10">
        <f t="shared" si="87"/>
        <v>42139.709629629629</v>
      </c>
      <c r="Q1154">
        <f t="shared" ref="Q1154:Q1217" si="90">ROUND(100*E1154/D1154, 0)</f>
        <v>6</v>
      </c>
      <c r="R1154">
        <f t="shared" si="88"/>
        <v>60.73</v>
      </c>
      <c r="S1154" t="s">
        <v>8336</v>
      </c>
      <c r="T1154" t="s">
        <v>8337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1">(((J1155/60)/60)/24)+DATE(1970,1,1)</f>
        <v>42143.714178240742</v>
      </c>
      <c r="P1155" s="10">
        <f t="shared" ref="P1155:P1218" si="92">(((I1155/60)/60)/24)+DATE(1970,1,1)</f>
        <v>42173.714178240742</v>
      </c>
      <c r="Q1155">
        <f t="shared" si="90"/>
        <v>1</v>
      </c>
      <c r="R1155">
        <f t="shared" ref="R1155:R1218" si="93">IFERROR(ROUND(E1155/L1155, 2), "no backers")</f>
        <v>50</v>
      </c>
      <c r="S1155" t="s">
        <v>8336</v>
      </c>
      <c r="T1155" t="s">
        <v>8337</v>
      </c>
      <c r="U1155">
        <f t="shared" ref="U1155:U1218" si="94">YEAR(O1155)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1"/>
        <v>42223.108865740738</v>
      </c>
      <c r="P1156" s="10">
        <f t="shared" si="92"/>
        <v>42253.108865740738</v>
      </c>
      <c r="Q1156">
        <f t="shared" si="90"/>
        <v>7</v>
      </c>
      <c r="R1156">
        <f t="shared" si="93"/>
        <v>108.33</v>
      </c>
      <c r="S1156" t="s">
        <v>8336</v>
      </c>
      <c r="T1156" t="s">
        <v>8337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1"/>
        <v>41835.763981481483</v>
      </c>
      <c r="P1157" s="10">
        <f t="shared" si="92"/>
        <v>41865.763981481483</v>
      </c>
      <c r="Q1157">
        <f t="shared" si="90"/>
        <v>1</v>
      </c>
      <c r="R1157">
        <f t="shared" si="93"/>
        <v>23.5</v>
      </c>
      <c r="S1157" t="s">
        <v>8336</v>
      </c>
      <c r="T1157" t="s">
        <v>8337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1"/>
        <v>42029.07131944444</v>
      </c>
      <c r="P1158" s="10">
        <f t="shared" si="92"/>
        <v>42059.07131944444</v>
      </c>
      <c r="Q1158">
        <f t="shared" si="90"/>
        <v>0</v>
      </c>
      <c r="R1158" t="str">
        <f t="shared" si="93"/>
        <v>no backers</v>
      </c>
      <c r="S1158" t="s">
        <v>8336</v>
      </c>
      <c r="T1158" t="s">
        <v>8337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1"/>
        <v>41918.628240740742</v>
      </c>
      <c r="P1159" s="10">
        <f t="shared" si="92"/>
        <v>41978.669907407413</v>
      </c>
      <c r="Q1159">
        <f t="shared" si="90"/>
        <v>2</v>
      </c>
      <c r="R1159">
        <f t="shared" si="93"/>
        <v>50.33</v>
      </c>
      <c r="S1159" t="s">
        <v>8336</v>
      </c>
      <c r="T1159" t="s">
        <v>8337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1"/>
        <v>41952.09175925926</v>
      </c>
      <c r="P1160" s="10">
        <f t="shared" si="92"/>
        <v>41982.09175925926</v>
      </c>
      <c r="Q1160">
        <f t="shared" si="90"/>
        <v>0</v>
      </c>
      <c r="R1160">
        <f t="shared" si="93"/>
        <v>11.67</v>
      </c>
      <c r="S1160" t="s">
        <v>8336</v>
      </c>
      <c r="T1160" t="s">
        <v>8337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1"/>
        <v>42154.726446759261</v>
      </c>
      <c r="P1161" s="10">
        <f t="shared" si="92"/>
        <v>42185.65625</v>
      </c>
      <c r="Q1161">
        <f t="shared" si="90"/>
        <v>0</v>
      </c>
      <c r="R1161" t="str">
        <f t="shared" si="93"/>
        <v>no backers</v>
      </c>
      <c r="S1161" t="s">
        <v>8336</v>
      </c>
      <c r="T1161" t="s">
        <v>8337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1"/>
        <v>42061.154930555553</v>
      </c>
      <c r="P1162" s="10">
        <f t="shared" si="92"/>
        <v>42091.113263888896</v>
      </c>
      <c r="Q1162">
        <f t="shared" si="90"/>
        <v>4</v>
      </c>
      <c r="R1162">
        <f t="shared" si="93"/>
        <v>60.79</v>
      </c>
      <c r="S1162" t="s">
        <v>8336</v>
      </c>
      <c r="T1162" t="s">
        <v>8337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1"/>
        <v>42122.629502314812</v>
      </c>
      <c r="P1163" s="10">
        <f t="shared" si="92"/>
        <v>42143.629502314812</v>
      </c>
      <c r="Q1163">
        <f t="shared" si="90"/>
        <v>0</v>
      </c>
      <c r="R1163" t="str">
        <f t="shared" si="93"/>
        <v>no backers</v>
      </c>
      <c r="S1163" t="s">
        <v>8336</v>
      </c>
      <c r="T1163" t="s">
        <v>8337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1"/>
        <v>41876.683611111112</v>
      </c>
      <c r="P1164" s="10">
        <f t="shared" si="92"/>
        <v>41907.683611111112</v>
      </c>
      <c r="Q1164">
        <f t="shared" si="90"/>
        <v>0</v>
      </c>
      <c r="R1164">
        <f t="shared" si="93"/>
        <v>17.5</v>
      </c>
      <c r="S1164" t="s">
        <v>8336</v>
      </c>
      <c r="T1164" t="s">
        <v>8337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1"/>
        <v>41830.723611111112</v>
      </c>
      <c r="P1165" s="10">
        <f t="shared" si="92"/>
        <v>41860.723611111112</v>
      </c>
      <c r="Q1165">
        <f t="shared" si="90"/>
        <v>0</v>
      </c>
      <c r="R1165" t="str">
        <f t="shared" si="93"/>
        <v>no backers</v>
      </c>
      <c r="S1165" t="s">
        <v>8336</v>
      </c>
      <c r="T1165" t="s">
        <v>8337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1"/>
        <v>42509.724328703705</v>
      </c>
      <c r="P1166" s="10">
        <f t="shared" si="92"/>
        <v>42539.724328703705</v>
      </c>
      <c r="Q1166">
        <f t="shared" si="90"/>
        <v>0</v>
      </c>
      <c r="R1166" t="str">
        <f t="shared" si="93"/>
        <v>no backers</v>
      </c>
      <c r="S1166" t="s">
        <v>8336</v>
      </c>
      <c r="T1166" t="s">
        <v>8337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1"/>
        <v>41792.214467592588</v>
      </c>
      <c r="P1167" s="10">
        <f t="shared" si="92"/>
        <v>41826.214467592588</v>
      </c>
      <c r="Q1167">
        <f t="shared" si="90"/>
        <v>21</v>
      </c>
      <c r="R1167">
        <f t="shared" si="93"/>
        <v>82.82</v>
      </c>
      <c r="S1167" t="s">
        <v>8336</v>
      </c>
      <c r="T1167" t="s">
        <v>8337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1"/>
        <v>42150.485439814816</v>
      </c>
      <c r="P1168" s="10">
        <f t="shared" si="92"/>
        <v>42181.166666666672</v>
      </c>
      <c r="Q1168">
        <f t="shared" si="90"/>
        <v>19</v>
      </c>
      <c r="R1168">
        <f t="shared" si="93"/>
        <v>358.88</v>
      </c>
      <c r="S1168" t="s">
        <v>8336</v>
      </c>
      <c r="T1168" t="s">
        <v>8337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1"/>
        <v>41863.734895833331</v>
      </c>
      <c r="P1169" s="10">
        <f t="shared" si="92"/>
        <v>41894.734895833331</v>
      </c>
      <c r="Q1169">
        <f t="shared" si="90"/>
        <v>2</v>
      </c>
      <c r="R1169">
        <f t="shared" si="93"/>
        <v>61.19</v>
      </c>
      <c r="S1169" t="s">
        <v>8336</v>
      </c>
      <c r="T1169" t="s">
        <v>8337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1"/>
        <v>42605.053993055553</v>
      </c>
      <c r="P1170" s="10">
        <f t="shared" si="92"/>
        <v>42635.053993055553</v>
      </c>
      <c r="Q1170">
        <f t="shared" si="90"/>
        <v>6</v>
      </c>
      <c r="R1170">
        <f t="shared" si="93"/>
        <v>340</v>
      </c>
      <c r="S1170" t="s">
        <v>8336</v>
      </c>
      <c r="T1170" t="s">
        <v>8337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1"/>
        <v>42027.353738425925</v>
      </c>
      <c r="P1171" s="10">
        <f t="shared" si="92"/>
        <v>42057.353738425925</v>
      </c>
      <c r="Q1171">
        <f t="shared" si="90"/>
        <v>0</v>
      </c>
      <c r="R1171">
        <f t="shared" si="93"/>
        <v>5.67</v>
      </c>
      <c r="S1171" t="s">
        <v>8336</v>
      </c>
      <c r="T1171" t="s">
        <v>8337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1"/>
        <v>42124.893182870372</v>
      </c>
      <c r="P1172" s="10">
        <f t="shared" si="92"/>
        <v>42154.893182870372</v>
      </c>
      <c r="Q1172">
        <f t="shared" si="90"/>
        <v>0</v>
      </c>
      <c r="R1172">
        <f t="shared" si="93"/>
        <v>50</v>
      </c>
      <c r="S1172" t="s">
        <v>8336</v>
      </c>
      <c r="T1172" t="s">
        <v>8337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1"/>
        <v>41938.804710648146</v>
      </c>
      <c r="P1173" s="10">
        <f t="shared" si="92"/>
        <v>41956.846377314811</v>
      </c>
      <c r="Q1173">
        <f t="shared" si="90"/>
        <v>0</v>
      </c>
      <c r="R1173">
        <f t="shared" si="93"/>
        <v>25</v>
      </c>
      <c r="S1173" t="s">
        <v>8336</v>
      </c>
      <c r="T1173" t="s">
        <v>8337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1"/>
        <v>41841.682314814818</v>
      </c>
      <c r="P1174" s="10">
        <f t="shared" si="92"/>
        <v>41871.682314814818</v>
      </c>
      <c r="Q1174">
        <f t="shared" si="90"/>
        <v>0</v>
      </c>
      <c r="R1174" t="str">
        <f t="shared" si="93"/>
        <v>no backers</v>
      </c>
      <c r="S1174" t="s">
        <v>8336</v>
      </c>
      <c r="T1174" t="s">
        <v>8337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1"/>
        <v>42184.185844907406</v>
      </c>
      <c r="P1175" s="10">
        <f t="shared" si="92"/>
        <v>42219.185844907406</v>
      </c>
      <c r="Q1175">
        <f t="shared" si="90"/>
        <v>0</v>
      </c>
      <c r="R1175">
        <f t="shared" si="93"/>
        <v>30</v>
      </c>
      <c r="S1175" t="s">
        <v>8336</v>
      </c>
      <c r="T1175" t="s">
        <v>8337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1"/>
        <v>42468.84174768519</v>
      </c>
      <c r="P1176" s="10">
        <f t="shared" si="92"/>
        <v>42498.84174768519</v>
      </c>
      <c r="Q1176">
        <f t="shared" si="90"/>
        <v>6</v>
      </c>
      <c r="R1176">
        <f t="shared" si="93"/>
        <v>46.63</v>
      </c>
      <c r="S1176" t="s">
        <v>8336</v>
      </c>
      <c r="T1176" t="s">
        <v>8337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1"/>
        <v>42170.728460648148</v>
      </c>
      <c r="P1177" s="10">
        <f t="shared" si="92"/>
        <v>42200.728460648148</v>
      </c>
      <c r="Q1177">
        <f t="shared" si="90"/>
        <v>3</v>
      </c>
      <c r="R1177">
        <f t="shared" si="93"/>
        <v>65</v>
      </c>
      <c r="S1177" t="s">
        <v>8336</v>
      </c>
      <c r="T1177" t="s">
        <v>8337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1"/>
        <v>42746.019652777773</v>
      </c>
      <c r="P1178" s="10">
        <f t="shared" si="92"/>
        <v>42800.541666666672</v>
      </c>
      <c r="Q1178">
        <f t="shared" si="90"/>
        <v>0</v>
      </c>
      <c r="R1178">
        <f t="shared" si="93"/>
        <v>10</v>
      </c>
      <c r="S1178" t="s">
        <v>8336</v>
      </c>
      <c r="T1178" t="s">
        <v>8337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1"/>
        <v>41897.660833333335</v>
      </c>
      <c r="P1179" s="10">
        <f t="shared" si="92"/>
        <v>41927.660833333335</v>
      </c>
      <c r="Q1179">
        <f t="shared" si="90"/>
        <v>0</v>
      </c>
      <c r="R1179" t="str">
        <f t="shared" si="93"/>
        <v>no backers</v>
      </c>
      <c r="S1179" t="s">
        <v>8336</v>
      </c>
      <c r="T1179" t="s">
        <v>8337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1"/>
        <v>41837.905694444446</v>
      </c>
      <c r="P1180" s="10">
        <f t="shared" si="92"/>
        <v>41867.905694444446</v>
      </c>
      <c r="Q1180">
        <f t="shared" si="90"/>
        <v>0</v>
      </c>
      <c r="R1180">
        <f t="shared" si="93"/>
        <v>5</v>
      </c>
      <c r="S1180" t="s">
        <v>8336</v>
      </c>
      <c r="T1180" t="s">
        <v>8337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1"/>
        <v>42275.720219907409</v>
      </c>
      <c r="P1181" s="10">
        <f t="shared" si="92"/>
        <v>42305.720219907409</v>
      </c>
      <c r="Q1181">
        <f t="shared" si="90"/>
        <v>5</v>
      </c>
      <c r="R1181">
        <f t="shared" si="93"/>
        <v>640</v>
      </c>
      <c r="S1181" t="s">
        <v>8336</v>
      </c>
      <c r="T1181" t="s">
        <v>8337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1"/>
        <v>41781.806875000002</v>
      </c>
      <c r="P1182" s="10">
        <f t="shared" si="92"/>
        <v>41818.806875000002</v>
      </c>
      <c r="Q1182">
        <f t="shared" si="90"/>
        <v>12</v>
      </c>
      <c r="R1182">
        <f t="shared" si="93"/>
        <v>69.12</v>
      </c>
      <c r="S1182" t="s">
        <v>8336</v>
      </c>
      <c r="T1182" t="s">
        <v>8337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1"/>
        <v>42034.339363425926</v>
      </c>
      <c r="P1183" s="10">
        <f t="shared" si="92"/>
        <v>42064.339363425926</v>
      </c>
      <c r="Q1183">
        <f t="shared" si="90"/>
        <v>0</v>
      </c>
      <c r="R1183">
        <f t="shared" si="93"/>
        <v>1.33</v>
      </c>
      <c r="S1183" t="s">
        <v>8336</v>
      </c>
      <c r="T1183" t="s">
        <v>8337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1"/>
        <v>42728.827407407407</v>
      </c>
      <c r="P1184" s="10">
        <f t="shared" si="92"/>
        <v>42747.695833333331</v>
      </c>
      <c r="Q1184">
        <f t="shared" si="90"/>
        <v>4</v>
      </c>
      <c r="R1184">
        <f t="shared" si="93"/>
        <v>10.5</v>
      </c>
      <c r="S1184" t="s">
        <v>8336</v>
      </c>
      <c r="T1184" t="s">
        <v>8337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1"/>
        <v>42656.86137731481</v>
      </c>
      <c r="P1185" s="10">
        <f t="shared" si="92"/>
        <v>42676.165972222225</v>
      </c>
      <c r="Q1185">
        <f t="shared" si="90"/>
        <v>4</v>
      </c>
      <c r="R1185">
        <f t="shared" si="93"/>
        <v>33.33</v>
      </c>
      <c r="S1185" t="s">
        <v>8336</v>
      </c>
      <c r="T1185" t="s">
        <v>8337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1"/>
        <v>42741.599664351852</v>
      </c>
      <c r="P1186" s="10">
        <f t="shared" si="92"/>
        <v>42772.599664351852</v>
      </c>
      <c r="Q1186">
        <f t="shared" si="90"/>
        <v>105</v>
      </c>
      <c r="R1186">
        <f t="shared" si="93"/>
        <v>61.56</v>
      </c>
      <c r="S1186" t="s">
        <v>8338</v>
      </c>
      <c r="T1186" t="s">
        <v>8339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1"/>
        <v>42130.865150462967</v>
      </c>
      <c r="P1187" s="10">
        <f t="shared" si="92"/>
        <v>42163.166666666672</v>
      </c>
      <c r="Q1187">
        <f t="shared" si="90"/>
        <v>105</v>
      </c>
      <c r="R1187">
        <f t="shared" si="93"/>
        <v>118.74</v>
      </c>
      <c r="S1187" t="s">
        <v>8338</v>
      </c>
      <c r="T1187" t="s">
        <v>8339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1"/>
        <v>42123.86336805555</v>
      </c>
      <c r="P1188" s="10">
        <f t="shared" si="92"/>
        <v>42156.945833333331</v>
      </c>
      <c r="Q1188">
        <f t="shared" si="90"/>
        <v>107</v>
      </c>
      <c r="R1188">
        <f t="shared" si="93"/>
        <v>65.08</v>
      </c>
      <c r="S1188" t="s">
        <v>8338</v>
      </c>
      <c r="T1188" t="s">
        <v>8339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1"/>
        <v>42109.894942129627</v>
      </c>
      <c r="P1189" s="10">
        <f t="shared" si="92"/>
        <v>42141.75</v>
      </c>
      <c r="Q1189">
        <f t="shared" si="90"/>
        <v>104</v>
      </c>
      <c r="R1189">
        <f t="shared" si="93"/>
        <v>130.16</v>
      </c>
      <c r="S1189" t="s">
        <v>8338</v>
      </c>
      <c r="T1189" t="s">
        <v>8339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1"/>
        <v>42711.700694444444</v>
      </c>
      <c r="P1190" s="10">
        <f t="shared" si="92"/>
        <v>42732.700694444444</v>
      </c>
      <c r="Q1190">
        <f t="shared" si="90"/>
        <v>161</v>
      </c>
      <c r="R1190">
        <f t="shared" si="93"/>
        <v>37.78</v>
      </c>
      <c r="S1190" t="s">
        <v>8338</v>
      </c>
      <c r="T1190" t="s">
        <v>8339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1"/>
        <v>42529.979108796295</v>
      </c>
      <c r="P1191" s="10">
        <f t="shared" si="92"/>
        <v>42550.979108796295</v>
      </c>
      <c r="Q1191">
        <f t="shared" si="90"/>
        <v>108</v>
      </c>
      <c r="R1191">
        <f t="shared" si="93"/>
        <v>112.79</v>
      </c>
      <c r="S1191" t="s">
        <v>8338</v>
      </c>
      <c r="T1191" t="s">
        <v>8339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1"/>
        <v>41852.665798611109</v>
      </c>
      <c r="P1192" s="10">
        <f t="shared" si="92"/>
        <v>41882.665798611109</v>
      </c>
      <c r="Q1192">
        <f t="shared" si="90"/>
        <v>135</v>
      </c>
      <c r="R1192">
        <f t="shared" si="93"/>
        <v>51.92</v>
      </c>
      <c r="S1192" t="s">
        <v>8338</v>
      </c>
      <c r="T1192" t="s">
        <v>8339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1"/>
        <v>42419.603703703702</v>
      </c>
      <c r="P1193" s="10">
        <f t="shared" si="92"/>
        <v>42449.562037037031</v>
      </c>
      <c r="Q1193">
        <f t="shared" si="90"/>
        <v>109</v>
      </c>
      <c r="R1193">
        <f t="shared" si="93"/>
        <v>89.24</v>
      </c>
      <c r="S1193" t="s">
        <v>8338</v>
      </c>
      <c r="T1193" t="s">
        <v>8339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1"/>
        <v>42747.506689814814</v>
      </c>
      <c r="P1194" s="10">
        <f t="shared" si="92"/>
        <v>42777.506689814814</v>
      </c>
      <c r="Q1194">
        <f t="shared" si="90"/>
        <v>290</v>
      </c>
      <c r="R1194">
        <f t="shared" si="93"/>
        <v>19.329999999999998</v>
      </c>
      <c r="S1194" t="s">
        <v>8338</v>
      </c>
      <c r="T1194" t="s">
        <v>8339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1"/>
        <v>42409.776076388895</v>
      </c>
      <c r="P1195" s="10">
        <f t="shared" si="92"/>
        <v>42469.734409722223</v>
      </c>
      <c r="Q1195">
        <f t="shared" si="90"/>
        <v>104</v>
      </c>
      <c r="R1195">
        <f t="shared" si="93"/>
        <v>79.97</v>
      </c>
      <c r="S1195" t="s">
        <v>8338</v>
      </c>
      <c r="T1195" t="s">
        <v>8339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1"/>
        <v>42072.488182870366</v>
      </c>
      <c r="P1196" s="10">
        <f t="shared" si="92"/>
        <v>42102.488182870366</v>
      </c>
      <c r="Q1196">
        <f t="shared" si="90"/>
        <v>322</v>
      </c>
      <c r="R1196">
        <f t="shared" si="93"/>
        <v>56.41</v>
      </c>
      <c r="S1196" t="s">
        <v>8338</v>
      </c>
      <c r="T1196" t="s">
        <v>8339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1"/>
        <v>42298.34783564815</v>
      </c>
      <c r="P1197" s="10">
        <f t="shared" si="92"/>
        <v>42358.375</v>
      </c>
      <c r="Q1197">
        <f t="shared" si="90"/>
        <v>135</v>
      </c>
      <c r="R1197">
        <f t="shared" si="93"/>
        <v>79.41</v>
      </c>
      <c r="S1197" t="s">
        <v>8338</v>
      </c>
      <c r="T1197" t="s">
        <v>8339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1"/>
        <v>42326.818738425922</v>
      </c>
      <c r="P1198" s="10">
        <f t="shared" si="92"/>
        <v>42356.818738425922</v>
      </c>
      <c r="Q1198">
        <f t="shared" si="90"/>
        <v>270</v>
      </c>
      <c r="R1198">
        <f t="shared" si="93"/>
        <v>76.44</v>
      </c>
      <c r="S1198" t="s">
        <v>8338</v>
      </c>
      <c r="T1198" t="s">
        <v>8339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1"/>
        <v>42503.66474537037</v>
      </c>
      <c r="P1199" s="10">
        <f t="shared" si="92"/>
        <v>42534.249305555553</v>
      </c>
      <c r="Q1199">
        <f t="shared" si="90"/>
        <v>253</v>
      </c>
      <c r="R1199">
        <f t="shared" si="93"/>
        <v>121</v>
      </c>
      <c r="S1199" t="s">
        <v>8338</v>
      </c>
      <c r="T1199" t="s">
        <v>8339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1"/>
        <v>42333.619050925925</v>
      </c>
      <c r="P1200" s="10">
        <f t="shared" si="92"/>
        <v>42369.125</v>
      </c>
      <c r="Q1200">
        <f t="shared" si="90"/>
        <v>261</v>
      </c>
      <c r="R1200">
        <f t="shared" si="93"/>
        <v>54.62</v>
      </c>
      <c r="S1200" t="s">
        <v>8338</v>
      </c>
      <c r="T1200" t="s">
        <v>8339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1"/>
        <v>42161.770833333328</v>
      </c>
      <c r="P1201" s="10">
        <f t="shared" si="92"/>
        <v>42193.770833333328</v>
      </c>
      <c r="Q1201">
        <f t="shared" si="90"/>
        <v>101</v>
      </c>
      <c r="R1201">
        <f t="shared" si="93"/>
        <v>299.22000000000003</v>
      </c>
      <c r="S1201" t="s">
        <v>8338</v>
      </c>
      <c r="T1201" t="s">
        <v>8339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1"/>
        <v>42089.477500000001</v>
      </c>
      <c r="P1202" s="10">
        <f t="shared" si="92"/>
        <v>42110.477500000001</v>
      </c>
      <c r="Q1202">
        <f t="shared" si="90"/>
        <v>126</v>
      </c>
      <c r="R1202">
        <f t="shared" si="93"/>
        <v>58.53</v>
      </c>
      <c r="S1202" t="s">
        <v>8338</v>
      </c>
      <c r="T1202" t="s">
        <v>8339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1"/>
        <v>42536.60701388889</v>
      </c>
      <c r="P1203" s="10">
        <f t="shared" si="92"/>
        <v>42566.60701388889</v>
      </c>
      <c r="Q1203">
        <f t="shared" si="90"/>
        <v>102</v>
      </c>
      <c r="R1203">
        <f t="shared" si="93"/>
        <v>55.37</v>
      </c>
      <c r="S1203" t="s">
        <v>8338</v>
      </c>
      <c r="T1203" t="s">
        <v>8339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1"/>
        <v>42152.288819444439</v>
      </c>
      <c r="P1204" s="10">
        <f t="shared" si="92"/>
        <v>42182.288819444439</v>
      </c>
      <c r="Q1204">
        <f t="shared" si="90"/>
        <v>199</v>
      </c>
      <c r="R1204">
        <f t="shared" si="93"/>
        <v>183.8</v>
      </c>
      <c r="S1204" t="s">
        <v>8338</v>
      </c>
      <c r="T1204" t="s">
        <v>8339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1"/>
        <v>42125.614895833336</v>
      </c>
      <c r="P1205" s="10">
        <f t="shared" si="92"/>
        <v>42155.614895833336</v>
      </c>
      <c r="Q1205">
        <f t="shared" si="90"/>
        <v>102</v>
      </c>
      <c r="R1205">
        <f t="shared" si="93"/>
        <v>165.35</v>
      </c>
      <c r="S1205" t="s">
        <v>8338</v>
      </c>
      <c r="T1205" t="s">
        <v>8339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1"/>
        <v>42297.748067129629</v>
      </c>
      <c r="P1206" s="10">
        <f t="shared" si="92"/>
        <v>42342.208333333328</v>
      </c>
      <c r="Q1206">
        <f t="shared" si="90"/>
        <v>103</v>
      </c>
      <c r="R1206">
        <f t="shared" si="93"/>
        <v>234.79</v>
      </c>
      <c r="S1206" t="s">
        <v>8338</v>
      </c>
      <c r="T1206" t="s">
        <v>8339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1"/>
        <v>42138.506377314814</v>
      </c>
      <c r="P1207" s="10">
        <f t="shared" si="92"/>
        <v>42168.506377314814</v>
      </c>
      <c r="Q1207">
        <f t="shared" si="90"/>
        <v>101</v>
      </c>
      <c r="R1207">
        <f t="shared" si="93"/>
        <v>211.48</v>
      </c>
      <c r="S1207" t="s">
        <v>8338</v>
      </c>
      <c r="T1207" t="s">
        <v>8339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1"/>
        <v>42772.776076388895</v>
      </c>
      <c r="P1208" s="10">
        <f t="shared" si="92"/>
        <v>42805.561805555553</v>
      </c>
      <c r="Q1208">
        <f t="shared" si="90"/>
        <v>115</v>
      </c>
      <c r="R1208">
        <f t="shared" si="93"/>
        <v>32.340000000000003</v>
      </c>
      <c r="S1208" t="s">
        <v>8338</v>
      </c>
      <c r="T1208" t="s">
        <v>8339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1"/>
        <v>42430.430243055554</v>
      </c>
      <c r="P1209" s="10">
        <f t="shared" si="92"/>
        <v>42460.416666666672</v>
      </c>
      <c r="Q1209">
        <f t="shared" si="90"/>
        <v>104</v>
      </c>
      <c r="R1209">
        <f t="shared" si="93"/>
        <v>123.38</v>
      </c>
      <c r="S1209" t="s">
        <v>8338</v>
      </c>
      <c r="T1209" t="s">
        <v>8339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1"/>
        <v>42423.709074074075</v>
      </c>
      <c r="P1210" s="10">
        <f t="shared" si="92"/>
        <v>42453.667407407411</v>
      </c>
      <c r="Q1210">
        <f t="shared" si="90"/>
        <v>155</v>
      </c>
      <c r="R1210">
        <f t="shared" si="93"/>
        <v>207.07</v>
      </c>
      <c r="S1210" t="s">
        <v>8338</v>
      </c>
      <c r="T1210" t="s">
        <v>8339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1"/>
        <v>42761.846122685187</v>
      </c>
      <c r="P1211" s="10">
        <f t="shared" si="92"/>
        <v>42791.846122685187</v>
      </c>
      <c r="Q1211">
        <f t="shared" si="90"/>
        <v>106</v>
      </c>
      <c r="R1211">
        <f t="shared" si="93"/>
        <v>138.26</v>
      </c>
      <c r="S1211" t="s">
        <v>8338</v>
      </c>
      <c r="T1211" t="s">
        <v>8339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1"/>
        <v>42132.941805555558</v>
      </c>
      <c r="P1212" s="10">
        <f t="shared" si="92"/>
        <v>42155.875</v>
      </c>
      <c r="Q1212">
        <f t="shared" si="90"/>
        <v>254</v>
      </c>
      <c r="R1212">
        <f t="shared" si="93"/>
        <v>493.82</v>
      </c>
      <c r="S1212" t="s">
        <v>8338</v>
      </c>
      <c r="T1212" t="s">
        <v>8339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1"/>
        <v>42515.866446759261</v>
      </c>
      <c r="P1213" s="10">
        <f t="shared" si="92"/>
        <v>42530.866446759261</v>
      </c>
      <c r="Q1213">
        <f t="shared" si="90"/>
        <v>101</v>
      </c>
      <c r="R1213">
        <f t="shared" si="93"/>
        <v>168.5</v>
      </c>
      <c r="S1213" t="s">
        <v>8338</v>
      </c>
      <c r="T1213" t="s">
        <v>8339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1"/>
        <v>42318.950173611112</v>
      </c>
      <c r="P1214" s="10">
        <f t="shared" si="92"/>
        <v>42335.041666666672</v>
      </c>
      <c r="Q1214">
        <f t="shared" si="90"/>
        <v>129</v>
      </c>
      <c r="R1214">
        <f t="shared" si="93"/>
        <v>38.869999999999997</v>
      </c>
      <c r="S1214" t="s">
        <v>8338</v>
      </c>
      <c r="T1214" t="s">
        <v>8339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1"/>
        <v>42731.755787037036</v>
      </c>
      <c r="P1215" s="10">
        <f t="shared" si="92"/>
        <v>42766.755787037036</v>
      </c>
      <c r="Q1215">
        <f t="shared" si="90"/>
        <v>102</v>
      </c>
      <c r="R1215">
        <f t="shared" si="93"/>
        <v>61.53</v>
      </c>
      <c r="S1215" t="s">
        <v>8338</v>
      </c>
      <c r="T1215" t="s">
        <v>8339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1"/>
        <v>42104.840335648143</v>
      </c>
      <c r="P1216" s="10">
        <f t="shared" si="92"/>
        <v>42164.840335648143</v>
      </c>
      <c r="Q1216">
        <f t="shared" si="90"/>
        <v>132</v>
      </c>
      <c r="R1216">
        <f t="shared" si="93"/>
        <v>105.44</v>
      </c>
      <c r="S1216" t="s">
        <v>8338</v>
      </c>
      <c r="T1216" t="s">
        <v>8339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1"/>
        <v>41759.923101851848</v>
      </c>
      <c r="P1217" s="10">
        <f t="shared" si="92"/>
        <v>41789.923101851848</v>
      </c>
      <c r="Q1217">
        <f t="shared" si="90"/>
        <v>786</v>
      </c>
      <c r="R1217">
        <f t="shared" si="93"/>
        <v>71.59</v>
      </c>
      <c r="S1217" t="s">
        <v>8338</v>
      </c>
      <c r="T1217" t="s">
        <v>8339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1"/>
        <v>42247.616400462968</v>
      </c>
      <c r="P1218" s="10">
        <f t="shared" si="92"/>
        <v>42279.960416666669</v>
      </c>
      <c r="Q1218">
        <f t="shared" ref="Q1218:Q1281" si="95">ROUND(100*E1218/D1218, 0)</f>
        <v>146</v>
      </c>
      <c r="R1218">
        <f t="shared" si="93"/>
        <v>91.88</v>
      </c>
      <c r="S1218" t="s">
        <v>8338</v>
      </c>
      <c r="T1218" t="s">
        <v>8339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6">(((J1219/60)/60)/24)+DATE(1970,1,1)</f>
        <v>42535.809490740736</v>
      </c>
      <c r="P1219" s="10">
        <f t="shared" ref="P1219:P1282" si="97">(((I1219/60)/60)/24)+DATE(1970,1,1)</f>
        <v>42565.809490740736</v>
      </c>
      <c r="Q1219">
        <f t="shared" si="95"/>
        <v>103</v>
      </c>
      <c r="R1219">
        <f t="shared" ref="R1219:R1282" si="98">IFERROR(ROUND(E1219/L1219, 2), "no backers")</f>
        <v>148.57</v>
      </c>
      <c r="S1219" t="s">
        <v>8338</v>
      </c>
      <c r="T1219" t="s">
        <v>8339</v>
      </c>
      <c r="U1219">
        <f t="shared" ref="U1219:U1282" si="99">YEAR(O1219)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6"/>
        <v>42278.662037037036</v>
      </c>
      <c r="P1220" s="10">
        <f t="shared" si="97"/>
        <v>42309.125</v>
      </c>
      <c r="Q1220">
        <f t="shared" si="95"/>
        <v>172</v>
      </c>
      <c r="R1220">
        <f t="shared" si="98"/>
        <v>174.21</v>
      </c>
      <c r="S1220" t="s">
        <v>8338</v>
      </c>
      <c r="T1220" t="s">
        <v>8339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6"/>
        <v>42633.461956018517</v>
      </c>
      <c r="P1221" s="10">
        <f t="shared" si="97"/>
        <v>42663.461956018517</v>
      </c>
      <c r="Q1221">
        <f t="shared" si="95"/>
        <v>159</v>
      </c>
      <c r="R1221">
        <f t="shared" si="98"/>
        <v>102.86</v>
      </c>
      <c r="S1221" t="s">
        <v>8338</v>
      </c>
      <c r="T1221" t="s">
        <v>8339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6"/>
        <v>42211.628611111111</v>
      </c>
      <c r="P1222" s="10">
        <f t="shared" si="97"/>
        <v>42241.628611111111</v>
      </c>
      <c r="Q1222">
        <f t="shared" si="95"/>
        <v>104</v>
      </c>
      <c r="R1222">
        <f t="shared" si="98"/>
        <v>111.18</v>
      </c>
      <c r="S1222" t="s">
        <v>8338</v>
      </c>
      <c r="T1222" t="s">
        <v>8339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6"/>
        <v>42680.47555555556</v>
      </c>
      <c r="P1223" s="10">
        <f t="shared" si="97"/>
        <v>42708</v>
      </c>
      <c r="Q1223">
        <f t="shared" si="95"/>
        <v>111</v>
      </c>
      <c r="R1223">
        <f t="shared" si="98"/>
        <v>23.8</v>
      </c>
      <c r="S1223" t="s">
        <v>8338</v>
      </c>
      <c r="T1223" t="s">
        <v>8339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6"/>
        <v>42430.720451388886</v>
      </c>
      <c r="P1224" s="10">
        <f t="shared" si="97"/>
        <v>42461.166666666672</v>
      </c>
      <c r="Q1224">
        <f t="shared" si="95"/>
        <v>280</v>
      </c>
      <c r="R1224">
        <f t="shared" si="98"/>
        <v>81.27</v>
      </c>
      <c r="S1224" t="s">
        <v>8338</v>
      </c>
      <c r="T1224" t="s">
        <v>8339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6"/>
        <v>42654.177187499998</v>
      </c>
      <c r="P1225" s="10">
        <f t="shared" si="97"/>
        <v>42684.218854166669</v>
      </c>
      <c r="Q1225">
        <f t="shared" si="95"/>
        <v>112</v>
      </c>
      <c r="R1225">
        <f t="shared" si="98"/>
        <v>116.21</v>
      </c>
      <c r="S1225" t="s">
        <v>8338</v>
      </c>
      <c r="T1225" t="s">
        <v>8339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6"/>
        <v>41736.549791666665</v>
      </c>
      <c r="P1226" s="10">
        <f t="shared" si="97"/>
        <v>41796.549791666665</v>
      </c>
      <c r="Q1226">
        <f t="shared" si="95"/>
        <v>7</v>
      </c>
      <c r="R1226">
        <f t="shared" si="98"/>
        <v>58.89</v>
      </c>
      <c r="S1226" t="s">
        <v>8325</v>
      </c>
      <c r="T1226" t="s">
        <v>8340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6"/>
        <v>41509.905995370369</v>
      </c>
      <c r="P1227" s="10">
        <f t="shared" si="97"/>
        <v>41569.905995370369</v>
      </c>
      <c r="Q1227">
        <f t="shared" si="95"/>
        <v>4</v>
      </c>
      <c r="R1227">
        <f t="shared" si="98"/>
        <v>44</v>
      </c>
      <c r="S1227" t="s">
        <v>8325</v>
      </c>
      <c r="T1227" t="s">
        <v>8340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6"/>
        <v>41715.874780092592</v>
      </c>
      <c r="P1228" s="10">
        <f t="shared" si="97"/>
        <v>41750.041666666664</v>
      </c>
      <c r="Q1228">
        <f t="shared" si="95"/>
        <v>4</v>
      </c>
      <c r="R1228">
        <f t="shared" si="98"/>
        <v>48.43</v>
      </c>
      <c r="S1228" t="s">
        <v>8325</v>
      </c>
      <c r="T1228" t="s">
        <v>8340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6"/>
        <v>41827.919166666667</v>
      </c>
      <c r="P1229" s="10">
        <f t="shared" si="97"/>
        <v>41858.291666666664</v>
      </c>
      <c r="Q1229">
        <f t="shared" si="95"/>
        <v>0</v>
      </c>
      <c r="R1229" t="str">
        <f t="shared" si="98"/>
        <v>no backers</v>
      </c>
      <c r="S1229" t="s">
        <v>8325</v>
      </c>
      <c r="T1229" t="s">
        <v>8340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6"/>
        <v>40754.729259259257</v>
      </c>
      <c r="P1230" s="10">
        <f t="shared" si="97"/>
        <v>40814.729259259257</v>
      </c>
      <c r="Q1230">
        <f t="shared" si="95"/>
        <v>29</v>
      </c>
      <c r="R1230">
        <f t="shared" si="98"/>
        <v>61.04</v>
      </c>
      <c r="S1230" t="s">
        <v>8325</v>
      </c>
      <c r="T1230" t="s">
        <v>8340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6"/>
        <v>40985.459803240738</v>
      </c>
      <c r="P1231" s="10">
        <f t="shared" si="97"/>
        <v>41015.666666666664</v>
      </c>
      <c r="Q1231">
        <f t="shared" si="95"/>
        <v>1</v>
      </c>
      <c r="R1231">
        <f t="shared" si="98"/>
        <v>25</v>
      </c>
      <c r="S1231" t="s">
        <v>8325</v>
      </c>
      <c r="T1231" t="s">
        <v>8340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6"/>
        <v>40568.972569444442</v>
      </c>
      <c r="P1232" s="10">
        <f t="shared" si="97"/>
        <v>40598.972569444442</v>
      </c>
      <c r="Q1232">
        <f t="shared" si="95"/>
        <v>0</v>
      </c>
      <c r="R1232" t="str">
        <f t="shared" si="98"/>
        <v>no backers</v>
      </c>
      <c r="S1232" t="s">
        <v>8325</v>
      </c>
      <c r="T1232" t="s">
        <v>8340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6"/>
        <v>42193.941759259258</v>
      </c>
      <c r="P1233" s="10">
        <f t="shared" si="97"/>
        <v>42244.041666666672</v>
      </c>
      <c r="Q1233">
        <f t="shared" si="95"/>
        <v>0</v>
      </c>
      <c r="R1233" t="str">
        <f t="shared" si="98"/>
        <v>no backers</v>
      </c>
      <c r="S1233" t="s">
        <v>8325</v>
      </c>
      <c r="T1233" t="s">
        <v>8340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6"/>
        <v>41506.848032407412</v>
      </c>
      <c r="P1234" s="10">
        <f t="shared" si="97"/>
        <v>41553.848032407412</v>
      </c>
      <c r="Q1234">
        <f t="shared" si="95"/>
        <v>1</v>
      </c>
      <c r="R1234">
        <f t="shared" si="98"/>
        <v>40</v>
      </c>
      <c r="S1234" t="s">
        <v>8325</v>
      </c>
      <c r="T1234" t="s">
        <v>8340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6"/>
        <v>40939.948773148149</v>
      </c>
      <c r="P1235" s="10">
        <f t="shared" si="97"/>
        <v>40960.948773148149</v>
      </c>
      <c r="Q1235">
        <f t="shared" si="95"/>
        <v>12</v>
      </c>
      <c r="R1235">
        <f t="shared" si="98"/>
        <v>19.329999999999998</v>
      </c>
      <c r="S1235" t="s">
        <v>8325</v>
      </c>
      <c r="T1235" t="s">
        <v>8340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6"/>
        <v>42007.788680555561</v>
      </c>
      <c r="P1236" s="10">
        <f t="shared" si="97"/>
        <v>42037.788680555561</v>
      </c>
      <c r="Q1236">
        <f t="shared" si="95"/>
        <v>0</v>
      </c>
      <c r="R1236" t="str">
        <f t="shared" si="98"/>
        <v>no backers</v>
      </c>
      <c r="S1236" t="s">
        <v>8325</v>
      </c>
      <c r="T1236" t="s">
        <v>8340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6"/>
        <v>41583.135405092595</v>
      </c>
      <c r="P1237" s="10">
        <f t="shared" si="97"/>
        <v>41623.135405092595</v>
      </c>
      <c r="Q1237">
        <f t="shared" si="95"/>
        <v>3</v>
      </c>
      <c r="R1237">
        <f t="shared" si="98"/>
        <v>35</v>
      </c>
      <c r="S1237" t="s">
        <v>8325</v>
      </c>
      <c r="T1237" t="s">
        <v>8340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6"/>
        <v>41110.680138888885</v>
      </c>
      <c r="P1238" s="10">
        <f t="shared" si="97"/>
        <v>41118.666666666664</v>
      </c>
      <c r="Q1238">
        <f t="shared" si="95"/>
        <v>0</v>
      </c>
      <c r="R1238" t="str">
        <f t="shared" si="98"/>
        <v>no backers</v>
      </c>
      <c r="S1238" t="s">
        <v>8325</v>
      </c>
      <c r="T1238" t="s">
        <v>8340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6"/>
        <v>41125.283159722225</v>
      </c>
      <c r="P1239" s="10">
        <f t="shared" si="97"/>
        <v>41145.283159722225</v>
      </c>
      <c r="Q1239">
        <f t="shared" si="95"/>
        <v>0</v>
      </c>
      <c r="R1239" t="str">
        <f t="shared" si="98"/>
        <v>no backers</v>
      </c>
      <c r="S1239" t="s">
        <v>8325</v>
      </c>
      <c r="T1239" t="s">
        <v>8340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6"/>
        <v>40731.61037037037</v>
      </c>
      <c r="P1240" s="10">
        <f t="shared" si="97"/>
        <v>40761.61037037037</v>
      </c>
      <c r="Q1240">
        <f t="shared" si="95"/>
        <v>18</v>
      </c>
      <c r="R1240">
        <f t="shared" si="98"/>
        <v>59.33</v>
      </c>
      <c r="S1240" t="s">
        <v>8325</v>
      </c>
      <c r="T1240" t="s">
        <v>8340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6"/>
        <v>40883.962581018517</v>
      </c>
      <c r="P1241" s="10">
        <f t="shared" si="97"/>
        <v>40913.962581018517</v>
      </c>
      <c r="Q1241">
        <f t="shared" si="95"/>
        <v>0</v>
      </c>
      <c r="R1241" t="str">
        <f t="shared" si="98"/>
        <v>no backers</v>
      </c>
      <c r="S1241" t="s">
        <v>8325</v>
      </c>
      <c r="T1241" t="s">
        <v>8340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6"/>
        <v>41409.040011574078</v>
      </c>
      <c r="P1242" s="10">
        <f t="shared" si="97"/>
        <v>41467.910416666666</v>
      </c>
      <c r="Q1242">
        <f t="shared" si="95"/>
        <v>3</v>
      </c>
      <c r="R1242">
        <f t="shared" si="98"/>
        <v>30.13</v>
      </c>
      <c r="S1242" t="s">
        <v>8325</v>
      </c>
      <c r="T1242" t="s">
        <v>8340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6"/>
        <v>41923.837731481479</v>
      </c>
      <c r="P1243" s="10">
        <f t="shared" si="97"/>
        <v>41946.249305555553</v>
      </c>
      <c r="Q1243">
        <f t="shared" si="95"/>
        <v>51</v>
      </c>
      <c r="R1243">
        <f t="shared" si="98"/>
        <v>74.62</v>
      </c>
      <c r="S1243" t="s">
        <v>8325</v>
      </c>
      <c r="T1243" t="s">
        <v>8340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6"/>
        <v>40782.165532407409</v>
      </c>
      <c r="P1244" s="10">
        <f t="shared" si="97"/>
        <v>40797.554166666669</v>
      </c>
      <c r="Q1244">
        <f t="shared" si="95"/>
        <v>1</v>
      </c>
      <c r="R1244">
        <f t="shared" si="98"/>
        <v>5</v>
      </c>
      <c r="S1244" t="s">
        <v>8325</v>
      </c>
      <c r="T1244" t="s">
        <v>8340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6"/>
        <v>40671.879293981481</v>
      </c>
      <c r="P1245" s="10">
        <f t="shared" si="97"/>
        <v>40732.875</v>
      </c>
      <c r="Q1245">
        <f t="shared" si="95"/>
        <v>14</v>
      </c>
      <c r="R1245">
        <f t="shared" si="98"/>
        <v>44.5</v>
      </c>
      <c r="S1245" t="s">
        <v>8325</v>
      </c>
      <c r="T1245" t="s">
        <v>8340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6"/>
        <v>41355.825497685182</v>
      </c>
      <c r="P1246" s="10">
        <f t="shared" si="97"/>
        <v>41386.875</v>
      </c>
      <c r="Q1246">
        <f t="shared" si="95"/>
        <v>104</v>
      </c>
      <c r="R1246">
        <f t="shared" si="98"/>
        <v>46.13</v>
      </c>
      <c r="S1246" t="s">
        <v>8325</v>
      </c>
      <c r="T1246" t="s">
        <v>8326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6"/>
        <v>41774.599930555552</v>
      </c>
      <c r="P1247" s="10">
        <f t="shared" si="97"/>
        <v>41804.599930555552</v>
      </c>
      <c r="Q1247">
        <f t="shared" si="95"/>
        <v>120</v>
      </c>
      <c r="R1247">
        <f t="shared" si="98"/>
        <v>141.47</v>
      </c>
      <c r="S1247" t="s">
        <v>8325</v>
      </c>
      <c r="T1247" t="s">
        <v>8326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6"/>
        <v>40838.043391203704</v>
      </c>
      <c r="P1248" s="10">
        <f t="shared" si="97"/>
        <v>40883.085057870368</v>
      </c>
      <c r="Q1248">
        <f t="shared" si="95"/>
        <v>117</v>
      </c>
      <c r="R1248">
        <f t="shared" si="98"/>
        <v>75.48</v>
      </c>
      <c r="S1248" t="s">
        <v>8325</v>
      </c>
      <c r="T1248" t="s">
        <v>8326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6"/>
        <v>41370.292303240742</v>
      </c>
      <c r="P1249" s="10">
        <f t="shared" si="97"/>
        <v>41400.292303240742</v>
      </c>
      <c r="Q1249">
        <f t="shared" si="95"/>
        <v>122</v>
      </c>
      <c r="R1249">
        <f t="shared" si="98"/>
        <v>85.5</v>
      </c>
      <c r="S1249" t="s">
        <v>8325</v>
      </c>
      <c r="T1249" t="s">
        <v>8326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6"/>
        <v>41767.656863425924</v>
      </c>
      <c r="P1250" s="10">
        <f t="shared" si="97"/>
        <v>41803.290972222225</v>
      </c>
      <c r="Q1250">
        <f t="shared" si="95"/>
        <v>152</v>
      </c>
      <c r="R1250">
        <f t="shared" si="98"/>
        <v>64.25</v>
      </c>
      <c r="S1250" t="s">
        <v>8325</v>
      </c>
      <c r="T1250" t="s">
        <v>8326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6"/>
        <v>41067.74086805556</v>
      </c>
      <c r="P1251" s="10">
        <f t="shared" si="97"/>
        <v>41097.74086805556</v>
      </c>
      <c r="Q1251">
        <f t="shared" si="95"/>
        <v>104</v>
      </c>
      <c r="R1251">
        <f t="shared" si="98"/>
        <v>64.47</v>
      </c>
      <c r="S1251" t="s">
        <v>8325</v>
      </c>
      <c r="T1251" t="s">
        <v>8326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6"/>
        <v>41843.64271990741</v>
      </c>
      <c r="P1252" s="10">
        <f t="shared" si="97"/>
        <v>41888.64271990741</v>
      </c>
      <c r="Q1252">
        <f t="shared" si="95"/>
        <v>200</v>
      </c>
      <c r="R1252">
        <f t="shared" si="98"/>
        <v>118.2</v>
      </c>
      <c r="S1252" t="s">
        <v>8325</v>
      </c>
      <c r="T1252" t="s">
        <v>8326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6"/>
        <v>40751.814432870371</v>
      </c>
      <c r="P1253" s="10">
        <f t="shared" si="97"/>
        <v>40811.814432870371</v>
      </c>
      <c r="Q1253">
        <f t="shared" si="95"/>
        <v>102</v>
      </c>
      <c r="R1253">
        <f t="shared" si="98"/>
        <v>82.54</v>
      </c>
      <c r="S1253" t="s">
        <v>8325</v>
      </c>
      <c r="T1253" t="s">
        <v>8326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6"/>
        <v>41543.988067129627</v>
      </c>
      <c r="P1254" s="10">
        <f t="shared" si="97"/>
        <v>41571.988067129627</v>
      </c>
      <c r="Q1254">
        <f t="shared" si="95"/>
        <v>138</v>
      </c>
      <c r="R1254">
        <f t="shared" si="98"/>
        <v>34.17</v>
      </c>
      <c r="S1254" t="s">
        <v>8325</v>
      </c>
      <c r="T1254" t="s">
        <v>8326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6"/>
        <v>41855.783645833333</v>
      </c>
      <c r="P1255" s="10">
        <f t="shared" si="97"/>
        <v>41885.783645833333</v>
      </c>
      <c r="Q1255">
        <f t="shared" si="95"/>
        <v>303833</v>
      </c>
      <c r="R1255">
        <f t="shared" si="98"/>
        <v>42.73</v>
      </c>
      <c r="S1255" t="s">
        <v>8325</v>
      </c>
      <c r="T1255" t="s">
        <v>8326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6"/>
        <v>40487.621365740742</v>
      </c>
      <c r="P1256" s="10">
        <f t="shared" si="97"/>
        <v>40544.207638888889</v>
      </c>
      <c r="Q1256">
        <f t="shared" si="95"/>
        <v>199</v>
      </c>
      <c r="R1256">
        <f t="shared" si="98"/>
        <v>94.49</v>
      </c>
      <c r="S1256" t="s">
        <v>8325</v>
      </c>
      <c r="T1256" t="s">
        <v>8326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6"/>
        <v>41579.845509259263</v>
      </c>
      <c r="P1257" s="10">
        <f t="shared" si="97"/>
        <v>41609.887175925927</v>
      </c>
      <c r="Q1257">
        <f t="shared" si="95"/>
        <v>202</v>
      </c>
      <c r="R1257">
        <f t="shared" si="98"/>
        <v>55.7</v>
      </c>
      <c r="S1257" t="s">
        <v>8325</v>
      </c>
      <c r="T1257" t="s">
        <v>8326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6"/>
        <v>40921.919340277782</v>
      </c>
      <c r="P1258" s="10">
        <f t="shared" si="97"/>
        <v>40951.919340277782</v>
      </c>
      <c r="Q1258">
        <f t="shared" si="95"/>
        <v>118</v>
      </c>
      <c r="R1258">
        <f t="shared" si="98"/>
        <v>98.03</v>
      </c>
      <c r="S1258" t="s">
        <v>8325</v>
      </c>
      <c r="T1258" t="s">
        <v>8326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6"/>
        <v>40587.085532407407</v>
      </c>
      <c r="P1259" s="10">
        <f t="shared" si="97"/>
        <v>40636.043865740743</v>
      </c>
      <c r="Q1259">
        <f t="shared" si="95"/>
        <v>295</v>
      </c>
      <c r="R1259">
        <f t="shared" si="98"/>
        <v>92.1</v>
      </c>
      <c r="S1259" t="s">
        <v>8325</v>
      </c>
      <c r="T1259" t="s">
        <v>8326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6"/>
        <v>41487.611250000002</v>
      </c>
      <c r="P1260" s="10">
        <f t="shared" si="97"/>
        <v>41517.611250000002</v>
      </c>
      <c r="Q1260">
        <f t="shared" si="95"/>
        <v>213</v>
      </c>
      <c r="R1260">
        <f t="shared" si="98"/>
        <v>38.18</v>
      </c>
      <c r="S1260" t="s">
        <v>8325</v>
      </c>
      <c r="T1260" t="s">
        <v>8326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6"/>
        <v>41766.970648148148</v>
      </c>
      <c r="P1261" s="10">
        <f t="shared" si="97"/>
        <v>41799.165972222225</v>
      </c>
      <c r="Q1261">
        <f t="shared" si="95"/>
        <v>104</v>
      </c>
      <c r="R1261">
        <f t="shared" si="98"/>
        <v>27.15</v>
      </c>
      <c r="S1261" t="s">
        <v>8325</v>
      </c>
      <c r="T1261" t="s">
        <v>8326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6"/>
        <v>41666.842824074076</v>
      </c>
      <c r="P1262" s="10">
        <f t="shared" si="97"/>
        <v>41696.842824074076</v>
      </c>
      <c r="Q1262">
        <f t="shared" si="95"/>
        <v>114</v>
      </c>
      <c r="R1262">
        <f t="shared" si="98"/>
        <v>50.69</v>
      </c>
      <c r="S1262" t="s">
        <v>8325</v>
      </c>
      <c r="T1262" t="s">
        <v>8326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6"/>
        <v>41638.342905092592</v>
      </c>
      <c r="P1263" s="10">
        <f t="shared" si="97"/>
        <v>41668.342905092592</v>
      </c>
      <c r="Q1263">
        <f t="shared" si="95"/>
        <v>101</v>
      </c>
      <c r="R1263">
        <f t="shared" si="98"/>
        <v>38.94</v>
      </c>
      <c r="S1263" t="s">
        <v>8325</v>
      </c>
      <c r="T1263" t="s">
        <v>8326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6"/>
        <v>41656.762638888889</v>
      </c>
      <c r="P1264" s="10">
        <f t="shared" si="97"/>
        <v>41686.762638888889</v>
      </c>
      <c r="Q1264">
        <f t="shared" si="95"/>
        <v>125</v>
      </c>
      <c r="R1264">
        <f t="shared" si="98"/>
        <v>77.64</v>
      </c>
      <c r="S1264" t="s">
        <v>8325</v>
      </c>
      <c r="T1264" t="s">
        <v>8326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6"/>
        <v>41692.084143518521</v>
      </c>
      <c r="P1265" s="10">
        <f t="shared" si="97"/>
        <v>41727.041666666664</v>
      </c>
      <c r="Q1265">
        <f t="shared" si="95"/>
        <v>119</v>
      </c>
      <c r="R1265">
        <f t="shared" si="98"/>
        <v>43.54</v>
      </c>
      <c r="S1265" t="s">
        <v>8325</v>
      </c>
      <c r="T1265" t="s">
        <v>8326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6"/>
        <v>41547.662997685184</v>
      </c>
      <c r="P1266" s="10">
        <f t="shared" si="97"/>
        <v>41576.662997685184</v>
      </c>
      <c r="Q1266">
        <f t="shared" si="95"/>
        <v>166</v>
      </c>
      <c r="R1266">
        <f t="shared" si="98"/>
        <v>31.82</v>
      </c>
      <c r="S1266" t="s">
        <v>8325</v>
      </c>
      <c r="T1266" t="s">
        <v>8326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6"/>
        <v>40465.655266203699</v>
      </c>
      <c r="P1267" s="10">
        <f t="shared" si="97"/>
        <v>40512.655266203699</v>
      </c>
      <c r="Q1267">
        <f t="shared" si="95"/>
        <v>119</v>
      </c>
      <c r="R1267">
        <f t="shared" si="98"/>
        <v>63.18</v>
      </c>
      <c r="S1267" t="s">
        <v>8325</v>
      </c>
      <c r="T1267" t="s">
        <v>8326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6"/>
        <v>41620.87667824074</v>
      </c>
      <c r="P1268" s="10">
        <f t="shared" si="97"/>
        <v>41650.87667824074</v>
      </c>
      <c r="Q1268">
        <f t="shared" si="95"/>
        <v>100</v>
      </c>
      <c r="R1268">
        <f t="shared" si="98"/>
        <v>190.9</v>
      </c>
      <c r="S1268" t="s">
        <v>8325</v>
      </c>
      <c r="T1268" t="s">
        <v>8326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6"/>
        <v>41449.585162037038</v>
      </c>
      <c r="P1269" s="10">
        <f t="shared" si="97"/>
        <v>41479.585162037038</v>
      </c>
      <c r="Q1269">
        <f t="shared" si="95"/>
        <v>102</v>
      </c>
      <c r="R1269">
        <f t="shared" si="98"/>
        <v>140.86000000000001</v>
      </c>
      <c r="S1269" t="s">
        <v>8325</v>
      </c>
      <c r="T1269" t="s">
        <v>8326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6"/>
        <v>41507.845451388886</v>
      </c>
      <c r="P1270" s="10">
        <f t="shared" si="97"/>
        <v>41537.845451388886</v>
      </c>
      <c r="Q1270">
        <f t="shared" si="95"/>
        <v>117</v>
      </c>
      <c r="R1270">
        <f t="shared" si="98"/>
        <v>76.92</v>
      </c>
      <c r="S1270" t="s">
        <v>8325</v>
      </c>
      <c r="T1270" t="s">
        <v>8326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6"/>
        <v>42445.823055555549</v>
      </c>
      <c r="P1271" s="10">
        <f t="shared" si="97"/>
        <v>42476</v>
      </c>
      <c r="Q1271">
        <f t="shared" si="95"/>
        <v>109</v>
      </c>
      <c r="R1271">
        <f t="shared" si="98"/>
        <v>99.16</v>
      </c>
      <c r="S1271" t="s">
        <v>8325</v>
      </c>
      <c r="T1271" t="s">
        <v>8326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6"/>
        <v>40933.856967592597</v>
      </c>
      <c r="P1272" s="10">
        <f t="shared" si="97"/>
        <v>40993.815300925926</v>
      </c>
      <c r="Q1272">
        <f t="shared" si="95"/>
        <v>115</v>
      </c>
      <c r="R1272">
        <f t="shared" si="98"/>
        <v>67.88</v>
      </c>
      <c r="S1272" t="s">
        <v>8325</v>
      </c>
      <c r="T1272" t="s">
        <v>8326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6"/>
        <v>41561.683553240742</v>
      </c>
      <c r="P1273" s="10">
        <f t="shared" si="97"/>
        <v>41591.725219907406</v>
      </c>
      <c r="Q1273">
        <f t="shared" si="95"/>
        <v>102</v>
      </c>
      <c r="R1273">
        <f t="shared" si="98"/>
        <v>246.29</v>
      </c>
      <c r="S1273" t="s">
        <v>8325</v>
      </c>
      <c r="T1273" t="s">
        <v>8326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6"/>
        <v>40274.745127314818</v>
      </c>
      <c r="P1274" s="10">
        <f t="shared" si="97"/>
        <v>40344.166666666664</v>
      </c>
      <c r="Q1274">
        <f t="shared" si="95"/>
        <v>106</v>
      </c>
      <c r="R1274">
        <f t="shared" si="98"/>
        <v>189.29</v>
      </c>
      <c r="S1274" t="s">
        <v>8325</v>
      </c>
      <c r="T1274" t="s">
        <v>8326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6"/>
        <v>41852.730219907404</v>
      </c>
      <c r="P1275" s="10">
        <f t="shared" si="97"/>
        <v>41882.730219907404</v>
      </c>
      <c r="Q1275">
        <f t="shared" si="95"/>
        <v>104</v>
      </c>
      <c r="R1275">
        <f t="shared" si="98"/>
        <v>76.67</v>
      </c>
      <c r="S1275" t="s">
        <v>8325</v>
      </c>
      <c r="T1275" t="s">
        <v>8326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6"/>
        <v>41116.690104166664</v>
      </c>
      <c r="P1276" s="10">
        <f t="shared" si="97"/>
        <v>41151.690104166664</v>
      </c>
      <c r="Q1276">
        <f t="shared" si="95"/>
        <v>155</v>
      </c>
      <c r="R1276">
        <f t="shared" si="98"/>
        <v>82.96</v>
      </c>
      <c r="S1276" t="s">
        <v>8325</v>
      </c>
      <c r="T1276" t="s">
        <v>8326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6"/>
        <v>41458.867905092593</v>
      </c>
      <c r="P1277" s="10">
        <f t="shared" si="97"/>
        <v>41493.867905092593</v>
      </c>
      <c r="Q1277">
        <f t="shared" si="95"/>
        <v>162</v>
      </c>
      <c r="R1277">
        <f t="shared" si="98"/>
        <v>62.52</v>
      </c>
      <c r="S1277" t="s">
        <v>8325</v>
      </c>
      <c r="T1277" t="s">
        <v>8326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6"/>
        <v>40007.704247685186</v>
      </c>
      <c r="P1278" s="10">
        <f t="shared" si="97"/>
        <v>40057.166666666664</v>
      </c>
      <c r="Q1278">
        <f t="shared" si="95"/>
        <v>104</v>
      </c>
      <c r="R1278">
        <f t="shared" si="98"/>
        <v>46.07</v>
      </c>
      <c r="S1278" t="s">
        <v>8325</v>
      </c>
      <c r="T1278" t="s">
        <v>8326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6"/>
        <v>41121.561886574076</v>
      </c>
      <c r="P1279" s="10">
        <f t="shared" si="97"/>
        <v>41156.561886574076</v>
      </c>
      <c r="Q1279">
        <f t="shared" si="95"/>
        <v>106</v>
      </c>
      <c r="R1279">
        <f t="shared" si="98"/>
        <v>38.54</v>
      </c>
      <c r="S1279" t="s">
        <v>8325</v>
      </c>
      <c r="T1279" t="s">
        <v>8326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6"/>
        <v>41786.555162037039</v>
      </c>
      <c r="P1280" s="10">
        <f t="shared" si="97"/>
        <v>41815.083333333336</v>
      </c>
      <c r="Q1280">
        <f t="shared" si="95"/>
        <v>155</v>
      </c>
      <c r="R1280">
        <f t="shared" si="98"/>
        <v>53.01</v>
      </c>
      <c r="S1280" t="s">
        <v>8325</v>
      </c>
      <c r="T1280" t="s">
        <v>8326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6"/>
        <v>41682.099189814813</v>
      </c>
      <c r="P1281" s="10">
        <f t="shared" si="97"/>
        <v>41722.057523148149</v>
      </c>
      <c r="Q1281">
        <f t="shared" si="95"/>
        <v>111</v>
      </c>
      <c r="R1281">
        <f t="shared" si="98"/>
        <v>73.36</v>
      </c>
      <c r="S1281" t="s">
        <v>8325</v>
      </c>
      <c r="T1281" t="s">
        <v>8326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6"/>
        <v>40513.757569444446</v>
      </c>
      <c r="P1282" s="10">
        <f t="shared" si="97"/>
        <v>40603.757569444446</v>
      </c>
      <c r="Q1282">
        <f t="shared" ref="Q1282:Q1345" si="100">ROUND(100*E1282/D1282, 0)</f>
        <v>111</v>
      </c>
      <c r="R1282">
        <f t="shared" si="98"/>
        <v>127.98</v>
      </c>
      <c r="S1282" t="s">
        <v>8325</v>
      </c>
      <c r="T1282" t="s">
        <v>8326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1">(((J1283/60)/60)/24)+DATE(1970,1,1)</f>
        <v>41463.743472222224</v>
      </c>
      <c r="P1283" s="10">
        <f t="shared" ref="P1283:P1346" si="102">(((I1283/60)/60)/24)+DATE(1970,1,1)</f>
        <v>41483.743472222224</v>
      </c>
      <c r="Q1283">
        <f t="shared" si="100"/>
        <v>111</v>
      </c>
      <c r="R1283">
        <f t="shared" ref="R1283:R1346" si="103">IFERROR(ROUND(E1283/L1283, 2), "no backers")</f>
        <v>104.73</v>
      </c>
      <c r="S1283" t="s">
        <v>8325</v>
      </c>
      <c r="T1283" t="s">
        <v>8326</v>
      </c>
      <c r="U1283">
        <f t="shared" ref="U1283:U1346" si="104">YEAR(O1283)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1"/>
        <v>41586.475173611114</v>
      </c>
      <c r="P1284" s="10">
        <f t="shared" si="102"/>
        <v>41617.207638888889</v>
      </c>
      <c r="Q1284">
        <f t="shared" si="100"/>
        <v>124</v>
      </c>
      <c r="R1284">
        <f t="shared" si="103"/>
        <v>67.67</v>
      </c>
      <c r="S1284" t="s">
        <v>8325</v>
      </c>
      <c r="T1284" t="s">
        <v>8326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1"/>
        <v>41320.717465277776</v>
      </c>
      <c r="P1285" s="10">
        <f t="shared" si="102"/>
        <v>41344.166666666664</v>
      </c>
      <c r="Q1285">
        <f t="shared" si="100"/>
        <v>211</v>
      </c>
      <c r="R1285">
        <f t="shared" si="103"/>
        <v>95.93</v>
      </c>
      <c r="S1285" t="s">
        <v>8325</v>
      </c>
      <c r="T1285" t="s">
        <v>8326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1"/>
        <v>42712.23474537037</v>
      </c>
      <c r="P1286" s="10">
        <f t="shared" si="102"/>
        <v>42735.707638888889</v>
      </c>
      <c r="Q1286">
        <f t="shared" si="100"/>
        <v>101</v>
      </c>
      <c r="R1286">
        <f t="shared" si="103"/>
        <v>65.16</v>
      </c>
      <c r="S1286" t="s">
        <v>8317</v>
      </c>
      <c r="T1286" t="s">
        <v>8318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1"/>
        <v>42160.583043981482</v>
      </c>
      <c r="P1287" s="10">
        <f t="shared" si="102"/>
        <v>42175.583043981482</v>
      </c>
      <c r="Q1287">
        <f t="shared" si="100"/>
        <v>102</v>
      </c>
      <c r="R1287">
        <f t="shared" si="103"/>
        <v>32.270000000000003</v>
      </c>
      <c r="S1287" t="s">
        <v>8317</v>
      </c>
      <c r="T1287" t="s">
        <v>8318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1"/>
        <v>42039.384571759263</v>
      </c>
      <c r="P1288" s="10">
        <f t="shared" si="102"/>
        <v>42052.583333333328</v>
      </c>
      <c r="Q1288">
        <f t="shared" si="100"/>
        <v>108</v>
      </c>
      <c r="R1288">
        <f t="shared" si="103"/>
        <v>81.25</v>
      </c>
      <c r="S1288" t="s">
        <v>8317</v>
      </c>
      <c r="T1288" t="s">
        <v>8318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1"/>
        <v>42107.621018518519</v>
      </c>
      <c r="P1289" s="10">
        <f t="shared" si="102"/>
        <v>42167.621018518519</v>
      </c>
      <c r="Q1289">
        <f t="shared" si="100"/>
        <v>242</v>
      </c>
      <c r="R1289">
        <f t="shared" si="103"/>
        <v>24.2</v>
      </c>
      <c r="S1289" t="s">
        <v>8317</v>
      </c>
      <c r="T1289" t="s">
        <v>8318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1"/>
        <v>42561.154664351852</v>
      </c>
      <c r="P1290" s="10">
        <f t="shared" si="102"/>
        <v>42592.166666666672</v>
      </c>
      <c r="Q1290">
        <f t="shared" si="100"/>
        <v>100</v>
      </c>
      <c r="R1290">
        <f t="shared" si="103"/>
        <v>65.87</v>
      </c>
      <c r="S1290" t="s">
        <v>8317</v>
      </c>
      <c r="T1290" t="s">
        <v>8318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1"/>
        <v>42709.134780092587</v>
      </c>
      <c r="P1291" s="10">
        <f t="shared" si="102"/>
        <v>42739.134780092587</v>
      </c>
      <c r="Q1291">
        <f t="shared" si="100"/>
        <v>125</v>
      </c>
      <c r="R1291">
        <f t="shared" si="103"/>
        <v>36.08</v>
      </c>
      <c r="S1291" t="s">
        <v>8317</v>
      </c>
      <c r="T1291" t="s">
        <v>8318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1"/>
        <v>42086.614942129629</v>
      </c>
      <c r="P1292" s="10">
        <f t="shared" si="102"/>
        <v>42117.290972222225</v>
      </c>
      <c r="Q1292">
        <f t="shared" si="100"/>
        <v>109</v>
      </c>
      <c r="R1292">
        <f t="shared" si="103"/>
        <v>44.19</v>
      </c>
      <c r="S1292" t="s">
        <v>8317</v>
      </c>
      <c r="T1292" t="s">
        <v>8318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1"/>
        <v>42064.652673611112</v>
      </c>
      <c r="P1293" s="10">
        <f t="shared" si="102"/>
        <v>42101.291666666672</v>
      </c>
      <c r="Q1293">
        <f t="shared" si="100"/>
        <v>146</v>
      </c>
      <c r="R1293">
        <f t="shared" si="103"/>
        <v>104.07</v>
      </c>
      <c r="S1293" t="s">
        <v>8317</v>
      </c>
      <c r="T1293" t="s">
        <v>8318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1"/>
        <v>42256.764212962968</v>
      </c>
      <c r="P1294" s="10">
        <f t="shared" si="102"/>
        <v>42283.957638888889</v>
      </c>
      <c r="Q1294">
        <f t="shared" si="100"/>
        <v>110</v>
      </c>
      <c r="R1294">
        <f t="shared" si="103"/>
        <v>35.96</v>
      </c>
      <c r="S1294" t="s">
        <v>8317</v>
      </c>
      <c r="T1294" t="s">
        <v>8318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1"/>
        <v>42292.701053240744</v>
      </c>
      <c r="P1295" s="10">
        <f t="shared" si="102"/>
        <v>42322.742719907401</v>
      </c>
      <c r="Q1295">
        <f t="shared" si="100"/>
        <v>102</v>
      </c>
      <c r="R1295">
        <f t="shared" si="103"/>
        <v>127.79</v>
      </c>
      <c r="S1295" t="s">
        <v>8317</v>
      </c>
      <c r="T1295" t="s">
        <v>8318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1"/>
        <v>42278.453668981485</v>
      </c>
      <c r="P1296" s="10">
        <f t="shared" si="102"/>
        <v>42296.458333333328</v>
      </c>
      <c r="Q1296">
        <f t="shared" si="100"/>
        <v>122</v>
      </c>
      <c r="R1296">
        <f t="shared" si="103"/>
        <v>27.73</v>
      </c>
      <c r="S1296" t="s">
        <v>8317</v>
      </c>
      <c r="T1296" t="s">
        <v>8318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1"/>
        <v>42184.572881944448</v>
      </c>
      <c r="P1297" s="10">
        <f t="shared" si="102"/>
        <v>42214.708333333328</v>
      </c>
      <c r="Q1297">
        <f t="shared" si="100"/>
        <v>102</v>
      </c>
      <c r="R1297">
        <f t="shared" si="103"/>
        <v>39.83</v>
      </c>
      <c r="S1297" t="s">
        <v>8317</v>
      </c>
      <c r="T1297" t="s">
        <v>8318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1"/>
        <v>42423.050613425927</v>
      </c>
      <c r="P1298" s="10">
        <f t="shared" si="102"/>
        <v>42443.008946759262</v>
      </c>
      <c r="Q1298">
        <f t="shared" si="100"/>
        <v>141</v>
      </c>
      <c r="R1298">
        <f t="shared" si="103"/>
        <v>52.17</v>
      </c>
      <c r="S1298" t="s">
        <v>8317</v>
      </c>
      <c r="T1298" t="s">
        <v>8318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1"/>
        <v>42461.747199074074</v>
      </c>
      <c r="P1299" s="10">
        <f t="shared" si="102"/>
        <v>42491.747199074074</v>
      </c>
      <c r="Q1299">
        <f t="shared" si="100"/>
        <v>110</v>
      </c>
      <c r="R1299">
        <f t="shared" si="103"/>
        <v>92.04</v>
      </c>
      <c r="S1299" t="s">
        <v>8317</v>
      </c>
      <c r="T1299" t="s">
        <v>8318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1"/>
        <v>42458.680925925932</v>
      </c>
      <c r="P1300" s="10">
        <f t="shared" si="102"/>
        <v>42488.680925925932</v>
      </c>
      <c r="Q1300">
        <f t="shared" si="100"/>
        <v>105</v>
      </c>
      <c r="R1300">
        <f t="shared" si="103"/>
        <v>63.42</v>
      </c>
      <c r="S1300" t="s">
        <v>8317</v>
      </c>
      <c r="T1300" t="s">
        <v>8318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1"/>
        <v>42169.814340277779</v>
      </c>
      <c r="P1301" s="10">
        <f t="shared" si="102"/>
        <v>42199.814340277779</v>
      </c>
      <c r="Q1301">
        <f t="shared" si="100"/>
        <v>124</v>
      </c>
      <c r="R1301">
        <f t="shared" si="103"/>
        <v>135.63</v>
      </c>
      <c r="S1301" t="s">
        <v>8317</v>
      </c>
      <c r="T1301" t="s">
        <v>8318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1"/>
        <v>42483.675208333334</v>
      </c>
      <c r="P1302" s="10">
        <f t="shared" si="102"/>
        <v>42522.789583333331</v>
      </c>
      <c r="Q1302">
        <f t="shared" si="100"/>
        <v>135</v>
      </c>
      <c r="R1302">
        <f t="shared" si="103"/>
        <v>168.75</v>
      </c>
      <c r="S1302" t="s">
        <v>8317</v>
      </c>
      <c r="T1302" t="s">
        <v>8318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1"/>
        <v>42195.749745370369</v>
      </c>
      <c r="P1303" s="10">
        <f t="shared" si="102"/>
        <v>42206.125</v>
      </c>
      <c r="Q1303">
        <f t="shared" si="100"/>
        <v>103</v>
      </c>
      <c r="R1303">
        <f t="shared" si="103"/>
        <v>70.86</v>
      </c>
      <c r="S1303" t="s">
        <v>8317</v>
      </c>
      <c r="T1303" t="s">
        <v>8318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1"/>
        <v>42675.057997685188</v>
      </c>
      <c r="P1304" s="10">
        <f t="shared" si="102"/>
        <v>42705.099664351852</v>
      </c>
      <c r="Q1304">
        <f t="shared" si="100"/>
        <v>100</v>
      </c>
      <c r="R1304">
        <f t="shared" si="103"/>
        <v>50</v>
      </c>
      <c r="S1304" t="s">
        <v>8317</v>
      </c>
      <c r="T1304" t="s">
        <v>8318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1"/>
        <v>42566.441203703704</v>
      </c>
      <c r="P1305" s="10">
        <f t="shared" si="102"/>
        <v>42582.458333333328</v>
      </c>
      <c r="Q1305">
        <f t="shared" si="100"/>
        <v>130</v>
      </c>
      <c r="R1305">
        <f t="shared" si="103"/>
        <v>42.21</v>
      </c>
      <c r="S1305" t="s">
        <v>8317</v>
      </c>
      <c r="T1305" t="s">
        <v>8318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1"/>
        <v>42747.194502314815</v>
      </c>
      <c r="P1306" s="10">
        <f t="shared" si="102"/>
        <v>42807.152835648143</v>
      </c>
      <c r="Q1306">
        <f t="shared" si="100"/>
        <v>40</v>
      </c>
      <c r="R1306">
        <f t="shared" si="103"/>
        <v>152.41</v>
      </c>
      <c r="S1306" t="s">
        <v>8319</v>
      </c>
      <c r="T1306" t="s">
        <v>8321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1"/>
        <v>42543.665601851855</v>
      </c>
      <c r="P1307" s="10">
        <f t="shared" si="102"/>
        <v>42572.729166666672</v>
      </c>
      <c r="Q1307">
        <f t="shared" si="100"/>
        <v>26</v>
      </c>
      <c r="R1307">
        <f t="shared" si="103"/>
        <v>90.62</v>
      </c>
      <c r="S1307" t="s">
        <v>8319</v>
      </c>
      <c r="T1307" t="s">
        <v>8321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1"/>
        <v>41947.457569444443</v>
      </c>
      <c r="P1308" s="10">
        <f t="shared" si="102"/>
        <v>41977.457569444443</v>
      </c>
      <c r="Q1308">
        <f t="shared" si="100"/>
        <v>65</v>
      </c>
      <c r="R1308">
        <f t="shared" si="103"/>
        <v>201.6</v>
      </c>
      <c r="S1308" t="s">
        <v>8319</v>
      </c>
      <c r="T1308" t="s">
        <v>8321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1"/>
        <v>42387.503229166665</v>
      </c>
      <c r="P1309" s="10">
        <f t="shared" si="102"/>
        <v>42417.503229166665</v>
      </c>
      <c r="Q1309">
        <f t="shared" si="100"/>
        <v>12</v>
      </c>
      <c r="R1309">
        <f t="shared" si="103"/>
        <v>127.93</v>
      </c>
      <c r="S1309" t="s">
        <v>8319</v>
      </c>
      <c r="T1309" t="s">
        <v>8321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1"/>
        <v>42611.613564814819</v>
      </c>
      <c r="P1310" s="10">
        <f t="shared" si="102"/>
        <v>42651.613564814819</v>
      </c>
      <c r="Q1310">
        <f t="shared" si="100"/>
        <v>11</v>
      </c>
      <c r="R1310">
        <f t="shared" si="103"/>
        <v>29.89</v>
      </c>
      <c r="S1310" t="s">
        <v>8319</v>
      </c>
      <c r="T1310" t="s">
        <v>8321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1"/>
        <v>42257.882731481484</v>
      </c>
      <c r="P1311" s="10">
        <f t="shared" si="102"/>
        <v>42292.882731481484</v>
      </c>
      <c r="Q1311">
        <f t="shared" si="100"/>
        <v>112</v>
      </c>
      <c r="R1311">
        <f t="shared" si="103"/>
        <v>367.97</v>
      </c>
      <c r="S1311" t="s">
        <v>8319</v>
      </c>
      <c r="T1311" t="s">
        <v>8321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1"/>
        <v>42556.667245370365</v>
      </c>
      <c r="P1312" s="10">
        <f t="shared" si="102"/>
        <v>42601.667245370365</v>
      </c>
      <c r="Q1312">
        <f t="shared" si="100"/>
        <v>16</v>
      </c>
      <c r="R1312">
        <f t="shared" si="103"/>
        <v>129.16999999999999</v>
      </c>
      <c r="S1312" t="s">
        <v>8319</v>
      </c>
      <c r="T1312" t="s">
        <v>8321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1"/>
        <v>42669.802303240736</v>
      </c>
      <c r="P1313" s="10">
        <f t="shared" si="102"/>
        <v>42704.843969907408</v>
      </c>
      <c r="Q1313">
        <f t="shared" si="100"/>
        <v>32</v>
      </c>
      <c r="R1313">
        <f t="shared" si="103"/>
        <v>800.7</v>
      </c>
      <c r="S1313" t="s">
        <v>8319</v>
      </c>
      <c r="T1313" t="s">
        <v>8321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1"/>
        <v>42082.702800925923</v>
      </c>
      <c r="P1314" s="10">
        <f t="shared" si="102"/>
        <v>42112.702800925923</v>
      </c>
      <c r="Q1314">
        <f t="shared" si="100"/>
        <v>1</v>
      </c>
      <c r="R1314">
        <f t="shared" si="103"/>
        <v>28</v>
      </c>
      <c r="S1314" t="s">
        <v>8319</v>
      </c>
      <c r="T1314" t="s">
        <v>8321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1"/>
        <v>42402.709652777776</v>
      </c>
      <c r="P1315" s="10">
        <f t="shared" si="102"/>
        <v>42432.709652777776</v>
      </c>
      <c r="Q1315">
        <f t="shared" si="100"/>
        <v>31</v>
      </c>
      <c r="R1315">
        <f t="shared" si="103"/>
        <v>102.02</v>
      </c>
      <c r="S1315" t="s">
        <v>8319</v>
      </c>
      <c r="T1315" t="s">
        <v>8321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1"/>
        <v>42604.669675925921</v>
      </c>
      <c r="P1316" s="10">
        <f t="shared" si="102"/>
        <v>42664.669675925921</v>
      </c>
      <c r="Q1316">
        <f t="shared" si="100"/>
        <v>1</v>
      </c>
      <c r="R1316">
        <f t="shared" si="103"/>
        <v>184.36</v>
      </c>
      <c r="S1316" t="s">
        <v>8319</v>
      </c>
      <c r="T1316" t="s">
        <v>8321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1"/>
        <v>42278.498240740737</v>
      </c>
      <c r="P1317" s="10">
        <f t="shared" si="102"/>
        <v>42314.041666666672</v>
      </c>
      <c r="Q1317">
        <f t="shared" si="100"/>
        <v>40</v>
      </c>
      <c r="R1317">
        <f t="shared" si="103"/>
        <v>162.91999999999999</v>
      </c>
      <c r="S1317" t="s">
        <v>8319</v>
      </c>
      <c r="T1317" t="s">
        <v>8321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1"/>
        <v>42393.961909722217</v>
      </c>
      <c r="P1318" s="10">
        <f t="shared" si="102"/>
        <v>42428.961909722217</v>
      </c>
      <c r="Q1318">
        <f t="shared" si="100"/>
        <v>0</v>
      </c>
      <c r="R1318">
        <f t="shared" si="103"/>
        <v>1</v>
      </c>
      <c r="S1318" t="s">
        <v>8319</v>
      </c>
      <c r="T1318" t="s">
        <v>8321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1"/>
        <v>42520.235486111109</v>
      </c>
      <c r="P1319" s="10">
        <f t="shared" si="102"/>
        <v>42572.583333333328</v>
      </c>
      <c r="Q1319">
        <f t="shared" si="100"/>
        <v>6</v>
      </c>
      <c r="R1319">
        <f t="shared" si="103"/>
        <v>603.53</v>
      </c>
      <c r="S1319" t="s">
        <v>8319</v>
      </c>
      <c r="T1319" t="s">
        <v>8321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1"/>
        <v>41985.043657407412</v>
      </c>
      <c r="P1320" s="10">
        <f t="shared" si="102"/>
        <v>42015.043657407412</v>
      </c>
      <c r="Q1320">
        <f t="shared" si="100"/>
        <v>15</v>
      </c>
      <c r="R1320">
        <f t="shared" si="103"/>
        <v>45.41</v>
      </c>
      <c r="S1320" t="s">
        <v>8319</v>
      </c>
      <c r="T1320" t="s">
        <v>8321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1"/>
        <v>41816.812094907407</v>
      </c>
      <c r="P1321" s="10">
        <f t="shared" si="102"/>
        <v>41831.666666666664</v>
      </c>
      <c r="Q1321">
        <f t="shared" si="100"/>
        <v>15</v>
      </c>
      <c r="R1321">
        <f t="shared" si="103"/>
        <v>97.33</v>
      </c>
      <c r="S1321" t="s">
        <v>8319</v>
      </c>
      <c r="T1321" t="s">
        <v>8321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1"/>
        <v>42705.690347222218</v>
      </c>
      <c r="P1322" s="10">
        <f t="shared" si="102"/>
        <v>42734.958333333328</v>
      </c>
      <c r="Q1322">
        <f t="shared" si="100"/>
        <v>1</v>
      </c>
      <c r="R1322">
        <f t="shared" si="103"/>
        <v>167.67</v>
      </c>
      <c r="S1322" t="s">
        <v>8319</v>
      </c>
      <c r="T1322" t="s">
        <v>8321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1"/>
        <v>42697.74927083333</v>
      </c>
      <c r="P1323" s="10">
        <f t="shared" si="102"/>
        <v>42727.74927083333</v>
      </c>
      <c r="Q1323">
        <f t="shared" si="100"/>
        <v>1</v>
      </c>
      <c r="R1323">
        <f t="shared" si="103"/>
        <v>859.86</v>
      </c>
      <c r="S1323" t="s">
        <v>8319</v>
      </c>
      <c r="T1323" t="s">
        <v>8321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1"/>
        <v>42115.656539351854</v>
      </c>
      <c r="P1324" s="10">
        <f t="shared" si="102"/>
        <v>42145.656539351854</v>
      </c>
      <c r="Q1324">
        <f t="shared" si="100"/>
        <v>0</v>
      </c>
      <c r="R1324">
        <f t="shared" si="103"/>
        <v>26.5</v>
      </c>
      <c r="S1324" t="s">
        <v>8319</v>
      </c>
      <c r="T1324" t="s">
        <v>8321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1"/>
        <v>42451.698449074072</v>
      </c>
      <c r="P1325" s="10">
        <f t="shared" si="102"/>
        <v>42486.288194444445</v>
      </c>
      <c r="Q1325">
        <f t="shared" si="100"/>
        <v>9</v>
      </c>
      <c r="R1325">
        <f t="shared" si="103"/>
        <v>30.27</v>
      </c>
      <c r="S1325" t="s">
        <v>8319</v>
      </c>
      <c r="T1325" t="s">
        <v>8321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1"/>
        <v>42626.633703703701</v>
      </c>
      <c r="P1326" s="10">
        <f t="shared" si="102"/>
        <v>42656.633703703701</v>
      </c>
      <c r="Q1326">
        <f t="shared" si="100"/>
        <v>10</v>
      </c>
      <c r="R1326">
        <f t="shared" si="103"/>
        <v>54.67</v>
      </c>
      <c r="S1326" t="s">
        <v>8319</v>
      </c>
      <c r="T1326" t="s">
        <v>8321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1"/>
        <v>42704.086053240739</v>
      </c>
      <c r="P1327" s="10">
        <f t="shared" si="102"/>
        <v>42734.086053240739</v>
      </c>
      <c r="Q1327">
        <f t="shared" si="100"/>
        <v>2</v>
      </c>
      <c r="R1327">
        <f t="shared" si="103"/>
        <v>60.75</v>
      </c>
      <c r="S1327" t="s">
        <v>8319</v>
      </c>
      <c r="T1327" t="s">
        <v>8321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1"/>
        <v>41974.791990740734</v>
      </c>
      <c r="P1328" s="10">
        <f t="shared" si="102"/>
        <v>42019.791990740734</v>
      </c>
      <c r="Q1328">
        <f t="shared" si="100"/>
        <v>1</v>
      </c>
      <c r="R1328">
        <f t="shared" si="103"/>
        <v>102.73</v>
      </c>
      <c r="S1328" t="s">
        <v>8319</v>
      </c>
      <c r="T1328" t="s">
        <v>8321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1"/>
        <v>42123.678645833337</v>
      </c>
      <c r="P1329" s="10">
        <f t="shared" si="102"/>
        <v>42153.678645833337</v>
      </c>
      <c r="Q1329">
        <f t="shared" si="100"/>
        <v>4</v>
      </c>
      <c r="R1329">
        <f t="shared" si="103"/>
        <v>41.59</v>
      </c>
      <c r="S1329" t="s">
        <v>8319</v>
      </c>
      <c r="T1329" t="s">
        <v>8321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1"/>
        <v>42612.642754629633</v>
      </c>
      <c r="P1330" s="10">
        <f t="shared" si="102"/>
        <v>42657.642754629633</v>
      </c>
      <c r="Q1330">
        <f t="shared" si="100"/>
        <v>2</v>
      </c>
      <c r="R1330">
        <f t="shared" si="103"/>
        <v>116.53</v>
      </c>
      <c r="S1330" t="s">
        <v>8319</v>
      </c>
      <c r="T1330" t="s">
        <v>8321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1"/>
        <v>41935.221585648149</v>
      </c>
      <c r="P1331" s="10">
        <f t="shared" si="102"/>
        <v>41975.263252314813</v>
      </c>
      <c r="Q1331">
        <f t="shared" si="100"/>
        <v>1</v>
      </c>
      <c r="R1331">
        <f t="shared" si="103"/>
        <v>45.33</v>
      </c>
      <c r="S1331" t="s">
        <v>8319</v>
      </c>
      <c r="T1331" t="s">
        <v>8321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1"/>
        <v>42522.276724537034</v>
      </c>
      <c r="P1332" s="10">
        <f t="shared" si="102"/>
        <v>42553.166666666672</v>
      </c>
      <c r="Q1332">
        <f t="shared" si="100"/>
        <v>22</v>
      </c>
      <c r="R1332">
        <f t="shared" si="103"/>
        <v>157.46</v>
      </c>
      <c r="S1332" t="s">
        <v>8319</v>
      </c>
      <c r="T1332" t="s">
        <v>8321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1"/>
        <v>42569.50409722222</v>
      </c>
      <c r="P1333" s="10">
        <f t="shared" si="102"/>
        <v>42599.50409722222</v>
      </c>
      <c r="Q1333">
        <f t="shared" si="100"/>
        <v>1</v>
      </c>
      <c r="R1333">
        <f t="shared" si="103"/>
        <v>100.5</v>
      </c>
      <c r="S1333" t="s">
        <v>8319</v>
      </c>
      <c r="T1333" t="s">
        <v>8321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1"/>
        <v>42732.060277777782</v>
      </c>
      <c r="P1334" s="10">
        <f t="shared" si="102"/>
        <v>42762.060277777782</v>
      </c>
      <c r="Q1334">
        <f t="shared" si="100"/>
        <v>0</v>
      </c>
      <c r="R1334" t="str">
        <f t="shared" si="103"/>
        <v>no backers</v>
      </c>
      <c r="S1334" t="s">
        <v>8319</v>
      </c>
      <c r="T1334" t="s">
        <v>8321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1"/>
        <v>41806.106770833336</v>
      </c>
      <c r="P1335" s="10">
        <f t="shared" si="102"/>
        <v>41836.106770833336</v>
      </c>
      <c r="Q1335">
        <f t="shared" si="100"/>
        <v>0</v>
      </c>
      <c r="R1335" t="str">
        <f t="shared" si="103"/>
        <v>no backers</v>
      </c>
      <c r="S1335" t="s">
        <v>8319</v>
      </c>
      <c r="T1335" t="s">
        <v>8321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1"/>
        <v>42410.774155092593</v>
      </c>
      <c r="P1336" s="10">
        <f t="shared" si="102"/>
        <v>42440.774155092593</v>
      </c>
      <c r="Q1336">
        <f t="shared" si="100"/>
        <v>11</v>
      </c>
      <c r="R1336">
        <f t="shared" si="103"/>
        <v>51.82</v>
      </c>
      <c r="S1336" t="s">
        <v>8319</v>
      </c>
      <c r="T1336" t="s">
        <v>8321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1"/>
        <v>42313.936365740738</v>
      </c>
      <c r="P1337" s="10">
        <f t="shared" si="102"/>
        <v>42343.936365740738</v>
      </c>
      <c r="Q1337">
        <f t="shared" si="100"/>
        <v>20</v>
      </c>
      <c r="R1337">
        <f t="shared" si="103"/>
        <v>308.75</v>
      </c>
      <c r="S1337" t="s">
        <v>8319</v>
      </c>
      <c r="T1337" t="s">
        <v>8321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1"/>
        <v>41955.863750000004</v>
      </c>
      <c r="P1338" s="10">
        <f t="shared" si="102"/>
        <v>41990.863750000004</v>
      </c>
      <c r="Q1338">
        <f t="shared" si="100"/>
        <v>85</v>
      </c>
      <c r="R1338">
        <f t="shared" si="103"/>
        <v>379.23</v>
      </c>
      <c r="S1338" t="s">
        <v>8319</v>
      </c>
      <c r="T1338" t="s">
        <v>8321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1"/>
        <v>42767.577303240745</v>
      </c>
      <c r="P1339" s="10">
        <f t="shared" si="102"/>
        <v>42797.577303240745</v>
      </c>
      <c r="Q1339">
        <f t="shared" si="100"/>
        <v>49</v>
      </c>
      <c r="R1339">
        <f t="shared" si="103"/>
        <v>176.36</v>
      </c>
      <c r="S1339" t="s">
        <v>8319</v>
      </c>
      <c r="T1339" t="s">
        <v>8321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1"/>
        <v>42188.803622685184</v>
      </c>
      <c r="P1340" s="10">
        <f t="shared" si="102"/>
        <v>42218.803622685184</v>
      </c>
      <c r="Q1340">
        <f t="shared" si="100"/>
        <v>3</v>
      </c>
      <c r="R1340">
        <f t="shared" si="103"/>
        <v>66.069999999999993</v>
      </c>
      <c r="S1340" t="s">
        <v>8319</v>
      </c>
      <c r="T1340" t="s">
        <v>8321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1"/>
        <v>41936.647164351853</v>
      </c>
      <c r="P1341" s="10">
        <f t="shared" si="102"/>
        <v>41981.688831018517</v>
      </c>
      <c r="Q1341">
        <f t="shared" si="100"/>
        <v>7</v>
      </c>
      <c r="R1341">
        <f t="shared" si="103"/>
        <v>89.65</v>
      </c>
      <c r="S1341" t="s">
        <v>8319</v>
      </c>
      <c r="T1341" t="s">
        <v>8321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1"/>
        <v>41836.595520833333</v>
      </c>
      <c r="P1342" s="10">
        <f t="shared" si="102"/>
        <v>41866.595520833333</v>
      </c>
      <c r="Q1342">
        <f t="shared" si="100"/>
        <v>0</v>
      </c>
      <c r="R1342" t="str">
        <f t="shared" si="103"/>
        <v>no backers</v>
      </c>
      <c r="S1342" t="s">
        <v>8319</v>
      </c>
      <c r="T1342" t="s">
        <v>8321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1"/>
        <v>42612.624039351853</v>
      </c>
      <c r="P1343" s="10">
        <f t="shared" si="102"/>
        <v>42644.624039351853</v>
      </c>
      <c r="Q1343">
        <f t="shared" si="100"/>
        <v>70</v>
      </c>
      <c r="R1343">
        <f t="shared" si="103"/>
        <v>382.39</v>
      </c>
      <c r="S1343" t="s">
        <v>8319</v>
      </c>
      <c r="T1343" t="s">
        <v>8321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1"/>
        <v>42172.816423611104</v>
      </c>
      <c r="P1344" s="10">
        <f t="shared" si="102"/>
        <v>42202.816423611104</v>
      </c>
      <c r="Q1344">
        <f t="shared" si="100"/>
        <v>0</v>
      </c>
      <c r="R1344">
        <f t="shared" si="103"/>
        <v>100</v>
      </c>
      <c r="S1344" t="s">
        <v>8319</v>
      </c>
      <c r="T1344" t="s">
        <v>8321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1"/>
        <v>42542.526423611111</v>
      </c>
      <c r="P1345" s="10">
        <f t="shared" si="102"/>
        <v>42601.165972222225</v>
      </c>
      <c r="Q1345">
        <f t="shared" si="100"/>
        <v>102</v>
      </c>
      <c r="R1345">
        <f t="shared" si="103"/>
        <v>158.36000000000001</v>
      </c>
      <c r="S1345" t="s">
        <v>8319</v>
      </c>
      <c r="T1345" t="s">
        <v>8321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1"/>
        <v>42522.789803240739</v>
      </c>
      <c r="P1346" s="10">
        <f t="shared" si="102"/>
        <v>42551.789803240739</v>
      </c>
      <c r="Q1346">
        <f t="shared" ref="Q1346:Q1409" si="105">ROUND(100*E1346/D1346, 0)</f>
        <v>378</v>
      </c>
      <c r="R1346">
        <f t="shared" si="103"/>
        <v>40.76</v>
      </c>
      <c r="S1346" t="s">
        <v>8322</v>
      </c>
      <c r="T1346" t="s">
        <v>8323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6">(((J1347/60)/60)/24)+DATE(1970,1,1)</f>
        <v>41799.814340277779</v>
      </c>
      <c r="P1347" s="10">
        <f t="shared" ref="P1347:P1410" si="107">(((I1347/60)/60)/24)+DATE(1970,1,1)</f>
        <v>41834.814340277779</v>
      </c>
      <c r="Q1347">
        <f t="shared" si="105"/>
        <v>125</v>
      </c>
      <c r="R1347">
        <f t="shared" ref="R1347:R1410" si="108">IFERROR(ROUND(E1347/L1347, 2), "no backers")</f>
        <v>53.57</v>
      </c>
      <c r="S1347" t="s">
        <v>8322</v>
      </c>
      <c r="T1347" t="s">
        <v>8323</v>
      </c>
      <c r="U1347">
        <f t="shared" ref="U1347:U1410" si="109">YEAR(O1347)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6"/>
        <v>41422.075821759259</v>
      </c>
      <c r="P1348" s="10">
        <f t="shared" si="107"/>
        <v>41452.075821759259</v>
      </c>
      <c r="Q1348">
        <f t="shared" si="105"/>
        <v>147</v>
      </c>
      <c r="R1348">
        <f t="shared" si="108"/>
        <v>48.45</v>
      </c>
      <c r="S1348" t="s">
        <v>8322</v>
      </c>
      <c r="T1348" t="s">
        <v>8323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6"/>
        <v>42040.638020833328</v>
      </c>
      <c r="P1349" s="10">
        <f t="shared" si="107"/>
        <v>42070.638020833328</v>
      </c>
      <c r="Q1349">
        <f t="shared" si="105"/>
        <v>102</v>
      </c>
      <c r="R1349">
        <f t="shared" si="108"/>
        <v>82.42</v>
      </c>
      <c r="S1349" t="s">
        <v>8322</v>
      </c>
      <c r="T1349" t="s">
        <v>8323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6"/>
        <v>41963.506168981476</v>
      </c>
      <c r="P1350" s="10">
        <f t="shared" si="107"/>
        <v>41991.506168981476</v>
      </c>
      <c r="Q1350">
        <f t="shared" si="105"/>
        <v>102</v>
      </c>
      <c r="R1350">
        <f t="shared" si="108"/>
        <v>230.19</v>
      </c>
      <c r="S1350" t="s">
        <v>8322</v>
      </c>
      <c r="T1350" t="s">
        <v>8323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6"/>
        <v>42317.33258101852</v>
      </c>
      <c r="P1351" s="10">
        <f t="shared" si="107"/>
        <v>42354.290972222225</v>
      </c>
      <c r="Q1351">
        <f t="shared" si="105"/>
        <v>204</v>
      </c>
      <c r="R1351">
        <f t="shared" si="108"/>
        <v>59.36</v>
      </c>
      <c r="S1351" t="s">
        <v>8322</v>
      </c>
      <c r="T1351" t="s">
        <v>8323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6"/>
        <v>42334.013124999998</v>
      </c>
      <c r="P1352" s="10">
        <f t="shared" si="107"/>
        <v>42364.013124999998</v>
      </c>
      <c r="Q1352">
        <f t="shared" si="105"/>
        <v>104</v>
      </c>
      <c r="R1352">
        <f t="shared" si="108"/>
        <v>66.7</v>
      </c>
      <c r="S1352" t="s">
        <v>8322</v>
      </c>
      <c r="T1352" t="s">
        <v>8323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6"/>
        <v>42382.74009259259</v>
      </c>
      <c r="P1353" s="10">
        <f t="shared" si="107"/>
        <v>42412.74009259259</v>
      </c>
      <c r="Q1353">
        <f t="shared" si="105"/>
        <v>101</v>
      </c>
      <c r="R1353">
        <f t="shared" si="108"/>
        <v>168.78</v>
      </c>
      <c r="S1353" t="s">
        <v>8322</v>
      </c>
      <c r="T1353" t="s">
        <v>8323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6"/>
        <v>42200.578310185185</v>
      </c>
      <c r="P1354" s="10">
        <f t="shared" si="107"/>
        <v>42252.165972222225</v>
      </c>
      <c r="Q1354">
        <f t="shared" si="105"/>
        <v>136</v>
      </c>
      <c r="R1354">
        <f t="shared" si="108"/>
        <v>59.97</v>
      </c>
      <c r="S1354" t="s">
        <v>8322</v>
      </c>
      <c r="T1354" t="s">
        <v>8323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6"/>
        <v>41309.11791666667</v>
      </c>
      <c r="P1355" s="10">
        <f t="shared" si="107"/>
        <v>41344</v>
      </c>
      <c r="Q1355">
        <f t="shared" si="105"/>
        <v>134</v>
      </c>
      <c r="R1355">
        <f t="shared" si="108"/>
        <v>31.81</v>
      </c>
      <c r="S1355" t="s">
        <v>8322</v>
      </c>
      <c r="T1355" t="s">
        <v>8323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6"/>
        <v>42502.807627314818</v>
      </c>
      <c r="P1356" s="10">
        <f t="shared" si="107"/>
        <v>42532.807627314818</v>
      </c>
      <c r="Q1356">
        <f t="shared" si="105"/>
        <v>130</v>
      </c>
      <c r="R1356">
        <f t="shared" si="108"/>
        <v>24.42</v>
      </c>
      <c r="S1356" t="s">
        <v>8322</v>
      </c>
      <c r="T1356" t="s">
        <v>8323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6"/>
        <v>41213.254687499997</v>
      </c>
      <c r="P1357" s="10">
        <f t="shared" si="107"/>
        <v>41243.416666666664</v>
      </c>
      <c r="Q1357">
        <f t="shared" si="105"/>
        <v>123</v>
      </c>
      <c r="R1357">
        <f t="shared" si="108"/>
        <v>25.35</v>
      </c>
      <c r="S1357" t="s">
        <v>8322</v>
      </c>
      <c r="T1357" t="s">
        <v>8323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6"/>
        <v>41430.038888888892</v>
      </c>
      <c r="P1358" s="10">
        <f t="shared" si="107"/>
        <v>41460.038888888892</v>
      </c>
      <c r="Q1358">
        <f t="shared" si="105"/>
        <v>183</v>
      </c>
      <c r="R1358">
        <f t="shared" si="108"/>
        <v>71.44</v>
      </c>
      <c r="S1358" t="s">
        <v>8322</v>
      </c>
      <c r="T1358" t="s">
        <v>8323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6"/>
        <v>41304.962233796294</v>
      </c>
      <c r="P1359" s="10">
        <f t="shared" si="107"/>
        <v>41334.249305555553</v>
      </c>
      <c r="Q1359">
        <f t="shared" si="105"/>
        <v>125</v>
      </c>
      <c r="R1359">
        <f t="shared" si="108"/>
        <v>38.549999999999997</v>
      </c>
      <c r="S1359" t="s">
        <v>8322</v>
      </c>
      <c r="T1359" t="s">
        <v>8323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6"/>
        <v>40689.570868055554</v>
      </c>
      <c r="P1360" s="10">
        <f t="shared" si="107"/>
        <v>40719.570868055554</v>
      </c>
      <c r="Q1360">
        <f t="shared" si="105"/>
        <v>112</v>
      </c>
      <c r="R1360">
        <f t="shared" si="108"/>
        <v>68.37</v>
      </c>
      <c r="S1360" t="s">
        <v>8322</v>
      </c>
      <c r="T1360" t="s">
        <v>8323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6"/>
        <v>40668.814699074072</v>
      </c>
      <c r="P1361" s="10">
        <f t="shared" si="107"/>
        <v>40730.814699074072</v>
      </c>
      <c r="Q1361">
        <f t="shared" si="105"/>
        <v>116</v>
      </c>
      <c r="R1361">
        <f t="shared" si="108"/>
        <v>40.21</v>
      </c>
      <c r="S1361" t="s">
        <v>8322</v>
      </c>
      <c r="T1361" t="s">
        <v>8323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6"/>
        <v>41095.900694444441</v>
      </c>
      <c r="P1362" s="10">
        <f t="shared" si="107"/>
        <v>41123.900694444441</v>
      </c>
      <c r="Q1362">
        <f t="shared" si="105"/>
        <v>173</v>
      </c>
      <c r="R1362">
        <f t="shared" si="108"/>
        <v>32.07</v>
      </c>
      <c r="S1362" t="s">
        <v>8322</v>
      </c>
      <c r="T1362" t="s">
        <v>8323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6"/>
        <v>41781.717268518521</v>
      </c>
      <c r="P1363" s="10">
        <f t="shared" si="107"/>
        <v>41811.717268518521</v>
      </c>
      <c r="Q1363">
        <f t="shared" si="105"/>
        <v>126</v>
      </c>
      <c r="R1363">
        <f t="shared" si="108"/>
        <v>28.63</v>
      </c>
      <c r="S1363" t="s">
        <v>8322</v>
      </c>
      <c r="T1363" t="s">
        <v>8323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6"/>
        <v>41464.934386574074</v>
      </c>
      <c r="P1364" s="10">
        <f t="shared" si="107"/>
        <v>41524.934386574074</v>
      </c>
      <c r="Q1364">
        <f t="shared" si="105"/>
        <v>109</v>
      </c>
      <c r="R1364">
        <f t="shared" si="108"/>
        <v>43.64</v>
      </c>
      <c r="S1364" t="s">
        <v>8322</v>
      </c>
      <c r="T1364" t="s">
        <v>8323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6"/>
        <v>42396.8440625</v>
      </c>
      <c r="P1365" s="10">
        <f t="shared" si="107"/>
        <v>42415.332638888889</v>
      </c>
      <c r="Q1365">
        <f t="shared" si="105"/>
        <v>100</v>
      </c>
      <c r="R1365">
        <f t="shared" si="108"/>
        <v>40</v>
      </c>
      <c r="S1365" t="s">
        <v>8322</v>
      </c>
      <c r="T1365" t="s">
        <v>8323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6"/>
        <v>41951.695671296293</v>
      </c>
      <c r="P1366" s="10">
        <f t="shared" si="107"/>
        <v>42011.6956712963</v>
      </c>
      <c r="Q1366">
        <f t="shared" si="105"/>
        <v>119</v>
      </c>
      <c r="R1366">
        <f t="shared" si="108"/>
        <v>346.04</v>
      </c>
      <c r="S1366" t="s">
        <v>8325</v>
      </c>
      <c r="T1366" t="s">
        <v>8326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6"/>
        <v>42049.733240740738</v>
      </c>
      <c r="P1367" s="10">
        <f t="shared" si="107"/>
        <v>42079.691574074073</v>
      </c>
      <c r="Q1367">
        <f t="shared" si="105"/>
        <v>100</v>
      </c>
      <c r="R1367">
        <f t="shared" si="108"/>
        <v>81.739999999999995</v>
      </c>
      <c r="S1367" t="s">
        <v>8325</v>
      </c>
      <c r="T1367" t="s">
        <v>8326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6"/>
        <v>41924.996099537035</v>
      </c>
      <c r="P1368" s="10">
        <f t="shared" si="107"/>
        <v>41970.037766203706</v>
      </c>
      <c r="Q1368">
        <f t="shared" si="105"/>
        <v>126</v>
      </c>
      <c r="R1368">
        <f t="shared" si="108"/>
        <v>64.540000000000006</v>
      </c>
      <c r="S1368" t="s">
        <v>8325</v>
      </c>
      <c r="T1368" t="s">
        <v>8326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6"/>
        <v>42292.002893518518</v>
      </c>
      <c r="P1369" s="10">
        <f t="shared" si="107"/>
        <v>42322.044560185182</v>
      </c>
      <c r="Q1369">
        <f t="shared" si="105"/>
        <v>114</v>
      </c>
      <c r="R1369">
        <f t="shared" si="108"/>
        <v>63.48</v>
      </c>
      <c r="S1369" t="s">
        <v>8325</v>
      </c>
      <c r="T1369" t="s">
        <v>8326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6"/>
        <v>42146.190902777773</v>
      </c>
      <c r="P1370" s="10">
        <f t="shared" si="107"/>
        <v>42170.190902777773</v>
      </c>
      <c r="Q1370">
        <f t="shared" si="105"/>
        <v>111</v>
      </c>
      <c r="R1370">
        <f t="shared" si="108"/>
        <v>63.62</v>
      </c>
      <c r="S1370" t="s">
        <v>8325</v>
      </c>
      <c r="T1370" t="s">
        <v>8326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6"/>
        <v>41710.594282407408</v>
      </c>
      <c r="P1371" s="10">
        <f t="shared" si="107"/>
        <v>41740.594282407408</v>
      </c>
      <c r="Q1371">
        <f t="shared" si="105"/>
        <v>105</v>
      </c>
      <c r="R1371">
        <f t="shared" si="108"/>
        <v>83.97</v>
      </c>
      <c r="S1371" t="s">
        <v>8325</v>
      </c>
      <c r="T1371" t="s">
        <v>8326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6"/>
        <v>41548.00335648148</v>
      </c>
      <c r="P1372" s="10">
        <f t="shared" si="107"/>
        <v>41563.00335648148</v>
      </c>
      <c r="Q1372">
        <f t="shared" si="105"/>
        <v>104</v>
      </c>
      <c r="R1372">
        <f t="shared" si="108"/>
        <v>77.75</v>
      </c>
      <c r="S1372" t="s">
        <v>8325</v>
      </c>
      <c r="T1372" t="s">
        <v>8326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6"/>
        <v>42101.758587962962</v>
      </c>
      <c r="P1373" s="10">
        <f t="shared" si="107"/>
        <v>42131.758587962962</v>
      </c>
      <c r="Q1373">
        <f t="shared" si="105"/>
        <v>107</v>
      </c>
      <c r="R1373">
        <f t="shared" si="108"/>
        <v>107.07</v>
      </c>
      <c r="S1373" t="s">
        <v>8325</v>
      </c>
      <c r="T1373" t="s">
        <v>8326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6"/>
        <v>41072.739953703705</v>
      </c>
      <c r="P1374" s="10">
        <f t="shared" si="107"/>
        <v>41102.739953703705</v>
      </c>
      <c r="Q1374">
        <f t="shared" si="105"/>
        <v>124</v>
      </c>
      <c r="R1374">
        <f t="shared" si="108"/>
        <v>38.75</v>
      </c>
      <c r="S1374" t="s">
        <v>8325</v>
      </c>
      <c r="T1374" t="s">
        <v>8326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6"/>
        <v>42704.95177083333</v>
      </c>
      <c r="P1375" s="10">
        <f t="shared" si="107"/>
        <v>42734.95177083333</v>
      </c>
      <c r="Q1375">
        <f t="shared" si="105"/>
        <v>105</v>
      </c>
      <c r="R1375">
        <f t="shared" si="108"/>
        <v>201.94</v>
      </c>
      <c r="S1375" t="s">
        <v>8325</v>
      </c>
      <c r="T1375" t="s">
        <v>8326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6"/>
        <v>42424.161898148144</v>
      </c>
      <c r="P1376" s="10">
        <f t="shared" si="107"/>
        <v>42454.12023148148</v>
      </c>
      <c r="Q1376">
        <f t="shared" si="105"/>
        <v>189</v>
      </c>
      <c r="R1376">
        <f t="shared" si="108"/>
        <v>43.06</v>
      </c>
      <c r="S1376" t="s">
        <v>8325</v>
      </c>
      <c r="T1376" t="s">
        <v>8326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6"/>
        <v>42720.066192129627</v>
      </c>
      <c r="P1377" s="10">
        <f t="shared" si="107"/>
        <v>42750.066192129627</v>
      </c>
      <c r="Q1377">
        <f t="shared" si="105"/>
        <v>171</v>
      </c>
      <c r="R1377">
        <f t="shared" si="108"/>
        <v>62.87</v>
      </c>
      <c r="S1377" t="s">
        <v>8325</v>
      </c>
      <c r="T1377" t="s">
        <v>8326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6"/>
        <v>42677.669050925921</v>
      </c>
      <c r="P1378" s="10">
        <f t="shared" si="107"/>
        <v>42707.710717592592</v>
      </c>
      <c r="Q1378">
        <f t="shared" si="105"/>
        <v>252</v>
      </c>
      <c r="R1378">
        <f t="shared" si="108"/>
        <v>55.61</v>
      </c>
      <c r="S1378" t="s">
        <v>8325</v>
      </c>
      <c r="T1378" t="s">
        <v>8326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6"/>
        <v>42747.219560185185</v>
      </c>
      <c r="P1379" s="10">
        <f t="shared" si="107"/>
        <v>42769.174305555556</v>
      </c>
      <c r="Q1379">
        <f t="shared" si="105"/>
        <v>116</v>
      </c>
      <c r="R1379">
        <f t="shared" si="108"/>
        <v>48.71</v>
      </c>
      <c r="S1379" t="s">
        <v>8325</v>
      </c>
      <c r="T1379" t="s">
        <v>8326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6"/>
        <v>42568.759374999994</v>
      </c>
      <c r="P1380" s="10">
        <f t="shared" si="107"/>
        <v>42583.759374999994</v>
      </c>
      <c r="Q1380">
        <f t="shared" si="105"/>
        <v>203</v>
      </c>
      <c r="R1380">
        <f t="shared" si="108"/>
        <v>30.58</v>
      </c>
      <c r="S1380" t="s">
        <v>8325</v>
      </c>
      <c r="T1380" t="s">
        <v>8326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6"/>
        <v>42130.491620370376</v>
      </c>
      <c r="P1381" s="10">
        <f t="shared" si="107"/>
        <v>42160.491620370376</v>
      </c>
      <c r="Q1381">
        <f t="shared" si="105"/>
        <v>112</v>
      </c>
      <c r="R1381">
        <f t="shared" si="108"/>
        <v>73.91</v>
      </c>
      <c r="S1381" t="s">
        <v>8325</v>
      </c>
      <c r="T1381" t="s">
        <v>8326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6"/>
        <v>42141.762800925921</v>
      </c>
      <c r="P1382" s="10">
        <f t="shared" si="107"/>
        <v>42164.083333333328</v>
      </c>
      <c r="Q1382">
        <f t="shared" si="105"/>
        <v>424</v>
      </c>
      <c r="R1382">
        <f t="shared" si="108"/>
        <v>21.2</v>
      </c>
      <c r="S1382" t="s">
        <v>8325</v>
      </c>
      <c r="T1382" t="s">
        <v>8326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6"/>
        <v>42703.214409722219</v>
      </c>
      <c r="P1383" s="10">
        <f t="shared" si="107"/>
        <v>42733.214409722219</v>
      </c>
      <c r="Q1383">
        <f t="shared" si="105"/>
        <v>107</v>
      </c>
      <c r="R1383">
        <f t="shared" si="108"/>
        <v>73.36</v>
      </c>
      <c r="S1383" t="s">
        <v>8325</v>
      </c>
      <c r="T1383" t="s">
        <v>8326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6"/>
        <v>41370.800185185188</v>
      </c>
      <c r="P1384" s="10">
        <f t="shared" si="107"/>
        <v>41400.800185185188</v>
      </c>
      <c r="Q1384">
        <f t="shared" si="105"/>
        <v>104</v>
      </c>
      <c r="R1384">
        <f t="shared" si="108"/>
        <v>56.41</v>
      </c>
      <c r="S1384" t="s">
        <v>8325</v>
      </c>
      <c r="T1384" t="s">
        <v>8326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6"/>
        <v>42707.074976851851</v>
      </c>
      <c r="P1385" s="10">
        <f t="shared" si="107"/>
        <v>42727.074976851851</v>
      </c>
      <c r="Q1385">
        <f t="shared" si="105"/>
        <v>212</v>
      </c>
      <c r="R1385">
        <f t="shared" si="108"/>
        <v>50.25</v>
      </c>
      <c r="S1385" t="s">
        <v>8325</v>
      </c>
      <c r="T1385" t="s">
        <v>8326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6"/>
        <v>42160.735208333332</v>
      </c>
      <c r="P1386" s="10">
        <f t="shared" si="107"/>
        <v>42190.735208333332</v>
      </c>
      <c r="Q1386">
        <f t="shared" si="105"/>
        <v>124</v>
      </c>
      <c r="R1386">
        <f t="shared" si="108"/>
        <v>68.94</v>
      </c>
      <c r="S1386" t="s">
        <v>8325</v>
      </c>
      <c r="T1386" t="s">
        <v>8326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6"/>
        <v>42433.688900462963</v>
      </c>
      <c r="P1387" s="10">
        <f t="shared" si="107"/>
        <v>42489.507638888885</v>
      </c>
      <c r="Q1387">
        <f t="shared" si="105"/>
        <v>110</v>
      </c>
      <c r="R1387">
        <f t="shared" si="108"/>
        <v>65.91</v>
      </c>
      <c r="S1387" t="s">
        <v>8325</v>
      </c>
      <c r="T1387" t="s">
        <v>8326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6"/>
        <v>42184.646863425922</v>
      </c>
      <c r="P1388" s="10">
        <f t="shared" si="107"/>
        <v>42214.646863425922</v>
      </c>
      <c r="Q1388">
        <f t="shared" si="105"/>
        <v>219</v>
      </c>
      <c r="R1388">
        <f t="shared" si="108"/>
        <v>62.5</v>
      </c>
      <c r="S1388" t="s">
        <v>8325</v>
      </c>
      <c r="T1388" t="s">
        <v>8326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6"/>
        <v>42126.92123842593</v>
      </c>
      <c r="P1389" s="10">
        <f t="shared" si="107"/>
        <v>42158.1875</v>
      </c>
      <c r="Q1389">
        <f t="shared" si="105"/>
        <v>137</v>
      </c>
      <c r="R1389">
        <f t="shared" si="108"/>
        <v>70.06</v>
      </c>
      <c r="S1389" t="s">
        <v>8325</v>
      </c>
      <c r="T1389" t="s">
        <v>8326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6"/>
        <v>42634.614780092597</v>
      </c>
      <c r="P1390" s="10">
        <f t="shared" si="107"/>
        <v>42660.676388888889</v>
      </c>
      <c r="Q1390">
        <f t="shared" si="105"/>
        <v>135</v>
      </c>
      <c r="R1390">
        <f t="shared" si="108"/>
        <v>60.18</v>
      </c>
      <c r="S1390" t="s">
        <v>8325</v>
      </c>
      <c r="T1390" t="s">
        <v>8326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6"/>
        <v>42565.480983796297</v>
      </c>
      <c r="P1391" s="10">
        <f t="shared" si="107"/>
        <v>42595.480983796297</v>
      </c>
      <c r="Q1391">
        <f t="shared" si="105"/>
        <v>145</v>
      </c>
      <c r="R1391">
        <f t="shared" si="108"/>
        <v>21.38</v>
      </c>
      <c r="S1391" t="s">
        <v>8325</v>
      </c>
      <c r="T1391" t="s">
        <v>8326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6"/>
        <v>42087.803310185183</v>
      </c>
      <c r="P1392" s="10">
        <f t="shared" si="107"/>
        <v>42121.716666666667</v>
      </c>
      <c r="Q1392">
        <f t="shared" si="105"/>
        <v>109</v>
      </c>
      <c r="R1392">
        <f t="shared" si="108"/>
        <v>160.79</v>
      </c>
      <c r="S1392" t="s">
        <v>8325</v>
      </c>
      <c r="T1392" t="s">
        <v>8326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6"/>
        <v>42193.650671296295</v>
      </c>
      <c r="P1393" s="10">
        <f t="shared" si="107"/>
        <v>42238.207638888889</v>
      </c>
      <c r="Q1393">
        <f t="shared" si="105"/>
        <v>110</v>
      </c>
      <c r="R1393">
        <f t="shared" si="108"/>
        <v>42.38</v>
      </c>
      <c r="S1393" t="s">
        <v>8325</v>
      </c>
      <c r="T1393" t="s">
        <v>8326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6"/>
        <v>42401.154930555553</v>
      </c>
      <c r="P1394" s="10">
        <f t="shared" si="107"/>
        <v>42432.154930555553</v>
      </c>
      <c r="Q1394">
        <f t="shared" si="105"/>
        <v>114</v>
      </c>
      <c r="R1394">
        <f t="shared" si="108"/>
        <v>27.32</v>
      </c>
      <c r="S1394" t="s">
        <v>8325</v>
      </c>
      <c r="T1394" t="s">
        <v>8326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6"/>
        <v>42553.681979166664</v>
      </c>
      <c r="P1395" s="10">
        <f t="shared" si="107"/>
        <v>42583.681979166664</v>
      </c>
      <c r="Q1395">
        <f t="shared" si="105"/>
        <v>102</v>
      </c>
      <c r="R1395">
        <f t="shared" si="108"/>
        <v>196.83</v>
      </c>
      <c r="S1395" t="s">
        <v>8325</v>
      </c>
      <c r="T1395" t="s">
        <v>8326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6"/>
        <v>42752.144976851851</v>
      </c>
      <c r="P1396" s="10">
        <f t="shared" si="107"/>
        <v>42795.125</v>
      </c>
      <c r="Q1396">
        <f t="shared" si="105"/>
        <v>122</v>
      </c>
      <c r="R1396">
        <f t="shared" si="108"/>
        <v>53.88</v>
      </c>
      <c r="S1396" t="s">
        <v>8325</v>
      </c>
      <c r="T1396" t="s">
        <v>8326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6"/>
        <v>42719.90834490741</v>
      </c>
      <c r="P1397" s="10">
        <f t="shared" si="107"/>
        <v>42749.90834490741</v>
      </c>
      <c r="Q1397">
        <f t="shared" si="105"/>
        <v>112</v>
      </c>
      <c r="R1397">
        <f t="shared" si="108"/>
        <v>47.76</v>
      </c>
      <c r="S1397" t="s">
        <v>8325</v>
      </c>
      <c r="T1397" t="s">
        <v>8326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6"/>
        <v>42018.99863425926</v>
      </c>
      <c r="P1398" s="10">
        <f t="shared" si="107"/>
        <v>42048.99863425926</v>
      </c>
      <c r="Q1398">
        <f t="shared" si="105"/>
        <v>107</v>
      </c>
      <c r="R1398">
        <f t="shared" si="108"/>
        <v>88.19</v>
      </c>
      <c r="S1398" t="s">
        <v>8325</v>
      </c>
      <c r="T1398" t="s">
        <v>8326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6"/>
        <v>42640.917939814812</v>
      </c>
      <c r="P1399" s="10">
        <f t="shared" si="107"/>
        <v>42670.888194444444</v>
      </c>
      <c r="Q1399">
        <f t="shared" si="105"/>
        <v>114</v>
      </c>
      <c r="R1399">
        <f t="shared" si="108"/>
        <v>72.06</v>
      </c>
      <c r="S1399" t="s">
        <v>8325</v>
      </c>
      <c r="T1399" t="s">
        <v>8326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6"/>
        <v>42526.874236111107</v>
      </c>
      <c r="P1400" s="10">
        <f t="shared" si="107"/>
        <v>42556.874236111107</v>
      </c>
      <c r="Q1400">
        <f t="shared" si="105"/>
        <v>110</v>
      </c>
      <c r="R1400">
        <f t="shared" si="108"/>
        <v>74.25</v>
      </c>
      <c r="S1400" t="s">
        <v>8325</v>
      </c>
      <c r="T1400" t="s">
        <v>8326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6"/>
        <v>41889.004317129627</v>
      </c>
      <c r="P1401" s="10">
        <f t="shared" si="107"/>
        <v>41919.004317129627</v>
      </c>
      <c r="Q1401">
        <f t="shared" si="105"/>
        <v>126</v>
      </c>
      <c r="R1401">
        <f t="shared" si="108"/>
        <v>61.7</v>
      </c>
      <c r="S1401" t="s">
        <v>8325</v>
      </c>
      <c r="T1401" t="s">
        <v>8326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6"/>
        <v>42498.341122685189</v>
      </c>
      <c r="P1402" s="10">
        <f t="shared" si="107"/>
        <v>42533.229166666672</v>
      </c>
      <c r="Q1402">
        <f t="shared" si="105"/>
        <v>167</v>
      </c>
      <c r="R1402">
        <f t="shared" si="108"/>
        <v>17.239999999999998</v>
      </c>
      <c r="S1402" t="s">
        <v>8325</v>
      </c>
      <c r="T1402" t="s">
        <v>8326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6"/>
        <v>41399.99622685185</v>
      </c>
      <c r="P1403" s="10">
        <f t="shared" si="107"/>
        <v>41420.99622685185</v>
      </c>
      <c r="Q1403">
        <f t="shared" si="105"/>
        <v>497</v>
      </c>
      <c r="R1403">
        <f t="shared" si="108"/>
        <v>51.72</v>
      </c>
      <c r="S1403" t="s">
        <v>8325</v>
      </c>
      <c r="T1403" t="s">
        <v>8326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6"/>
        <v>42065.053368055553</v>
      </c>
      <c r="P1404" s="10">
        <f t="shared" si="107"/>
        <v>42125.011701388896</v>
      </c>
      <c r="Q1404">
        <f t="shared" si="105"/>
        <v>109</v>
      </c>
      <c r="R1404">
        <f t="shared" si="108"/>
        <v>24.15</v>
      </c>
      <c r="S1404" t="s">
        <v>8325</v>
      </c>
      <c r="T1404" t="s">
        <v>8326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6"/>
        <v>41451.062905092593</v>
      </c>
      <c r="P1405" s="10">
        <f t="shared" si="107"/>
        <v>41481.062905092593</v>
      </c>
      <c r="Q1405">
        <f t="shared" si="105"/>
        <v>103</v>
      </c>
      <c r="R1405">
        <f t="shared" si="108"/>
        <v>62.17</v>
      </c>
      <c r="S1405" t="s">
        <v>8325</v>
      </c>
      <c r="T1405" t="s">
        <v>8326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6"/>
        <v>42032.510243055556</v>
      </c>
      <c r="P1406" s="10">
        <f t="shared" si="107"/>
        <v>42057.510243055556</v>
      </c>
      <c r="Q1406">
        <f t="shared" si="105"/>
        <v>2</v>
      </c>
      <c r="R1406">
        <f t="shared" si="108"/>
        <v>48.2</v>
      </c>
      <c r="S1406" t="s">
        <v>8322</v>
      </c>
      <c r="T1406" t="s">
        <v>8341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6"/>
        <v>41941.680567129632</v>
      </c>
      <c r="P1407" s="10">
        <f t="shared" si="107"/>
        <v>41971.722233796296</v>
      </c>
      <c r="Q1407">
        <f t="shared" si="105"/>
        <v>0</v>
      </c>
      <c r="R1407">
        <f t="shared" si="108"/>
        <v>6.18</v>
      </c>
      <c r="S1407" t="s">
        <v>8322</v>
      </c>
      <c r="T1407" t="s">
        <v>8341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6"/>
        <v>42297.432951388888</v>
      </c>
      <c r="P1408" s="10">
        <f t="shared" si="107"/>
        <v>42350.416666666672</v>
      </c>
      <c r="Q1408">
        <f t="shared" si="105"/>
        <v>0</v>
      </c>
      <c r="R1408">
        <f t="shared" si="108"/>
        <v>5</v>
      </c>
      <c r="S1408" t="s">
        <v>8322</v>
      </c>
      <c r="T1408" t="s">
        <v>8341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6"/>
        <v>41838.536782407406</v>
      </c>
      <c r="P1409" s="10">
        <f t="shared" si="107"/>
        <v>41863.536782407406</v>
      </c>
      <c r="Q1409">
        <f t="shared" si="105"/>
        <v>1</v>
      </c>
      <c r="R1409">
        <f t="shared" si="108"/>
        <v>7.5</v>
      </c>
      <c r="S1409" t="s">
        <v>8322</v>
      </c>
      <c r="T1409" t="s">
        <v>8341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6"/>
        <v>42291.872175925921</v>
      </c>
      <c r="P1410" s="10">
        <f t="shared" si="107"/>
        <v>42321.913842592592</v>
      </c>
      <c r="Q1410">
        <f t="shared" ref="Q1410:Q1473" si="110">ROUND(100*E1410/D1410, 0)</f>
        <v>7</v>
      </c>
      <c r="R1410">
        <f t="shared" si="108"/>
        <v>12</v>
      </c>
      <c r="S1410" t="s">
        <v>8322</v>
      </c>
      <c r="T1410" t="s">
        <v>8341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1">(((J1411/60)/60)/24)+DATE(1970,1,1)</f>
        <v>41945.133506944447</v>
      </c>
      <c r="P1411" s="10">
        <f t="shared" ref="P1411:P1474" si="112">(((I1411/60)/60)/24)+DATE(1970,1,1)</f>
        <v>42005.175173611111</v>
      </c>
      <c r="Q1411">
        <f t="shared" si="110"/>
        <v>0</v>
      </c>
      <c r="R1411" t="str">
        <f t="shared" ref="R1411:R1474" si="113">IFERROR(ROUND(E1411/L1411, 2), "no backers")</f>
        <v>no backers</v>
      </c>
      <c r="S1411" t="s">
        <v>8322</v>
      </c>
      <c r="T1411" t="s">
        <v>8341</v>
      </c>
      <c r="U1411">
        <f t="shared" ref="U1411:U1474" si="114">YEAR(O1411)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1"/>
        <v>42479.318518518514</v>
      </c>
      <c r="P1412" s="10">
        <f t="shared" si="112"/>
        <v>42524.318518518514</v>
      </c>
      <c r="Q1412">
        <f t="shared" si="110"/>
        <v>0</v>
      </c>
      <c r="R1412">
        <f t="shared" si="113"/>
        <v>1</v>
      </c>
      <c r="S1412" t="s">
        <v>8322</v>
      </c>
      <c r="T1412" t="s">
        <v>8341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1"/>
        <v>42013.059027777781</v>
      </c>
      <c r="P1413" s="10">
        <f t="shared" si="112"/>
        <v>42041.059027777781</v>
      </c>
      <c r="Q1413">
        <f t="shared" si="110"/>
        <v>0</v>
      </c>
      <c r="R1413">
        <f t="shared" si="113"/>
        <v>2.33</v>
      </c>
      <c r="S1413" t="s">
        <v>8322</v>
      </c>
      <c r="T1413" t="s">
        <v>8341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1"/>
        <v>41947.063645833332</v>
      </c>
      <c r="P1414" s="10">
        <f t="shared" si="112"/>
        <v>41977.063645833332</v>
      </c>
      <c r="Q1414">
        <f t="shared" si="110"/>
        <v>5</v>
      </c>
      <c r="R1414">
        <f t="shared" si="113"/>
        <v>24.62</v>
      </c>
      <c r="S1414" t="s">
        <v>8322</v>
      </c>
      <c r="T1414" t="s">
        <v>8341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1"/>
        <v>42360.437152777777</v>
      </c>
      <c r="P1415" s="10">
        <f t="shared" si="112"/>
        <v>42420.437152777777</v>
      </c>
      <c r="Q1415">
        <f t="shared" si="110"/>
        <v>5</v>
      </c>
      <c r="R1415">
        <f t="shared" si="113"/>
        <v>100</v>
      </c>
      <c r="S1415" t="s">
        <v>8322</v>
      </c>
      <c r="T1415" t="s">
        <v>8341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1"/>
        <v>42708.25309027778</v>
      </c>
      <c r="P1416" s="10">
        <f t="shared" si="112"/>
        <v>42738.25309027778</v>
      </c>
      <c r="Q1416">
        <f t="shared" si="110"/>
        <v>0</v>
      </c>
      <c r="R1416">
        <f t="shared" si="113"/>
        <v>1</v>
      </c>
      <c r="S1416" t="s">
        <v>8322</v>
      </c>
      <c r="T1416" t="s">
        <v>8341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1"/>
        <v>42192.675821759258</v>
      </c>
      <c r="P1417" s="10">
        <f t="shared" si="112"/>
        <v>42232.675821759258</v>
      </c>
      <c r="Q1417">
        <f t="shared" si="110"/>
        <v>18</v>
      </c>
      <c r="R1417">
        <f t="shared" si="113"/>
        <v>88.89</v>
      </c>
      <c r="S1417" t="s">
        <v>8322</v>
      </c>
      <c r="T1417" t="s">
        <v>8341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1"/>
        <v>42299.926145833335</v>
      </c>
      <c r="P1418" s="10">
        <f t="shared" si="112"/>
        <v>42329.967812499999</v>
      </c>
      <c r="Q1418">
        <f t="shared" si="110"/>
        <v>0</v>
      </c>
      <c r="R1418" t="str">
        <f t="shared" si="113"/>
        <v>no backers</v>
      </c>
      <c r="S1418" t="s">
        <v>8322</v>
      </c>
      <c r="T1418" t="s">
        <v>8341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1"/>
        <v>42232.15016203704</v>
      </c>
      <c r="P1419" s="10">
        <f t="shared" si="112"/>
        <v>42262.465972222228</v>
      </c>
      <c r="Q1419">
        <f t="shared" si="110"/>
        <v>1</v>
      </c>
      <c r="R1419">
        <f t="shared" si="113"/>
        <v>27.5</v>
      </c>
      <c r="S1419" t="s">
        <v>8322</v>
      </c>
      <c r="T1419" t="s">
        <v>8341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1"/>
        <v>42395.456412037034</v>
      </c>
      <c r="P1420" s="10">
        <f t="shared" si="112"/>
        <v>42425.456412037034</v>
      </c>
      <c r="Q1420">
        <f t="shared" si="110"/>
        <v>0</v>
      </c>
      <c r="R1420">
        <f t="shared" si="113"/>
        <v>6</v>
      </c>
      <c r="S1420" t="s">
        <v>8322</v>
      </c>
      <c r="T1420" t="s">
        <v>8341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1"/>
        <v>42622.456238425926</v>
      </c>
      <c r="P1421" s="10">
        <f t="shared" si="112"/>
        <v>42652.456238425926</v>
      </c>
      <c r="Q1421">
        <f t="shared" si="110"/>
        <v>7</v>
      </c>
      <c r="R1421">
        <f t="shared" si="113"/>
        <v>44.5</v>
      </c>
      <c r="S1421" t="s">
        <v>8322</v>
      </c>
      <c r="T1421" t="s">
        <v>8341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1"/>
        <v>42524.667662037042</v>
      </c>
      <c r="P1422" s="10">
        <f t="shared" si="112"/>
        <v>42549.667662037042</v>
      </c>
      <c r="Q1422">
        <f t="shared" si="110"/>
        <v>3</v>
      </c>
      <c r="R1422">
        <f t="shared" si="113"/>
        <v>1</v>
      </c>
      <c r="S1422" t="s">
        <v>8322</v>
      </c>
      <c r="T1422" t="s">
        <v>8341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1"/>
        <v>42013.915613425925</v>
      </c>
      <c r="P1423" s="10">
        <f t="shared" si="112"/>
        <v>42043.915613425925</v>
      </c>
      <c r="Q1423">
        <f t="shared" si="110"/>
        <v>0</v>
      </c>
      <c r="R1423">
        <f t="shared" si="113"/>
        <v>100</v>
      </c>
      <c r="S1423" t="s">
        <v>8322</v>
      </c>
      <c r="T1423" t="s">
        <v>8341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1"/>
        <v>42604.239629629628</v>
      </c>
      <c r="P1424" s="10">
        <f t="shared" si="112"/>
        <v>42634.239629629628</v>
      </c>
      <c r="Q1424">
        <f t="shared" si="110"/>
        <v>0</v>
      </c>
      <c r="R1424">
        <f t="shared" si="113"/>
        <v>13</v>
      </c>
      <c r="S1424" t="s">
        <v>8322</v>
      </c>
      <c r="T1424" t="s">
        <v>8341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1"/>
        <v>42340.360312500001</v>
      </c>
      <c r="P1425" s="10">
        <f t="shared" si="112"/>
        <v>42370.360312500001</v>
      </c>
      <c r="Q1425">
        <f t="shared" si="110"/>
        <v>0</v>
      </c>
      <c r="R1425">
        <f t="shared" si="113"/>
        <v>100</v>
      </c>
      <c r="S1425" t="s">
        <v>8322</v>
      </c>
      <c r="T1425" t="s">
        <v>8341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1"/>
        <v>42676.717615740738</v>
      </c>
      <c r="P1426" s="10">
        <f t="shared" si="112"/>
        <v>42689.759282407409</v>
      </c>
      <c r="Q1426">
        <f t="shared" si="110"/>
        <v>20</v>
      </c>
      <c r="R1426">
        <f t="shared" si="113"/>
        <v>109.07</v>
      </c>
      <c r="S1426" t="s">
        <v>8322</v>
      </c>
      <c r="T1426" t="s">
        <v>8341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1"/>
        <v>42093.131469907406</v>
      </c>
      <c r="P1427" s="10">
        <f t="shared" si="112"/>
        <v>42123.131469907406</v>
      </c>
      <c r="Q1427">
        <f t="shared" si="110"/>
        <v>0</v>
      </c>
      <c r="R1427" t="str">
        <f t="shared" si="113"/>
        <v>no backers</v>
      </c>
      <c r="S1427" t="s">
        <v>8322</v>
      </c>
      <c r="T1427" t="s">
        <v>8341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1"/>
        <v>42180.390277777777</v>
      </c>
      <c r="P1428" s="10">
        <f t="shared" si="112"/>
        <v>42240.390277777777</v>
      </c>
      <c r="Q1428">
        <f t="shared" si="110"/>
        <v>0</v>
      </c>
      <c r="R1428" t="str">
        <f t="shared" si="113"/>
        <v>no backers</v>
      </c>
      <c r="S1428" t="s">
        <v>8322</v>
      </c>
      <c r="T1428" t="s">
        <v>8341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1"/>
        <v>42601.851678240739</v>
      </c>
      <c r="P1429" s="10">
        <f t="shared" si="112"/>
        <v>42631.851678240739</v>
      </c>
      <c r="Q1429">
        <f t="shared" si="110"/>
        <v>8</v>
      </c>
      <c r="R1429">
        <f t="shared" si="113"/>
        <v>104.75</v>
      </c>
      <c r="S1429" t="s">
        <v>8322</v>
      </c>
      <c r="T1429" t="s">
        <v>8341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1"/>
        <v>42432.379826388889</v>
      </c>
      <c r="P1430" s="10">
        <f t="shared" si="112"/>
        <v>42462.338159722218</v>
      </c>
      <c r="Q1430">
        <f t="shared" si="110"/>
        <v>5</v>
      </c>
      <c r="R1430">
        <f t="shared" si="113"/>
        <v>15</v>
      </c>
      <c r="S1430" t="s">
        <v>8322</v>
      </c>
      <c r="T1430" t="s">
        <v>8341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1"/>
        <v>42074.060671296291</v>
      </c>
      <c r="P1431" s="10">
        <f t="shared" si="112"/>
        <v>42104.060671296291</v>
      </c>
      <c r="Q1431">
        <f t="shared" si="110"/>
        <v>0</v>
      </c>
      <c r="R1431" t="str">
        <f t="shared" si="113"/>
        <v>no backers</v>
      </c>
      <c r="S1431" t="s">
        <v>8322</v>
      </c>
      <c r="T1431" t="s">
        <v>8341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1"/>
        <v>41961.813518518517</v>
      </c>
      <c r="P1432" s="10">
        <f t="shared" si="112"/>
        <v>41992.813518518517</v>
      </c>
      <c r="Q1432">
        <f t="shared" si="110"/>
        <v>8</v>
      </c>
      <c r="R1432">
        <f t="shared" si="113"/>
        <v>80.599999999999994</v>
      </c>
      <c r="S1432" t="s">
        <v>8322</v>
      </c>
      <c r="T1432" t="s">
        <v>8341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1"/>
        <v>42304.210833333331</v>
      </c>
      <c r="P1433" s="10">
        <f t="shared" si="112"/>
        <v>42334.252500000002</v>
      </c>
      <c r="Q1433">
        <f t="shared" si="110"/>
        <v>32</v>
      </c>
      <c r="R1433">
        <f t="shared" si="113"/>
        <v>115.55</v>
      </c>
      <c r="S1433" t="s">
        <v>8322</v>
      </c>
      <c r="T1433" t="s">
        <v>8341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1"/>
        <v>42175.780416666668</v>
      </c>
      <c r="P1434" s="10">
        <f t="shared" si="112"/>
        <v>42205.780416666668</v>
      </c>
      <c r="Q1434">
        <f t="shared" si="110"/>
        <v>0</v>
      </c>
      <c r="R1434" t="str">
        <f t="shared" si="113"/>
        <v>no backers</v>
      </c>
      <c r="S1434" t="s">
        <v>8322</v>
      </c>
      <c r="T1434" t="s">
        <v>8341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1"/>
        <v>42673.625868055555</v>
      </c>
      <c r="P1435" s="10">
        <f t="shared" si="112"/>
        <v>42714.458333333328</v>
      </c>
      <c r="Q1435">
        <f t="shared" si="110"/>
        <v>7</v>
      </c>
      <c r="R1435">
        <f t="shared" si="113"/>
        <v>80.5</v>
      </c>
      <c r="S1435" t="s">
        <v>8322</v>
      </c>
      <c r="T1435" t="s">
        <v>8341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1"/>
        <v>42142.767106481479</v>
      </c>
      <c r="P1436" s="10">
        <f t="shared" si="112"/>
        <v>42163.625</v>
      </c>
      <c r="Q1436">
        <f t="shared" si="110"/>
        <v>10</v>
      </c>
      <c r="R1436">
        <f t="shared" si="113"/>
        <v>744.55</v>
      </c>
      <c r="S1436" t="s">
        <v>8322</v>
      </c>
      <c r="T1436" t="s">
        <v>8341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1"/>
        <v>42258.780324074076</v>
      </c>
      <c r="P1437" s="10">
        <f t="shared" si="112"/>
        <v>42288.780324074076</v>
      </c>
      <c r="Q1437">
        <f t="shared" si="110"/>
        <v>0</v>
      </c>
      <c r="R1437">
        <f t="shared" si="113"/>
        <v>7.5</v>
      </c>
      <c r="S1437" t="s">
        <v>8322</v>
      </c>
      <c r="T1437" t="s">
        <v>8341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1"/>
        <v>42391.35019675926</v>
      </c>
      <c r="P1438" s="10">
        <f t="shared" si="112"/>
        <v>42421.35019675926</v>
      </c>
      <c r="Q1438">
        <f t="shared" si="110"/>
        <v>1</v>
      </c>
      <c r="R1438">
        <f t="shared" si="113"/>
        <v>38.5</v>
      </c>
      <c r="S1438" t="s">
        <v>8322</v>
      </c>
      <c r="T1438" t="s">
        <v>8341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1"/>
        <v>41796.531701388885</v>
      </c>
      <c r="P1439" s="10">
        <f t="shared" si="112"/>
        <v>41833.207638888889</v>
      </c>
      <c r="Q1439">
        <f t="shared" si="110"/>
        <v>27</v>
      </c>
      <c r="R1439">
        <f t="shared" si="113"/>
        <v>36.68</v>
      </c>
      <c r="S1439" t="s">
        <v>8322</v>
      </c>
      <c r="T1439" t="s">
        <v>8341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1"/>
        <v>42457.871516203704</v>
      </c>
      <c r="P1440" s="10">
        <f t="shared" si="112"/>
        <v>42487.579861111109</v>
      </c>
      <c r="Q1440">
        <f t="shared" si="110"/>
        <v>3</v>
      </c>
      <c r="R1440">
        <f t="shared" si="113"/>
        <v>75</v>
      </c>
      <c r="S1440" t="s">
        <v>8322</v>
      </c>
      <c r="T1440" t="s">
        <v>8341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1"/>
        <v>42040.829872685179</v>
      </c>
      <c r="P1441" s="10">
        <f t="shared" si="112"/>
        <v>42070.829872685179</v>
      </c>
      <c r="Q1441">
        <f t="shared" si="110"/>
        <v>7</v>
      </c>
      <c r="R1441">
        <f t="shared" si="113"/>
        <v>30</v>
      </c>
      <c r="S1441" t="s">
        <v>8322</v>
      </c>
      <c r="T1441" t="s">
        <v>8341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1"/>
        <v>42486.748414351852</v>
      </c>
      <c r="P1442" s="10">
        <f t="shared" si="112"/>
        <v>42516.748414351852</v>
      </c>
      <c r="Q1442">
        <f t="shared" si="110"/>
        <v>0</v>
      </c>
      <c r="R1442">
        <f t="shared" si="113"/>
        <v>1</v>
      </c>
      <c r="S1442" t="s">
        <v>8322</v>
      </c>
      <c r="T1442" t="s">
        <v>8341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1"/>
        <v>42198.765844907408</v>
      </c>
      <c r="P1443" s="10">
        <f t="shared" si="112"/>
        <v>42258.765844907408</v>
      </c>
      <c r="Q1443">
        <f t="shared" si="110"/>
        <v>1</v>
      </c>
      <c r="R1443">
        <f t="shared" si="113"/>
        <v>673.33</v>
      </c>
      <c r="S1443" t="s">
        <v>8322</v>
      </c>
      <c r="T1443" t="s">
        <v>8341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1"/>
        <v>42485.64534722222</v>
      </c>
      <c r="P1444" s="10">
        <f t="shared" si="112"/>
        <v>42515.64534722222</v>
      </c>
      <c r="Q1444">
        <f t="shared" si="110"/>
        <v>0</v>
      </c>
      <c r="R1444" t="str">
        <f t="shared" si="113"/>
        <v>no backers</v>
      </c>
      <c r="S1444" t="s">
        <v>8322</v>
      </c>
      <c r="T1444" t="s">
        <v>8341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1"/>
        <v>42707.926030092596</v>
      </c>
      <c r="P1445" s="10">
        <f t="shared" si="112"/>
        <v>42737.926030092596</v>
      </c>
      <c r="Q1445">
        <f t="shared" si="110"/>
        <v>0</v>
      </c>
      <c r="R1445" t="str">
        <f t="shared" si="113"/>
        <v>no backers</v>
      </c>
      <c r="S1445" t="s">
        <v>8322</v>
      </c>
      <c r="T1445" t="s">
        <v>8341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1"/>
        <v>42199.873402777783</v>
      </c>
      <c r="P1446" s="10">
        <f t="shared" si="112"/>
        <v>42259.873402777783</v>
      </c>
      <c r="Q1446">
        <f t="shared" si="110"/>
        <v>0</v>
      </c>
      <c r="R1446" t="str">
        <f t="shared" si="113"/>
        <v>no backers</v>
      </c>
      <c r="S1446" t="s">
        <v>8322</v>
      </c>
      <c r="T1446" t="s">
        <v>8341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1"/>
        <v>42139.542303240742</v>
      </c>
      <c r="P1447" s="10">
        <f t="shared" si="112"/>
        <v>42169.542303240742</v>
      </c>
      <c r="Q1447">
        <f t="shared" si="110"/>
        <v>0</v>
      </c>
      <c r="R1447" t="str">
        <f t="shared" si="113"/>
        <v>no backers</v>
      </c>
      <c r="S1447" t="s">
        <v>8322</v>
      </c>
      <c r="T1447" t="s">
        <v>8341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1"/>
        <v>42461.447662037041</v>
      </c>
      <c r="P1448" s="10">
        <f t="shared" si="112"/>
        <v>42481.447662037041</v>
      </c>
      <c r="Q1448">
        <f t="shared" si="110"/>
        <v>0</v>
      </c>
      <c r="R1448" t="str">
        <f t="shared" si="113"/>
        <v>no backers</v>
      </c>
      <c r="S1448" t="s">
        <v>8322</v>
      </c>
      <c r="T1448" t="s">
        <v>8341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1"/>
        <v>42529.730717592596</v>
      </c>
      <c r="P1449" s="10">
        <f t="shared" si="112"/>
        <v>42559.730717592596</v>
      </c>
      <c r="Q1449">
        <f t="shared" si="110"/>
        <v>0</v>
      </c>
      <c r="R1449">
        <f t="shared" si="113"/>
        <v>25</v>
      </c>
      <c r="S1449" t="s">
        <v>8322</v>
      </c>
      <c r="T1449" t="s">
        <v>8341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1"/>
        <v>42115.936550925922</v>
      </c>
      <c r="P1450" s="10">
        <f t="shared" si="112"/>
        <v>42146.225694444445</v>
      </c>
      <c r="Q1450">
        <f t="shared" si="110"/>
        <v>0</v>
      </c>
      <c r="R1450" t="str">
        <f t="shared" si="113"/>
        <v>no backers</v>
      </c>
      <c r="S1450" t="s">
        <v>8322</v>
      </c>
      <c r="T1450" t="s">
        <v>8341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1"/>
        <v>42086.811400462961</v>
      </c>
      <c r="P1451" s="10">
        <f t="shared" si="112"/>
        <v>42134.811400462961</v>
      </c>
      <c r="Q1451">
        <f t="shared" si="110"/>
        <v>0</v>
      </c>
      <c r="R1451" t="str">
        <f t="shared" si="113"/>
        <v>no backers</v>
      </c>
      <c r="S1451" t="s">
        <v>8322</v>
      </c>
      <c r="T1451" t="s">
        <v>8341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1"/>
        <v>42390.171261574069</v>
      </c>
      <c r="P1452" s="10">
        <f t="shared" si="112"/>
        <v>42420.171261574069</v>
      </c>
      <c r="Q1452">
        <f t="shared" si="110"/>
        <v>0</v>
      </c>
      <c r="R1452">
        <f t="shared" si="113"/>
        <v>1</v>
      </c>
      <c r="S1452" t="s">
        <v>8322</v>
      </c>
      <c r="T1452" t="s">
        <v>8341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1"/>
        <v>41931.959016203706</v>
      </c>
      <c r="P1453" s="10">
        <f t="shared" si="112"/>
        <v>41962.00068287037</v>
      </c>
      <c r="Q1453">
        <f t="shared" si="110"/>
        <v>0</v>
      </c>
      <c r="R1453">
        <f t="shared" si="113"/>
        <v>1</v>
      </c>
      <c r="S1453" t="s">
        <v>8322</v>
      </c>
      <c r="T1453" t="s">
        <v>8341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1"/>
        <v>41818.703275462962</v>
      </c>
      <c r="P1454" s="10">
        <f t="shared" si="112"/>
        <v>41848.703275462962</v>
      </c>
      <c r="Q1454">
        <f t="shared" si="110"/>
        <v>0</v>
      </c>
      <c r="R1454" t="str">
        <f t="shared" si="113"/>
        <v>no backers</v>
      </c>
      <c r="S1454" t="s">
        <v>8322</v>
      </c>
      <c r="T1454" t="s">
        <v>8341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1"/>
        <v>42795.696145833332</v>
      </c>
      <c r="P1455" s="10">
        <f t="shared" si="112"/>
        <v>42840.654479166667</v>
      </c>
      <c r="Q1455">
        <f t="shared" si="110"/>
        <v>0</v>
      </c>
      <c r="R1455" t="str">
        <f t="shared" si="113"/>
        <v>no backers</v>
      </c>
      <c r="S1455" t="s">
        <v>8322</v>
      </c>
      <c r="T1455" t="s">
        <v>8341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1"/>
        <v>42463.866666666669</v>
      </c>
      <c r="P1456" s="10">
        <f t="shared" si="112"/>
        <v>42484.915972222225</v>
      </c>
      <c r="Q1456">
        <f t="shared" si="110"/>
        <v>1</v>
      </c>
      <c r="R1456">
        <f t="shared" si="113"/>
        <v>15</v>
      </c>
      <c r="S1456" t="s">
        <v>8322</v>
      </c>
      <c r="T1456" t="s">
        <v>8341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1"/>
        <v>41832.672685185185</v>
      </c>
      <c r="P1457" s="10">
        <f t="shared" si="112"/>
        <v>41887.568749999999</v>
      </c>
      <c r="Q1457">
        <f t="shared" si="110"/>
        <v>11</v>
      </c>
      <c r="R1457">
        <f t="shared" si="113"/>
        <v>225</v>
      </c>
      <c r="S1457" t="s">
        <v>8322</v>
      </c>
      <c r="T1457" t="s">
        <v>8341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1"/>
        <v>42708.668576388889</v>
      </c>
      <c r="P1458" s="10">
        <f t="shared" si="112"/>
        <v>42738.668576388889</v>
      </c>
      <c r="Q1458">
        <f t="shared" si="110"/>
        <v>3</v>
      </c>
      <c r="R1458">
        <f t="shared" si="113"/>
        <v>48.33</v>
      </c>
      <c r="S1458" t="s">
        <v>8322</v>
      </c>
      <c r="T1458" t="s">
        <v>8341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1"/>
        <v>42289.89634259259</v>
      </c>
      <c r="P1459" s="10">
        <f t="shared" si="112"/>
        <v>42319.938009259262</v>
      </c>
      <c r="Q1459">
        <f t="shared" si="110"/>
        <v>0</v>
      </c>
      <c r="R1459" t="str">
        <f t="shared" si="113"/>
        <v>no backers</v>
      </c>
      <c r="S1459" t="s">
        <v>8322</v>
      </c>
      <c r="T1459" t="s">
        <v>8341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1"/>
        <v>41831.705555555556</v>
      </c>
      <c r="P1460" s="10">
        <f t="shared" si="112"/>
        <v>41862.166666666664</v>
      </c>
      <c r="Q1460">
        <f t="shared" si="110"/>
        <v>0</v>
      </c>
      <c r="R1460" t="str">
        <f t="shared" si="113"/>
        <v>no backers</v>
      </c>
      <c r="S1460" t="s">
        <v>8322</v>
      </c>
      <c r="T1460" t="s">
        <v>8341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1"/>
        <v>42312.204814814817</v>
      </c>
      <c r="P1461" s="10">
        <f t="shared" si="112"/>
        <v>42340.725694444445</v>
      </c>
      <c r="Q1461">
        <f t="shared" si="110"/>
        <v>0</v>
      </c>
      <c r="R1461" t="str">
        <f t="shared" si="113"/>
        <v>no backers</v>
      </c>
      <c r="S1461" t="s">
        <v>8322</v>
      </c>
      <c r="T1461" t="s">
        <v>8341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1"/>
        <v>41915.896967592591</v>
      </c>
      <c r="P1462" s="10">
        <f t="shared" si="112"/>
        <v>41973.989583333328</v>
      </c>
      <c r="Q1462">
        <f t="shared" si="110"/>
        <v>0</v>
      </c>
      <c r="R1462" t="str">
        <f t="shared" si="113"/>
        <v>no backers</v>
      </c>
      <c r="S1462" t="s">
        <v>8322</v>
      </c>
      <c r="T1462" t="s">
        <v>8341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1"/>
        <v>41899.645300925928</v>
      </c>
      <c r="P1463" s="10">
        <f t="shared" si="112"/>
        <v>41933</v>
      </c>
      <c r="Q1463">
        <f t="shared" si="110"/>
        <v>101</v>
      </c>
      <c r="R1463">
        <f t="shared" si="113"/>
        <v>44.67</v>
      </c>
      <c r="S1463" t="s">
        <v>8322</v>
      </c>
      <c r="T1463" t="s">
        <v>8342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1"/>
        <v>41344.662858796299</v>
      </c>
      <c r="P1464" s="10">
        <f t="shared" si="112"/>
        <v>41374.662858796299</v>
      </c>
      <c r="Q1464">
        <f t="shared" si="110"/>
        <v>109</v>
      </c>
      <c r="R1464">
        <f t="shared" si="113"/>
        <v>28.94</v>
      </c>
      <c r="S1464" t="s">
        <v>8322</v>
      </c>
      <c r="T1464" t="s">
        <v>8342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1"/>
        <v>41326.911319444444</v>
      </c>
      <c r="P1465" s="10">
        <f t="shared" si="112"/>
        <v>41371.869652777779</v>
      </c>
      <c r="Q1465">
        <f t="shared" si="110"/>
        <v>148</v>
      </c>
      <c r="R1465">
        <f t="shared" si="113"/>
        <v>35.44</v>
      </c>
      <c r="S1465" t="s">
        <v>8322</v>
      </c>
      <c r="T1465" t="s">
        <v>8342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1"/>
        <v>41291.661550925928</v>
      </c>
      <c r="P1466" s="10">
        <f t="shared" si="112"/>
        <v>41321.661550925928</v>
      </c>
      <c r="Q1466">
        <f t="shared" si="110"/>
        <v>163</v>
      </c>
      <c r="R1466">
        <f t="shared" si="113"/>
        <v>34.869999999999997</v>
      </c>
      <c r="S1466" t="s">
        <v>8322</v>
      </c>
      <c r="T1466" t="s">
        <v>8342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1"/>
        <v>40959.734398148146</v>
      </c>
      <c r="P1467" s="10">
        <f t="shared" si="112"/>
        <v>40990.125</v>
      </c>
      <c r="Q1467">
        <f t="shared" si="110"/>
        <v>456</v>
      </c>
      <c r="R1467">
        <f t="shared" si="113"/>
        <v>52.62</v>
      </c>
      <c r="S1467" t="s">
        <v>8322</v>
      </c>
      <c r="T1467" t="s">
        <v>8342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1"/>
        <v>42340.172060185185</v>
      </c>
      <c r="P1468" s="10">
        <f t="shared" si="112"/>
        <v>42381.208333333328</v>
      </c>
      <c r="Q1468">
        <f t="shared" si="110"/>
        <v>108</v>
      </c>
      <c r="R1468">
        <f t="shared" si="113"/>
        <v>69.599999999999994</v>
      </c>
      <c r="S1468" t="s">
        <v>8322</v>
      </c>
      <c r="T1468" t="s">
        <v>8342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1"/>
        <v>40933.80190972222</v>
      </c>
      <c r="P1469" s="10">
        <f t="shared" si="112"/>
        <v>40993.760243055556</v>
      </c>
      <c r="Q1469">
        <f t="shared" si="110"/>
        <v>115</v>
      </c>
      <c r="R1469">
        <f t="shared" si="113"/>
        <v>76.72</v>
      </c>
      <c r="S1469" t="s">
        <v>8322</v>
      </c>
      <c r="T1469" t="s">
        <v>8342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1"/>
        <v>40646.014456018522</v>
      </c>
      <c r="P1470" s="10">
        <f t="shared" si="112"/>
        <v>40706.014456018522</v>
      </c>
      <c r="Q1470">
        <f t="shared" si="110"/>
        <v>102</v>
      </c>
      <c r="R1470">
        <f t="shared" si="113"/>
        <v>33.19</v>
      </c>
      <c r="S1470" t="s">
        <v>8322</v>
      </c>
      <c r="T1470" t="s">
        <v>8342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1"/>
        <v>41290.598483796297</v>
      </c>
      <c r="P1471" s="10">
        <f t="shared" si="112"/>
        <v>41320.598483796297</v>
      </c>
      <c r="Q1471">
        <f t="shared" si="110"/>
        <v>108</v>
      </c>
      <c r="R1471">
        <f t="shared" si="113"/>
        <v>149.46</v>
      </c>
      <c r="S1471" t="s">
        <v>8322</v>
      </c>
      <c r="T1471" t="s">
        <v>8342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1"/>
        <v>41250.827118055553</v>
      </c>
      <c r="P1472" s="10">
        <f t="shared" si="112"/>
        <v>41271.827118055553</v>
      </c>
      <c r="Q1472">
        <f t="shared" si="110"/>
        <v>125</v>
      </c>
      <c r="R1472">
        <f t="shared" si="113"/>
        <v>23.17</v>
      </c>
      <c r="S1472" t="s">
        <v>8322</v>
      </c>
      <c r="T1472" t="s">
        <v>8342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1"/>
        <v>42073.957569444443</v>
      </c>
      <c r="P1473" s="10">
        <f t="shared" si="112"/>
        <v>42103.957569444443</v>
      </c>
      <c r="Q1473">
        <f t="shared" si="110"/>
        <v>104</v>
      </c>
      <c r="R1473">
        <f t="shared" si="113"/>
        <v>96.88</v>
      </c>
      <c r="S1473" t="s">
        <v>8322</v>
      </c>
      <c r="T1473" t="s">
        <v>8342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1"/>
        <v>41533.542858796296</v>
      </c>
      <c r="P1474" s="10">
        <f t="shared" si="112"/>
        <v>41563.542858796296</v>
      </c>
      <c r="Q1474">
        <f t="shared" ref="Q1474:Q1537" si="115">ROUND(100*E1474/D1474, 0)</f>
        <v>139</v>
      </c>
      <c r="R1474">
        <f t="shared" si="113"/>
        <v>103.2</v>
      </c>
      <c r="S1474" t="s">
        <v>8322</v>
      </c>
      <c r="T1474" t="s">
        <v>8342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6">(((J1475/60)/60)/24)+DATE(1970,1,1)</f>
        <v>40939.979618055557</v>
      </c>
      <c r="P1475" s="10">
        <f t="shared" ref="P1475:P1538" si="117">(((I1475/60)/60)/24)+DATE(1970,1,1)</f>
        <v>40969.979618055557</v>
      </c>
      <c r="Q1475">
        <f t="shared" si="115"/>
        <v>121</v>
      </c>
      <c r="R1475">
        <f t="shared" ref="R1475:R1538" si="118">IFERROR(ROUND(E1475/L1475, 2), "no backers")</f>
        <v>38.46</v>
      </c>
      <c r="S1475" t="s">
        <v>8322</v>
      </c>
      <c r="T1475" t="s">
        <v>8342</v>
      </c>
      <c r="U1475">
        <f t="shared" ref="U1475:U1538" si="119">YEAR(O1475)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6"/>
        <v>41500.727916666663</v>
      </c>
      <c r="P1476" s="10">
        <f t="shared" si="117"/>
        <v>41530.727916666663</v>
      </c>
      <c r="Q1476">
        <f t="shared" si="115"/>
        <v>112</v>
      </c>
      <c r="R1476">
        <f t="shared" si="118"/>
        <v>44.32</v>
      </c>
      <c r="S1476" t="s">
        <v>8322</v>
      </c>
      <c r="T1476" t="s">
        <v>8342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6"/>
        <v>41960.722951388889</v>
      </c>
      <c r="P1477" s="10">
        <f t="shared" si="117"/>
        <v>41993.207638888889</v>
      </c>
      <c r="Q1477">
        <f t="shared" si="115"/>
        <v>189</v>
      </c>
      <c r="R1477">
        <f t="shared" si="118"/>
        <v>64.17</v>
      </c>
      <c r="S1477" t="s">
        <v>8322</v>
      </c>
      <c r="T1477" t="s">
        <v>8342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6"/>
        <v>40766.041921296295</v>
      </c>
      <c r="P1478" s="10">
        <f t="shared" si="117"/>
        <v>40796.041921296295</v>
      </c>
      <c r="Q1478">
        <f t="shared" si="115"/>
        <v>662</v>
      </c>
      <c r="R1478">
        <f t="shared" si="118"/>
        <v>43.33</v>
      </c>
      <c r="S1478" t="s">
        <v>8322</v>
      </c>
      <c r="T1478" t="s">
        <v>8342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6"/>
        <v>40840.615787037037</v>
      </c>
      <c r="P1479" s="10">
        <f t="shared" si="117"/>
        <v>40900.125</v>
      </c>
      <c r="Q1479">
        <f t="shared" si="115"/>
        <v>111</v>
      </c>
      <c r="R1479">
        <f t="shared" si="118"/>
        <v>90.5</v>
      </c>
      <c r="S1479" t="s">
        <v>8322</v>
      </c>
      <c r="T1479" t="s">
        <v>8342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6"/>
        <v>41394.871678240743</v>
      </c>
      <c r="P1480" s="10">
        <f t="shared" si="117"/>
        <v>41408.871678240743</v>
      </c>
      <c r="Q1480">
        <f t="shared" si="115"/>
        <v>1182</v>
      </c>
      <c r="R1480">
        <f t="shared" si="118"/>
        <v>29.19</v>
      </c>
      <c r="S1480" t="s">
        <v>8322</v>
      </c>
      <c r="T1480" t="s">
        <v>8342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6"/>
        <v>41754.745243055557</v>
      </c>
      <c r="P1481" s="10">
        <f t="shared" si="117"/>
        <v>41769.165972222225</v>
      </c>
      <c r="Q1481">
        <f t="shared" si="115"/>
        <v>137</v>
      </c>
      <c r="R1481">
        <f t="shared" si="118"/>
        <v>30.96</v>
      </c>
      <c r="S1481" t="s">
        <v>8322</v>
      </c>
      <c r="T1481" t="s">
        <v>8342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6"/>
        <v>41464.934016203704</v>
      </c>
      <c r="P1482" s="10">
        <f t="shared" si="117"/>
        <v>41481.708333333336</v>
      </c>
      <c r="Q1482">
        <f t="shared" si="115"/>
        <v>117</v>
      </c>
      <c r="R1482">
        <f t="shared" si="118"/>
        <v>92.16</v>
      </c>
      <c r="S1482" t="s">
        <v>8322</v>
      </c>
      <c r="T1482" t="s">
        <v>8342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6"/>
        <v>41550.922974537039</v>
      </c>
      <c r="P1483" s="10">
        <f t="shared" si="117"/>
        <v>41580.922974537039</v>
      </c>
      <c r="Q1483">
        <f t="shared" si="115"/>
        <v>2</v>
      </c>
      <c r="R1483">
        <f t="shared" si="118"/>
        <v>17.5</v>
      </c>
      <c r="S1483" t="s">
        <v>8322</v>
      </c>
      <c r="T1483" t="s">
        <v>8324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6"/>
        <v>41136.85805555556</v>
      </c>
      <c r="P1484" s="10">
        <f t="shared" si="117"/>
        <v>41159.32708333333</v>
      </c>
      <c r="Q1484">
        <f t="shared" si="115"/>
        <v>0</v>
      </c>
      <c r="R1484">
        <f t="shared" si="118"/>
        <v>5</v>
      </c>
      <c r="S1484" t="s">
        <v>8322</v>
      </c>
      <c r="T1484" t="s">
        <v>8324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6"/>
        <v>42548.192997685182</v>
      </c>
      <c r="P1485" s="10">
        <f t="shared" si="117"/>
        <v>42573.192997685182</v>
      </c>
      <c r="Q1485">
        <f t="shared" si="115"/>
        <v>1</v>
      </c>
      <c r="R1485">
        <f t="shared" si="118"/>
        <v>25</v>
      </c>
      <c r="S1485" t="s">
        <v>8322</v>
      </c>
      <c r="T1485" t="s">
        <v>8324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6"/>
        <v>41053.200960648144</v>
      </c>
      <c r="P1486" s="10">
        <f t="shared" si="117"/>
        <v>41111.618750000001</v>
      </c>
      <c r="Q1486">
        <f t="shared" si="115"/>
        <v>0</v>
      </c>
      <c r="R1486" t="str">
        <f t="shared" si="118"/>
        <v>no backers</v>
      </c>
      <c r="S1486" t="s">
        <v>8322</v>
      </c>
      <c r="T1486" t="s">
        <v>8324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6"/>
        <v>42130.795983796299</v>
      </c>
      <c r="P1487" s="10">
        <f t="shared" si="117"/>
        <v>42175.795983796299</v>
      </c>
      <c r="Q1487">
        <f t="shared" si="115"/>
        <v>2</v>
      </c>
      <c r="R1487">
        <f t="shared" si="118"/>
        <v>50</v>
      </c>
      <c r="S1487" t="s">
        <v>8322</v>
      </c>
      <c r="T1487" t="s">
        <v>8324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6"/>
        <v>42032.168530092589</v>
      </c>
      <c r="P1488" s="10">
        <f t="shared" si="117"/>
        <v>42062.168530092589</v>
      </c>
      <c r="Q1488">
        <f t="shared" si="115"/>
        <v>0</v>
      </c>
      <c r="R1488">
        <f t="shared" si="118"/>
        <v>16</v>
      </c>
      <c r="S1488" t="s">
        <v>8322</v>
      </c>
      <c r="T1488" t="s">
        <v>8324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6"/>
        <v>42554.917488425926</v>
      </c>
      <c r="P1489" s="10">
        <f t="shared" si="117"/>
        <v>42584.917488425926</v>
      </c>
      <c r="Q1489">
        <f t="shared" si="115"/>
        <v>0</v>
      </c>
      <c r="R1489" t="str">
        <f t="shared" si="118"/>
        <v>no backers</v>
      </c>
      <c r="S1489" t="s">
        <v>8322</v>
      </c>
      <c r="T1489" t="s">
        <v>8324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6"/>
        <v>41614.563194444447</v>
      </c>
      <c r="P1490" s="10">
        <f t="shared" si="117"/>
        <v>41644.563194444447</v>
      </c>
      <c r="Q1490">
        <f t="shared" si="115"/>
        <v>2</v>
      </c>
      <c r="R1490">
        <f t="shared" si="118"/>
        <v>60</v>
      </c>
      <c r="S1490" t="s">
        <v>8322</v>
      </c>
      <c r="T1490" t="s">
        <v>8324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6"/>
        <v>41198.611712962964</v>
      </c>
      <c r="P1491" s="10">
        <f t="shared" si="117"/>
        <v>41228.653379629628</v>
      </c>
      <c r="Q1491">
        <f t="shared" si="115"/>
        <v>0</v>
      </c>
      <c r="R1491" t="str">
        <f t="shared" si="118"/>
        <v>no backers</v>
      </c>
      <c r="S1491" t="s">
        <v>8322</v>
      </c>
      <c r="T1491" t="s">
        <v>8324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6"/>
        <v>41520.561041666668</v>
      </c>
      <c r="P1492" s="10">
        <f t="shared" si="117"/>
        <v>41549.561041666668</v>
      </c>
      <c r="Q1492">
        <f t="shared" si="115"/>
        <v>31</v>
      </c>
      <c r="R1492">
        <f t="shared" si="118"/>
        <v>47.11</v>
      </c>
      <c r="S1492" t="s">
        <v>8322</v>
      </c>
      <c r="T1492" t="s">
        <v>8324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6"/>
        <v>41991.713460648149</v>
      </c>
      <c r="P1493" s="10">
        <f t="shared" si="117"/>
        <v>42050.651388888888</v>
      </c>
      <c r="Q1493">
        <f t="shared" si="115"/>
        <v>8</v>
      </c>
      <c r="R1493">
        <f t="shared" si="118"/>
        <v>100</v>
      </c>
      <c r="S1493" t="s">
        <v>8322</v>
      </c>
      <c r="T1493" t="s">
        <v>8324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6"/>
        <v>40682.884791666671</v>
      </c>
      <c r="P1494" s="10">
        <f t="shared" si="117"/>
        <v>40712.884791666671</v>
      </c>
      <c r="Q1494">
        <f t="shared" si="115"/>
        <v>1</v>
      </c>
      <c r="R1494">
        <f t="shared" si="118"/>
        <v>15</v>
      </c>
      <c r="S1494" t="s">
        <v>8322</v>
      </c>
      <c r="T1494" t="s">
        <v>8324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6"/>
        <v>41411.866608796299</v>
      </c>
      <c r="P1495" s="10">
        <f t="shared" si="117"/>
        <v>41441.866608796299</v>
      </c>
      <c r="Q1495">
        <f t="shared" si="115"/>
        <v>0</v>
      </c>
      <c r="R1495" t="str">
        <f t="shared" si="118"/>
        <v>no backers</v>
      </c>
      <c r="S1495" t="s">
        <v>8322</v>
      </c>
      <c r="T1495" t="s">
        <v>8324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6"/>
        <v>42067.722372685181</v>
      </c>
      <c r="P1496" s="10">
        <f t="shared" si="117"/>
        <v>42097.651388888888</v>
      </c>
      <c r="Q1496">
        <f t="shared" si="115"/>
        <v>9</v>
      </c>
      <c r="R1496">
        <f t="shared" si="118"/>
        <v>40.450000000000003</v>
      </c>
      <c r="S1496" t="s">
        <v>8322</v>
      </c>
      <c r="T1496" t="s">
        <v>8324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6"/>
        <v>40752.789710648147</v>
      </c>
      <c r="P1497" s="10">
        <f t="shared" si="117"/>
        <v>40782.789710648147</v>
      </c>
      <c r="Q1497">
        <f t="shared" si="115"/>
        <v>0</v>
      </c>
      <c r="R1497" t="str">
        <f t="shared" si="118"/>
        <v>no backers</v>
      </c>
      <c r="S1497" t="s">
        <v>8322</v>
      </c>
      <c r="T1497" t="s">
        <v>8324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6"/>
        <v>41838.475219907406</v>
      </c>
      <c r="P1498" s="10">
        <f t="shared" si="117"/>
        <v>41898.475219907406</v>
      </c>
      <c r="Q1498">
        <f t="shared" si="115"/>
        <v>0</v>
      </c>
      <c r="R1498" t="str">
        <f t="shared" si="118"/>
        <v>no backers</v>
      </c>
      <c r="S1498" t="s">
        <v>8322</v>
      </c>
      <c r="T1498" t="s">
        <v>8324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6"/>
        <v>41444.64261574074</v>
      </c>
      <c r="P1499" s="10">
        <f t="shared" si="117"/>
        <v>41486.821527777778</v>
      </c>
      <c r="Q1499">
        <f t="shared" si="115"/>
        <v>0</v>
      </c>
      <c r="R1499">
        <f t="shared" si="118"/>
        <v>1</v>
      </c>
      <c r="S1499" t="s">
        <v>8322</v>
      </c>
      <c r="T1499" t="s">
        <v>8324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6"/>
        <v>41840.983541666668</v>
      </c>
      <c r="P1500" s="10">
        <f t="shared" si="117"/>
        <v>41885.983541666668</v>
      </c>
      <c r="Q1500">
        <f t="shared" si="115"/>
        <v>2</v>
      </c>
      <c r="R1500">
        <f t="shared" si="118"/>
        <v>19</v>
      </c>
      <c r="S1500" t="s">
        <v>8322</v>
      </c>
      <c r="T1500" t="s">
        <v>8324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6"/>
        <v>42527.007326388892</v>
      </c>
      <c r="P1501" s="10">
        <f t="shared" si="117"/>
        <v>42587.007326388892</v>
      </c>
      <c r="Q1501">
        <f t="shared" si="115"/>
        <v>0</v>
      </c>
      <c r="R1501">
        <f t="shared" si="118"/>
        <v>5</v>
      </c>
      <c r="S1501" t="s">
        <v>8322</v>
      </c>
      <c r="T1501" t="s">
        <v>8324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6"/>
        <v>41365.904594907406</v>
      </c>
      <c r="P1502" s="10">
        <f t="shared" si="117"/>
        <v>41395.904594907406</v>
      </c>
      <c r="Q1502">
        <f t="shared" si="115"/>
        <v>25</v>
      </c>
      <c r="R1502">
        <f t="shared" si="118"/>
        <v>46.73</v>
      </c>
      <c r="S1502" t="s">
        <v>8322</v>
      </c>
      <c r="T1502" t="s">
        <v>8324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6"/>
        <v>42163.583599537036</v>
      </c>
      <c r="P1503" s="10">
        <f t="shared" si="117"/>
        <v>42193.583599537036</v>
      </c>
      <c r="Q1503">
        <f t="shared" si="115"/>
        <v>166</v>
      </c>
      <c r="R1503">
        <f t="shared" si="118"/>
        <v>97.73</v>
      </c>
      <c r="S1503" t="s">
        <v>8338</v>
      </c>
      <c r="T1503" t="s">
        <v>8339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6"/>
        <v>42426.542592592596</v>
      </c>
      <c r="P1504" s="10">
        <f t="shared" si="117"/>
        <v>42454.916666666672</v>
      </c>
      <c r="Q1504">
        <f t="shared" si="115"/>
        <v>101</v>
      </c>
      <c r="R1504">
        <f t="shared" si="118"/>
        <v>67.84</v>
      </c>
      <c r="S1504" t="s">
        <v>8338</v>
      </c>
      <c r="T1504" t="s">
        <v>8339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6"/>
        <v>42606.347233796296</v>
      </c>
      <c r="P1505" s="10">
        <f t="shared" si="117"/>
        <v>42666.347233796296</v>
      </c>
      <c r="Q1505">
        <f t="shared" si="115"/>
        <v>108</v>
      </c>
      <c r="R1505">
        <f t="shared" si="118"/>
        <v>56.98</v>
      </c>
      <c r="S1505" t="s">
        <v>8338</v>
      </c>
      <c r="T1505" t="s">
        <v>8339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6"/>
        <v>41772.657685185186</v>
      </c>
      <c r="P1506" s="10">
        <f t="shared" si="117"/>
        <v>41800.356249999997</v>
      </c>
      <c r="Q1506">
        <f t="shared" si="115"/>
        <v>278</v>
      </c>
      <c r="R1506">
        <f t="shared" si="118"/>
        <v>67.16</v>
      </c>
      <c r="S1506" t="s">
        <v>8338</v>
      </c>
      <c r="T1506" t="s">
        <v>8339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6"/>
        <v>42414.44332175926</v>
      </c>
      <c r="P1507" s="10">
        <f t="shared" si="117"/>
        <v>42451.834027777775</v>
      </c>
      <c r="Q1507">
        <f t="shared" si="115"/>
        <v>104</v>
      </c>
      <c r="R1507">
        <f t="shared" si="118"/>
        <v>48.04</v>
      </c>
      <c r="S1507" t="s">
        <v>8338</v>
      </c>
      <c r="T1507" t="s">
        <v>8339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6"/>
        <v>41814.785925925928</v>
      </c>
      <c r="P1508" s="10">
        <f t="shared" si="117"/>
        <v>41844.785925925928</v>
      </c>
      <c r="Q1508">
        <f t="shared" si="115"/>
        <v>111</v>
      </c>
      <c r="R1508">
        <f t="shared" si="118"/>
        <v>38.86</v>
      </c>
      <c r="S1508" t="s">
        <v>8338</v>
      </c>
      <c r="T1508" t="s">
        <v>8339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6"/>
        <v>40254.450335648151</v>
      </c>
      <c r="P1509" s="10">
        <f t="shared" si="117"/>
        <v>40313.340277777781</v>
      </c>
      <c r="Q1509">
        <f t="shared" si="115"/>
        <v>215</v>
      </c>
      <c r="R1509">
        <f t="shared" si="118"/>
        <v>78.180000000000007</v>
      </c>
      <c r="S1509" t="s">
        <v>8338</v>
      </c>
      <c r="T1509" t="s">
        <v>8339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6"/>
        <v>41786.614363425928</v>
      </c>
      <c r="P1510" s="10">
        <f t="shared" si="117"/>
        <v>41817.614363425928</v>
      </c>
      <c r="Q1510">
        <f t="shared" si="115"/>
        <v>111</v>
      </c>
      <c r="R1510">
        <f t="shared" si="118"/>
        <v>97.11</v>
      </c>
      <c r="S1510" t="s">
        <v>8338</v>
      </c>
      <c r="T1510" t="s">
        <v>8339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6"/>
        <v>42751.533391203702</v>
      </c>
      <c r="P1511" s="10">
        <f t="shared" si="117"/>
        <v>42780.957638888889</v>
      </c>
      <c r="Q1511">
        <f t="shared" si="115"/>
        <v>124</v>
      </c>
      <c r="R1511">
        <f t="shared" si="118"/>
        <v>110.39</v>
      </c>
      <c r="S1511" t="s">
        <v>8338</v>
      </c>
      <c r="T1511" t="s">
        <v>8339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6"/>
        <v>41809.385162037033</v>
      </c>
      <c r="P1512" s="10">
        <f t="shared" si="117"/>
        <v>41839.385162037033</v>
      </c>
      <c r="Q1512">
        <f t="shared" si="115"/>
        <v>101</v>
      </c>
      <c r="R1512">
        <f t="shared" si="118"/>
        <v>39.92</v>
      </c>
      <c r="S1512" t="s">
        <v>8338</v>
      </c>
      <c r="T1512" t="s">
        <v>8339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6"/>
        <v>42296.583379629628</v>
      </c>
      <c r="P1513" s="10">
        <f t="shared" si="117"/>
        <v>42326.625046296293</v>
      </c>
      <c r="Q1513">
        <f t="shared" si="115"/>
        <v>112</v>
      </c>
      <c r="R1513">
        <f t="shared" si="118"/>
        <v>75.98</v>
      </c>
      <c r="S1513" t="s">
        <v>8338</v>
      </c>
      <c r="T1513" t="s">
        <v>8339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6"/>
        <v>42741.684479166666</v>
      </c>
      <c r="P1514" s="10">
        <f t="shared" si="117"/>
        <v>42771.684479166666</v>
      </c>
      <c r="Q1514">
        <f t="shared" si="115"/>
        <v>559</v>
      </c>
      <c r="R1514">
        <f t="shared" si="118"/>
        <v>58.38</v>
      </c>
      <c r="S1514" t="s">
        <v>8338</v>
      </c>
      <c r="T1514" t="s">
        <v>8339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6"/>
        <v>41806.637337962966</v>
      </c>
      <c r="P1515" s="10">
        <f t="shared" si="117"/>
        <v>41836.637337962966</v>
      </c>
      <c r="Q1515">
        <f t="shared" si="115"/>
        <v>150</v>
      </c>
      <c r="R1515">
        <f t="shared" si="118"/>
        <v>55.82</v>
      </c>
      <c r="S1515" t="s">
        <v>8338</v>
      </c>
      <c r="T1515" t="s">
        <v>8339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6"/>
        <v>42234.597685185188</v>
      </c>
      <c r="P1516" s="10">
        <f t="shared" si="117"/>
        <v>42274.597685185188</v>
      </c>
      <c r="Q1516">
        <f t="shared" si="115"/>
        <v>106</v>
      </c>
      <c r="R1516">
        <f t="shared" si="118"/>
        <v>151.24</v>
      </c>
      <c r="S1516" t="s">
        <v>8338</v>
      </c>
      <c r="T1516" t="s">
        <v>8339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6"/>
        <v>42415.253437499996</v>
      </c>
      <c r="P1517" s="10">
        <f t="shared" si="117"/>
        <v>42445.211770833332</v>
      </c>
      <c r="Q1517">
        <f t="shared" si="115"/>
        <v>157</v>
      </c>
      <c r="R1517">
        <f t="shared" si="118"/>
        <v>849.67</v>
      </c>
      <c r="S1517" t="s">
        <v>8338</v>
      </c>
      <c r="T1517" t="s">
        <v>8339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6"/>
        <v>42619.466342592597</v>
      </c>
      <c r="P1518" s="10">
        <f t="shared" si="117"/>
        <v>42649.583333333328</v>
      </c>
      <c r="Q1518">
        <f t="shared" si="115"/>
        <v>109</v>
      </c>
      <c r="R1518">
        <f t="shared" si="118"/>
        <v>159.24</v>
      </c>
      <c r="S1518" t="s">
        <v>8338</v>
      </c>
      <c r="T1518" t="s">
        <v>8339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6"/>
        <v>41948.56658564815</v>
      </c>
      <c r="P1519" s="10">
        <f t="shared" si="117"/>
        <v>41979.25</v>
      </c>
      <c r="Q1519">
        <f t="shared" si="115"/>
        <v>162</v>
      </c>
      <c r="R1519">
        <f t="shared" si="118"/>
        <v>39.51</v>
      </c>
      <c r="S1519" t="s">
        <v>8338</v>
      </c>
      <c r="T1519" t="s">
        <v>8339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6"/>
        <v>41760.8200462963</v>
      </c>
      <c r="P1520" s="10">
        <f t="shared" si="117"/>
        <v>41790.8200462963</v>
      </c>
      <c r="Q1520">
        <f t="shared" si="115"/>
        <v>205</v>
      </c>
      <c r="R1520">
        <f t="shared" si="118"/>
        <v>130.53</v>
      </c>
      <c r="S1520" t="s">
        <v>8338</v>
      </c>
      <c r="T1520" t="s">
        <v>8339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6"/>
        <v>41782.741701388892</v>
      </c>
      <c r="P1521" s="10">
        <f t="shared" si="117"/>
        <v>41810.915972222225</v>
      </c>
      <c r="Q1521">
        <f t="shared" si="115"/>
        <v>103</v>
      </c>
      <c r="R1521">
        <f t="shared" si="118"/>
        <v>64.16</v>
      </c>
      <c r="S1521" t="s">
        <v>8338</v>
      </c>
      <c r="T1521" t="s">
        <v>8339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6"/>
        <v>41955.857789351852</v>
      </c>
      <c r="P1522" s="10">
        <f t="shared" si="117"/>
        <v>41992.166666666672</v>
      </c>
      <c r="Q1522">
        <f t="shared" si="115"/>
        <v>103</v>
      </c>
      <c r="R1522">
        <f t="shared" si="118"/>
        <v>111.53</v>
      </c>
      <c r="S1522" t="s">
        <v>8338</v>
      </c>
      <c r="T1522" t="s">
        <v>8339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6"/>
        <v>42493.167719907404</v>
      </c>
      <c r="P1523" s="10">
        <f t="shared" si="117"/>
        <v>42528.167719907404</v>
      </c>
      <c r="Q1523">
        <f t="shared" si="115"/>
        <v>107</v>
      </c>
      <c r="R1523">
        <f t="shared" si="118"/>
        <v>170.45</v>
      </c>
      <c r="S1523" t="s">
        <v>8338</v>
      </c>
      <c r="T1523" t="s">
        <v>8339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6"/>
        <v>41899.830312500002</v>
      </c>
      <c r="P1524" s="10">
        <f t="shared" si="117"/>
        <v>41929.830312500002</v>
      </c>
      <c r="Q1524">
        <f t="shared" si="115"/>
        <v>139</v>
      </c>
      <c r="R1524">
        <f t="shared" si="118"/>
        <v>133.74</v>
      </c>
      <c r="S1524" t="s">
        <v>8338</v>
      </c>
      <c r="T1524" t="s">
        <v>8339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6"/>
        <v>41964.751342592594</v>
      </c>
      <c r="P1525" s="10">
        <f t="shared" si="117"/>
        <v>41996</v>
      </c>
      <c r="Q1525">
        <f t="shared" si="115"/>
        <v>125</v>
      </c>
      <c r="R1525">
        <f t="shared" si="118"/>
        <v>95.83</v>
      </c>
      <c r="S1525" t="s">
        <v>8338</v>
      </c>
      <c r="T1525" t="s">
        <v>8339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6"/>
        <v>42756.501041666663</v>
      </c>
      <c r="P1526" s="10">
        <f t="shared" si="117"/>
        <v>42786.501041666663</v>
      </c>
      <c r="Q1526">
        <f t="shared" si="115"/>
        <v>207</v>
      </c>
      <c r="R1526">
        <f t="shared" si="118"/>
        <v>221.79</v>
      </c>
      <c r="S1526" t="s">
        <v>8338</v>
      </c>
      <c r="T1526" t="s">
        <v>8339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6"/>
        <v>42570.702986111108</v>
      </c>
      <c r="P1527" s="10">
        <f t="shared" si="117"/>
        <v>42600.702986111108</v>
      </c>
      <c r="Q1527">
        <f t="shared" si="115"/>
        <v>174</v>
      </c>
      <c r="R1527">
        <f t="shared" si="118"/>
        <v>32.32</v>
      </c>
      <c r="S1527" t="s">
        <v>8338</v>
      </c>
      <c r="T1527" t="s">
        <v>8339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6"/>
        <v>42339.276006944448</v>
      </c>
      <c r="P1528" s="10">
        <f t="shared" si="117"/>
        <v>42388.276006944448</v>
      </c>
      <c r="Q1528">
        <f t="shared" si="115"/>
        <v>120</v>
      </c>
      <c r="R1528">
        <f t="shared" si="118"/>
        <v>98.84</v>
      </c>
      <c r="S1528" t="s">
        <v>8338</v>
      </c>
      <c r="T1528" t="s">
        <v>8339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6"/>
        <v>42780.600532407407</v>
      </c>
      <c r="P1529" s="10">
        <f t="shared" si="117"/>
        <v>42808.558865740735</v>
      </c>
      <c r="Q1529">
        <f t="shared" si="115"/>
        <v>110</v>
      </c>
      <c r="R1529">
        <f t="shared" si="118"/>
        <v>55.22</v>
      </c>
      <c r="S1529" t="s">
        <v>8338</v>
      </c>
      <c r="T1529" t="s">
        <v>8339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6"/>
        <v>42736.732893518521</v>
      </c>
      <c r="P1530" s="10">
        <f t="shared" si="117"/>
        <v>42767</v>
      </c>
      <c r="Q1530">
        <f t="shared" si="115"/>
        <v>282</v>
      </c>
      <c r="R1530">
        <f t="shared" si="118"/>
        <v>52.79</v>
      </c>
      <c r="S1530" t="s">
        <v>8338</v>
      </c>
      <c r="T1530" t="s">
        <v>8339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6"/>
        <v>42052.628703703704</v>
      </c>
      <c r="P1531" s="10">
        <f t="shared" si="117"/>
        <v>42082.587037037039</v>
      </c>
      <c r="Q1531">
        <f t="shared" si="115"/>
        <v>101</v>
      </c>
      <c r="R1531">
        <f t="shared" si="118"/>
        <v>135.66999999999999</v>
      </c>
      <c r="S1531" t="s">
        <v>8338</v>
      </c>
      <c r="T1531" t="s">
        <v>8339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6"/>
        <v>42275.767303240747</v>
      </c>
      <c r="P1532" s="10">
        <f t="shared" si="117"/>
        <v>42300.767303240747</v>
      </c>
      <c r="Q1532">
        <f t="shared" si="115"/>
        <v>135</v>
      </c>
      <c r="R1532">
        <f t="shared" si="118"/>
        <v>53.99</v>
      </c>
      <c r="S1532" t="s">
        <v>8338</v>
      </c>
      <c r="T1532" t="s">
        <v>8339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6"/>
        <v>41941.802384259259</v>
      </c>
      <c r="P1533" s="10">
        <f t="shared" si="117"/>
        <v>41974.125</v>
      </c>
      <c r="Q1533">
        <f t="shared" si="115"/>
        <v>176</v>
      </c>
      <c r="R1533">
        <f t="shared" si="118"/>
        <v>56.64</v>
      </c>
      <c r="S1533" t="s">
        <v>8338</v>
      </c>
      <c r="T1533" t="s">
        <v>8339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6"/>
        <v>42391.475289351853</v>
      </c>
      <c r="P1534" s="10">
        <f t="shared" si="117"/>
        <v>42415.625</v>
      </c>
      <c r="Q1534">
        <f t="shared" si="115"/>
        <v>484</v>
      </c>
      <c r="R1534">
        <f t="shared" si="118"/>
        <v>82.32</v>
      </c>
      <c r="S1534" t="s">
        <v>8338</v>
      </c>
      <c r="T1534" t="s">
        <v>8339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6"/>
        <v>42443.00204861111</v>
      </c>
      <c r="P1535" s="10">
        <f t="shared" si="117"/>
        <v>42492.165972222225</v>
      </c>
      <c r="Q1535">
        <f t="shared" si="115"/>
        <v>145</v>
      </c>
      <c r="R1535">
        <f t="shared" si="118"/>
        <v>88.26</v>
      </c>
      <c r="S1535" t="s">
        <v>8338</v>
      </c>
      <c r="T1535" t="s">
        <v>8339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6"/>
        <v>42221.67432870371</v>
      </c>
      <c r="P1536" s="10">
        <f t="shared" si="117"/>
        <v>42251.67432870371</v>
      </c>
      <c r="Q1536">
        <f t="shared" si="115"/>
        <v>418</v>
      </c>
      <c r="R1536">
        <f t="shared" si="118"/>
        <v>84.91</v>
      </c>
      <c r="S1536" t="s">
        <v>8338</v>
      </c>
      <c r="T1536" t="s">
        <v>8339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6"/>
        <v>42484.829062500001</v>
      </c>
      <c r="P1537" s="10">
        <f t="shared" si="117"/>
        <v>42513.916666666672</v>
      </c>
      <c r="Q1537">
        <f t="shared" si="115"/>
        <v>132</v>
      </c>
      <c r="R1537">
        <f t="shared" si="118"/>
        <v>48.15</v>
      </c>
      <c r="S1537" t="s">
        <v>8338</v>
      </c>
      <c r="T1537" t="s">
        <v>8339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6"/>
        <v>42213.802199074074</v>
      </c>
      <c r="P1538" s="10">
        <f t="shared" si="117"/>
        <v>42243.802199074074</v>
      </c>
      <c r="Q1538">
        <f t="shared" ref="Q1538:Q1601" si="120">ROUND(100*E1538/D1538, 0)</f>
        <v>250</v>
      </c>
      <c r="R1538">
        <f t="shared" si="118"/>
        <v>66.02</v>
      </c>
      <c r="S1538" t="s">
        <v>8338</v>
      </c>
      <c r="T1538" t="s">
        <v>8339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1">(((J1539/60)/60)/24)+DATE(1970,1,1)</f>
        <v>42552.315127314811</v>
      </c>
      <c r="P1539" s="10">
        <f t="shared" ref="P1539:P1602" si="122">(((I1539/60)/60)/24)+DATE(1970,1,1)</f>
        <v>42588.75</v>
      </c>
      <c r="Q1539">
        <f t="shared" si="120"/>
        <v>180</v>
      </c>
      <c r="R1539">
        <f t="shared" ref="R1539:R1602" si="123">IFERROR(ROUND(E1539/L1539, 2), "no backers")</f>
        <v>96.38</v>
      </c>
      <c r="S1539" t="s">
        <v>8338</v>
      </c>
      <c r="T1539" t="s">
        <v>8339</v>
      </c>
      <c r="U1539">
        <f t="shared" ref="U1539:U1602" si="124">YEAR(O1539)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1"/>
        <v>41981.782060185185</v>
      </c>
      <c r="P1540" s="10">
        <f t="shared" si="122"/>
        <v>42026.782060185185</v>
      </c>
      <c r="Q1540">
        <f t="shared" si="120"/>
        <v>103</v>
      </c>
      <c r="R1540">
        <f t="shared" si="123"/>
        <v>156.16999999999999</v>
      </c>
      <c r="S1540" t="s">
        <v>8338</v>
      </c>
      <c r="T1540" t="s">
        <v>8339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1"/>
        <v>42705.919201388882</v>
      </c>
      <c r="P1541" s="10">
        <f t="shared" si="122"/>
        <v>42738.919201388882</v>
      </c>
      <c r="Q1541">
        <f t="shared" si="120"/>
        <v>136</v>
      </c>
      <c r="R1541">
        <f t="shared" si="123"/>
        <v>95.76</v>
      </c>
      <c r="S1541" t="s">
        <v>8338</v>
      </c>
      <c r="T1541" t="s">
        <v>8339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1"/>
        <v>41939.00712962963</v>
      </c>
      <c r="P1542" s="10">
        <f t="shared" si="122"/>
        <v>41969.052083333328</v>
      </c>
      <c r="Q1542">
        <f t="shared" si="120"/>
        <v>118</v>
      </c>
      <c r="R1542">
        <f t="shared" si="123"/>
        <v>180.41</v>
      </c>
      <c r="S1542" t="s">
        <v>8338</v>
      </c>
      <c r="T1542" t="s">
        <v>8339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1"/>
        <v>41974.712245370371</v>
      </c>
      <c r="P1543" s="10">
        <f t="shared" si="122"/>
        <v>42004.712245370371</v>
      </c>
      <c r="Q1543">
        <f t="shared" si="120"/>
        <v>0</v>
      </c>
      <c r="R1543">
        <f t="shared" si="123"/>
        <v>3</v>
      </c>
      <c r="S1543" t="s">
        <v>8338</v>
      </c>
      <c r="T1543" t="s">
        <v>8343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1"/>
        <v>42170.996527777781</v>
      </c>
      <c r="P1544" s="10">
        <f t="shared" si="122"/>
        <v>42185.996527777781</v>
      </c>
      <c r="Q1544">
        <f t="shared" si="120"/>
        <v>4</v>
      </c>
      <c r="R1544">
        <f t="shared" si="123"/>
        <v>20</v>
      </c>
      <c r="S1544" t="s">
        <v>8338</v>
      </c>
      <c r="T1544" t="s">
        <v>8343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1"/>
        <v>41935.509652777779</v>
      </c>
      <c r="P1545" s="10">
        <f t="shared" si="122"/>
        <v>41965.551319444443</v>
      </c>
      <c r="Q1545">
        <f t="shared" si="120"/>
        <v>0</v>
      </c>
      <c r="R1545">
        <f t="shared" si="123"/>
        <v>10</v>
      </c>
      <c r="S1545" t="s">
        <v>8338</v>
      </c>
      <c r="T1545" t="s">
        <v>8343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1"/>
        <v>42053.051203703704</v>
      </c>
      <c r="P1546" s="10">
        <f t="shared" si="122"/>
        <v>42095.012499999997</v>
      </c>
      <c r="Q1546">
        <f t="shared" si="120"/>
        <v>0</v>
      </c>
      <c r="R1546" t="str">
        <f t="shared" si="123"/>
        <v>no backers</v>
      </c>
      <c r="S1546" t="s">
        <v>8338</v>
      </c>
      <c r="T1546" t="s">
        <v>8343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1"/>
        <v>42031.884652777779</v>
      </c>
      <c r="P1547" s="10">
        <f t="shared" si="122"/>
        <v>42065.886111111111</v>
      </c>
      <c r="Q1547">
        <f t="shared" si="120"/>
        <v>0</v>
      </c>
      <c r="R1547">
        <f t="shared" si="123"/>
        <v>1</v>
      </c>
      <c r="S1547" t="s">
        <v>8338</v>
      </c>
      <c r="T1547" t="s">
        <v>8343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1"/>
        <v>41839.212951388887</v>
      </c>
      <c r="P1548" s="10">
        <f t="shared" si="122"/>
        <v>41899.212951388887</v>
      </c>
      <c r="Q1548">
        <f t="shared" si="120"/>
        <v>29</v>
      </c>
      <c r="R1548">
        <f t="shared" si="123"/>
        <v>26.27</v>
      </c>
      <c r="S1548" t="s">
        <v>8338</v>
      </c>
      <c r="T1548" t="s">
        <v>8343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1"/>
        <v>42782.426875000005</v>
      </c>
      <c r="P1549" s="10">
        <f t="shared" si="122"/>
        <v>42789.426875000005</v>
      </c>
      <c r="Q1549">
        <f t="shared" si="120"/>
        <v>0</v>
      </c>
      <c r="R1549" t="str">
        <f t="shared" si="123"/>
        <v>no backers</v>
      </c>
      <c r="S1549" t="s">
        <v>8338</v>
      </c>
      <c r="T1549" t="s">
        <v>8343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1"/>
        <v>42286.88217592593</v>
      </c>
      <c r="P1550" s="10">
        <f t="shared" si="122"/>
        <v>42316.923842592587</v>
      </c>
      <c r="Q1550">
        <f t="shared" si="120"/>
        <v>9</v>
      </c>
      <c r="R1550">
        <f t="shared" si="123"/>
        <v>60</v>
      </c>
      <c r="S1550" t="s">
        <v>8338</v>
      </c>
      <c r="T1550" t="s">
        <v>8343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1"/>
        <v>42281.136099537034</v>
      </c>
      <c r="P1551" s="10">
        <f t="shared" si="122"/>
        <v>42311.177766203706</v>
      </c>
      <c r="Q1551">
        <f t="shared" si="120"/>
        <v>34</v>
      </c>
      <c r="R1551">
        <f t="shared" si="123"/>
        <v>28.33</v>
      </c>
      <c r="S1551" t="s">
        <v>8338</v>
      </c>
      <c r="T1551" t="s">
        <v>8343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1"/>
        <v>42472.449467592596</v>
      </c>
      <c r="P1552" s="10">
        <f t="shared" si="122"/>
        <v>42502.449467592596</v>
      </c>
      <c r="Q1552">
        <f t="shared" si="120"/>
        <v>13</v>
      </c>
      <c r="R1552">
        <f t="shared" si="123"/>
        <v>14.43</v>
      </c>
      <c r="S1552" t="s">
        <v>8338</v>
      </c>
      <c r="T1552" t="s">
        <v>8343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1"/>
        <v>42121.824525462958</v>
      </c>
      <c r="P1553" s="10">
        <f t="shared" si="122"/>
        <v>42151.824525462958</v>
      </c>
      <c r="Q1553">
        <f t="shared" si="120"/>
        <v>0</v>
      </c>
      <c r="R1553" t="str">
        <f t="shared" si="123"/>
        <v>no backers</v>
      </c>
      <c r="S1553" t="s">
        <v>8338</v>
      </c>
      <c r="T1553" t="s">
        <v>8343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1"/>
        <v>41892.688750000001</v>
      </c>
      <c r="P1554" s="10">
        <f t="shared" si="122"/>
        <v>41913.165972222225</v>
      </c>
      <c r="Q1554">
        <f t="shared" si="120"/>
        <v>49</v>
      </c>
      <c r="R1554">
        <f t="shared" si="123"/>
        <v>132.19</v>
      </c>
      <c r="S1554" t="s">
        <v>8338</v>
      </c>
      <c r="T1554" t="s">
        <v>8343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1"/>
        <v>42219.282951388886</v>
      </c>
      <c r="P1555" s="10">
        <f t="shared" si="122"/>
        <v>42249.282951388886</v>
      </c>
      <c r="Q1555">
        <f t="shared" si="120"/>
        <v>0</v>
      </c>
      <c r="R1555" t="str">
        <f t="shared" si="123"/>
        <v>no backers</v>
      </c>
      <c r="S1555" t="s">
        <v>8338</v>
      </c>
      <c r="T1555" t="s">
        <v>8343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1"/>
        <v>42188.252199074079</v>
      </c>
      <c r="P1556" s="10">
        <f t="shared" si="122"/>
        <v>42218.252199074079</v>
      </c>
      <c r="Q1556">
        <f t="shared" si="120"/>
        <v>0</v>
      </c>
      <c r="R1556" t="str">
        <f t="shared" si="123"/>
        <v>no backers</v>
      </c>
      <c r="S1556" t="s">
        <v>8338</v>
      </c>
      <c r="T1556" t="s">
        <v>8343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1"/>
        <v>42241.613796296297</v>
      </c>
      <c r="P1557" s="10">
        <f t="shared" si="122"/>
        <v>42264.708333333328</v>
      </c>
      <c r="Q1557">
        <f t="shared" si="120"/>
        <v>0</v>
      </c>
      <c r="R1557" t="str">
        <f t="shared" si="123"/>
        <v>no backers</v>
      </c>
      <c r="S1557" t="s">
        <v>8338</v>
      </c>
      <c r="T1557" t="s">
        <v>8343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1"/>
        <v>42525.153055555551</v>
      </c>
      <c r="P1558" s="10">
        <f t="shared" si="122"/>
        <v>42555.153055555551</v>
      </c>
      <c r="Q1558">
        <f t="shared" si="120"/>
        <v>45</v>
      </c>
      <c r="R1558">
        <f t="shared" si="123"/>
        <v>56.42</v>
      </c>
      <c r="S1558" t="s">
        <v>8338</v>
      </c>
      <c r="T1558" t="s">
        <v>8343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1"/>
        <v>41871.65315972222</v>
      </c>
      <c r="P1559" s="10">
        <f t="shared" si="122"/>
        <v>41902.65315972222</v>
      </c>
      <c r="Q1559">
        <f t="shared" si="120"/>
        <v>4</v>
      </c>
      <c r="R1559">
        <f t="shared" si="123"/>
        <v>100</v>
      </c>
      <c r="S1559" t="s">
        <v>8338</v>
      </c>
      <c r="T1559" t="s">
        <v>8343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1"/>
        <v>42185.397673611107</v>
      </c>
      <c r="P1560" s="10">
        <f t="shared" si="122"/>
        <v>42244.508333333331</v>
      </c>
      <c r="Q1560">
        <f t="shared" si="120"/>
        <v>5</v>
      </c>
      <c r="R1560">
        <f t="shared" si="123"/>
        <v>11.67</v>
      </c>
      <c r="S1560" t="s">
        <v>8338</v>
      </c>
      <c r="T1560" t="s">
        <v>8343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1"/>
        <v>42108.05322916666</v>
      </c>
      <c r="P1561" s="10">
        <f t="shared" si="122"/>
        <v>42123.05322916666</v>
      </c>
      <c r="Q1561">
        <f t="shared" si="120"/>
        <v>0</v>
      </c>
      <c r="R1561">
        <f t="shared" si="123"/>
        <v>50</v>
      </c>
      <c r="S1561" t="s">
        <v>8338</v>
      </c>
      <c r="T1561" t="s">
        <v>8343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1"/>
        <v>41936.020752314813</v>
      </c>
      <c r="P1562" s="10">
        <f t="shared" si="122"/>
        <v>41956.062418981484</v>
      </c>
      <c r="Q1562">
        <f t="shared" si="120"/>
        <v>4</v>
      </c>
      <c r="R1562">
        <f t="shared" si="123"/>
        <v>23.5</v>
      </c>
      <c r="S1562" t="s">
        <v>8338</v>
      </c>
      <c r="T1562" t="s">
        <v>8343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1"/>
        <v>41555.041701388887</v>
      </c>
      <c r="P1563" s="10">
        <f t="shared" si="122"/>
        <v>41585.083368055559</v>
      </c>
      <c r="Q1563">
        <f t="shared" si="120"/>
        <v>1</v>
      </c>
      <c r="R1563">
        <f t="shared" si="123"/>
        <v>67</v>
      </c>
      <c r="S1563" t="s">
        <v>8322</v>
      </c>
      <c r="T1563" t="s">
        <v>8344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1"/>
        <v>40079.566157407404</v>
      </c>
      <c r="P1564" s="10">
        <f t="shared" si="122"/>
        <v>40149.034722222219</v>
      </c>
      <c r="Q1564">
        <f t="shared" si="120"/>
        <v>0</v>
      </c>
      <c r="R1564" t="str">
        <f t="shared" si="123"/>
        <v>no backers</v>
      </c>
      <c r="S1564" t="s">
        <v>8322</v>
      </c>
      <c r="T1564" t="s">
        <v>8344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1"/>
        <v>41652.742488425924</v>
      </c>
      <c r="P1565" s="10">
        <f t="shared" si="122"/>
        <v>41712.700821759259</v>
      </c>
      <c r="Q1565">
        <f t="shared" si="120"/>
        <v>1</v>
      </c>
      <c r="R1565">
        <f t="shared" si="123"/>
        <v>42.5</v>
      </c>
      <c r="S1565" t="s">
        <v>8322</v>
      </c>
      <c r="T1565" t="s">
        <v>8344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1"/>
        <v>42121.367002314815</v>
      </c>
      <c r="P1566" s="10">
        <f t="shared" si="122"/>
        <v>42152.836805555555</v>
      </c>
      <c r="Q1566">
        <f t="shared" si="120"/>
        <v>0</v>
      </c>
      <c r="R1566">
        <f t="shared" si="123"/>
        <v>10</v>
      </c>
      <c r="S1566" t="s">
        <v>8322</v>
      </c>
      <c r="T1566" t="s">
        <v>8344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1"/>
        <v>40672.729872685188</v>
      </c>
      <c r="P1567" s="10">
        <f t="shared" si="122"/>
        <v>40702.729872685188</v>
      </c>
      <c r="Q1567">
        <f t="shared" si="120"/>
        <v>3</v>
      </c>
      <c r="R1567">
        <f t="shared" si="123"/>
        <v>100</v>
      </c>
      <c r="S1567" t="s">
        <v>8322</v>
      </c>
      <c r="T1567" t="s">
        <v>8344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1"/>
        <v>42549.916712962964</v>
      </c>
      <c r="P1568" s="10">
        <f t="shared" si="122"/>
        <v>42578.916666666672</v>
      </c>
      <c r="Q1568">
        <f t="shared" si="120"/>
        <v>21</v>
      </c>
      <c r="R1568">
        <f t="shared" si="123"/>
        <v>108.05</v>
      </c>
      <c r="S1568" t="s">
        <v>8322</v>
      </c>
      <c r="T1568" t="s">
        <v>8344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1"/>
        <v>41671.936863425923</v>
      </c>
      <c r="P1569" s="10">
        <f t="shared" si="122"/>
        <v>41687</v>
      </c>
      <c r="Q1569">
        <f t="shared" si="120"/>
        <v>4</v>
      </c>
      <c r="R1569">
        <f t="shared" si="123"/>
        <v>26.92</v>
      </c>
      <c r="S1569" t="s">
        <v>8322</v>
      </c>
      <c r="T1569" t="s">
        <v>8344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1"/>
        <v>41962.062326388885</v>
      </c>
      <c r="P1570" s="10">
        <f t="shared" si="122"/>
        <v>41997.062326388885</v>
      </c>
      <c r="Q1570">
        <f t="shared" si="120"/>
        <v>14</v>
      </c>
      <c r="R1570">
        <f t="shared" si="123"/>
        <v>155</v>
      </c>
      <c r="S1570" t="s">
        <v>8322</v>
      </c>
      <c r="T1570" t="s">
        <v>8344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1"/>
        <v>41389.679560185185</v>
      </c>
      <c r="P1571" s="10">
        <f t="shared" si="122"/>
        <v>41419.679560185185</v>
      </c>
      <c r="Q1571">
        <f t="shared" si="120"/>
        <v>0</v>
      </c>
      <c r="R1571" t="str">
        <f t="shared" si="123"/>
        <v>no backers</v>
      </c>
      <c r="S1571" t="s">
        <v>8322</v>
      </c>
      <c r="T1571" t="s">
        <v>8344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1"/>
        <v>42438.813449074078</v>
      </c>
      <c r="P1572" s="10">
        <f t="shared" si="122"/>
        <v>42468.771782407406</v>
      </c>
      <c r="Q1572">
        <f t="shared" si="120"/>
        <v>41</v>
      </c>
      <c r="R1572">
        <f t="shared" si="123"/>
        <v>47.77</v>
      </c>
      <c r="S1572" t="s">
        <v>8322</v>
      </c>
      <c r="T1572" t="s">
        <v>8344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1"/>
        <v>42144.769479166673</v>
      </c>
      <c r="P1573" s="10">
        <f t="shared" si="122"/>
        <v>42174.769479166673</v>
      </c>
      <c r="Q1573">
        <f t="shared" si="120"/>
        <v>1</v>
      </c>
      <c r="R1573">
        <f t="shared" si="123"/>
        <v>20</v>
      </c>
      <c r="S1573" t="s">
        <v>8322</v>
      </c>
      <c r="T1573" t="s">
        <v>8344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1"/>
        <v>42404.033090277779</v>
      </c>
      <c r="P1574" s="10">
        <f t="shared" si="122"/>
        <v>42428.999305555553</v>
      </c>
      <c r="Q1574">
        <f t="shared" si="120"/>
        <v>5</v>
      </c>
      <c r="R1574">
        <f t="shared" si="123"/>
        <v>41.67</v>
      </c>
      <c r="S1574" t="s">
        <v>8322</v>
      </c>
      <c r="T1574" t="s">
        <v>8344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1"/>
        <v>42786.000023148154</v>
      </c>
      <c r="P1575" s="10">
        <f t="shared" si="122"/>
        <v>42826.165972222225</v>
      </c>
      <c r="Q1575">
        <f t="shared" si="120"/>
        <v>2</v>
      </c>
      <c r="R1575">
        <f t="shared" si="123"/>
        <v>74.33</v>
      </c>
      <c r="S1575" t="s">
        <v>8322</v>
      </c>
      <c r="T1575" t="s">
        <v>8344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1"/>
        <v>42017.927418981482</v>
      </c>
      <c r="P1576" s="10">
        <f t="shared" si="122"/>
        <v>42052.927418981482</v>
      </c>
      <c r="Q1576">
        <f t="shared" si="120"/>
        <v>5</v>
      </c>
      <c r="R1576">
        <f t="shared" si="123"/>
        <v>84.33</v>
      </c>
      <c r="S1576" t="s">
        <v>8322</v>
      </c>
      <c r="T1576" t="s">
        <v>8344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1"/>
        <v>41799.524259259262</v>
      </c>
      <c r="P1577" s="10">
        <f t="shared" si="122"/>
        <v>41829.524259259262</v>
      </c>
      <c r="Q1577">
        <f t="shared" si="120"/>
        <v>23</v>
      </c>
      <c r="R1577">
        <f t="shared" si="123"/>
        <v>65.459999999999994</v>
      </c>
      <c r="S1577" t="s">
        <v>8322</v>
      </c>
      <c r="T1577" t="s">
        <v>8344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1"/>
        <v>42140.879259259258</v>
      </c>
      <c r="P1578" s="10">
        <f t="shared" si="122"/>
        <v>42185.879259259258</v>
      </c>
      <c r="Q1578">
        <f t="shared" si="120"/>
        <v>13</v>
      </c>
      <c r="R1578">
        <f t="shared" si="123"/>
        <v>65</v>
      </c>
      <c r="S1578" t="s">
        <v>8322</v>
      </c>
      <c r="T1578" t="s">
        <v>8344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1"/>
        <v>41054.847777777781</v>
      </c>
      <c r="P1579" s="10">
        <f t="shared" si="122"/>
        <v>41114.847777777781</v>
      </c>
      <c r="Q1579">
        <f t="shared" si="120"/>
        <v>1</v>
      </c>
      <c r="R1579">
        <f t="shared" si="123"/>
        <v>27.5</v>
      </c>
      <c r="S1579" t="s">
        <v>8322</v>
      </c>
      <c r="T1579" t="s">
        <v>8344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1"/>
        <v>40399.065868055557</v>
      </c>
      <c r="P1580" s="10">
        <f t="shared" si="122"/>
        <v>40423.083333333336</v>
      </c>
      <c r="Q1580">
        <f t="shared" si="120"/>
        <v>11</v>
      </c>
      <c r="R1580">
        <f t="shared" si="123"/>
        <v>51.25</v>
      </c>
      <c r="S1580" t="s">
        <v>8322</v>
      </c>
      <c r="T1580" t="s">
        <v>8344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1"/>
        <v>41481.996423611112</v>
      </c>
      <c r="P1581" s="10">
        <f t="shared" si="122"/>
        <v>41514.996423611112</v>
      </c>
      <c r="Q1581">
        <f t="shared" si="120"/>
        <v>1</v>
      </c>
      <c r="R1581">
        <f t="shared" si="123"/>
        <v>14</v>
      </c>
      <c r="S1581" t="s">
        <v>8322</v>
      </c>
      <c r="T1581" t="s">
        <v>8344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1"/>
        <v>40990.050069444449</v>
      </c>
      <c r="P1582" s="10">
        <f t="shared" si="122"/>
        <v>41050.050069444449</v>
      </c>
      <c r="Q1582">
        <f t="shared" si="120"/>
        <v>0</v>
      </c>
      <c r="R1582" t="str">
        <f t="shared" si="123"/>
        <v>no backers</v>
      </c>
      <c r="S1582" t="s">
        <v>8322</v>
      </c>
      <c r="T1582" t="s">
        <v>8344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1"/>
        <v>42325.448958333334</v>
      </c>
      <c r="P1583" s="10">
        <f t="shared" si="122"/>
        <v>42357.448958333334</v>
      </c>
      <c r="Q1583">
        <f t="shared" si="120"/>
        <v>1</v>
      </c>
      <c r="R1583">
        <f t="shared" si="123"/>
        <v>5</v>
      </c>
      <c r="S1583" t="s">
        <v>8338</v>
      </c>
      <c r="T1583" t="s">
        <v>8345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1"/>
        <v>42246.789965277778</v>
      </c>
      <c r="P1584" s="10">
        <f t="shared" si="122"/>
        <v>42303.888888888891</v>
      </c>
      <c r="Q1584">
        <f t="shared" si="120"/>
        <v>9</v>
      </c>
      <c r="R1584">
        <f t="shared" si="123"/>
        <v>31</v>
      </c>
      <c r="S1584" t="s">
        <v>8338</v>
      </c>
      <c r="T1584" t="s">
        <v>8345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1"/>
        <v>41877.904988425929</v>
      </c>
      <c r="P1585" s="10">
        <f t="shared" si="122"/>
        <v>41907.904988425929</v>
      </c>
      <c r="Q1585">
        <f t="shared" si="120"/>
        <v>0</v>
      </c>
      <c r="R1585">
        <f t="shared" si="123"/>
        <v>15</v>
      </c>
      <c r="S1585" t="s">
        <v>8338</v>
      </c>
      <c r="T1585" t="s">
        <v>8345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1"/>
        <v>41779.649317129632</v>
      </c>
      <c r="P1586" s="10">
        <f t="shared" si="122"/>
        <v>41789.649317129632</v>
      </c>
      <c r="Q1586">
        <f t="shared" si="120"/>
        <v>0</v>
      </c>
      <c r="R1586" t="str">
        <f t="shared" si="123"/>
        <v>no backers</v>
      </c>
      <c r="S1586" t="s">
        <v>8338</v>
      </c>
      <c r="T1586" t="s">
        <v>8345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1"/>
        <v>42707.895462962959</v>
      </c>
      <c r="P1587" s="10">
        <f t="shared" si="122"/>
        <v>42729.458333333328</v>
      </c>
      <c r="Q1587">
        <f t="shared" si="120"/>
        <v>79</v>
      </c>
      <c r="R1587">
        <f t="shared" si="123"/>
        <v>131.66999999999999</v>
      </c>
      <c r="S1587" t="s">
        <v>8338</v>
      </c>
      <c r="T1587" t="s">
        <v>8345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1"/>
        <v>42069.104421296302</v>
      </c>
      <c r="P1588" s="10">
        <f t="shared" si="122"/>
        <v>42099.062754629631</v>
      </c>
      <c r="Q1588">
        <f t="shared" si="120"/>
        <v>0</v>
      </c>
      <c r="R1588" t="str">
        <f t="shared" si="123"/>
        <v>no backers</v>
      </c>
      <c r="S1588" t="s">
        <v>8338</v>
      </c>
      <c r="T1588" t="s">
        <v>8345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1"/>
        <v>41956.950983796298</v>
      </c>
      <c r="P1589" s="10">
        <f t="shared" si="122"/>
        <v>41986.950983796298</v>
      </c>
      <c r="Q1589">
        <f t="shared" si="120"/>
        <v>0</v>
      </c>
      <c r="R1589">
        <f t="shared" si="123"/>
        <v>1</v>
      </c>
      <c r="S1589" t="s">
        <v>8338</v>
      </c>
      <c r="T1589" t="s">
        <v>8345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1"/>
        <v>42005.24998842593</v>
      </c>
      <c r="P1590" s="10">
        <f t="shared" si="122"/>
        <v>42035.841666666667</v>
      </c>
      <c r="Q1590">
        <f t="shared" si="120"/>
        <v>0</v>
      </c>
      <c r="R1590" t="str">
        <f t="shared" si="123"/>
        <v>no backers</v>
      </c>
      <c r="S1590" t="s">
        <v>8338</v>
      </c>
      <c r="T1590" t="s">
        <v>8345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1"/>
        <v>42256.984791666662</v>
      </c>
      <c r="P1591" s="10">
        <f t="shared" si="122"/>
        <v>42286.984791666662</v>
      </c>
      <c r="Q1591">
        <f t="shared" si="120"/>
        <v>0</v>
      </c>
      <c r="R1591" t="str">
        <f t="shared" si="123"/>
        <v>no backers</v>
      </c>
      <c r="S1591" t="s">
        <v>8338</v>
      </c>
      <c r="T1591" t="s">
        <v>8345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1"/>
        <v>42240.857222222221</v>
      </c>
      <c r="P1592" s="10">
        <f t="shared" si="122"/>
        <v>42270.857222222221</v>
      </c>
      <c r="Q1592">
        <f t="shared" si="120"/>
        <v>2</v>
      </c>
      <c r="R1592">
        <f t="shared" si="123"/>
        <v>510</v>
      </c>
      <c r="S1592" t="s">
        <v>8338</v>
      </c>
      <c r="T1592" t="s">
        <v>8345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1"/>
        <v>42433.726168981477</v>
      </c>
      <c r="P1593" s="10">
        <f t="shared" si="122"/>
        <v>42463.68450231482</v>
      </c>
      <c r="Q1593">
        <f t="shared" si="120"/>
        <v>29</v>
      </c>
      <c r="R1593">
        <f t="shared" si="123"/>
        <v>44.48</v>
      </c>
      <c r="S1593" t="s">
        <v>8338</v>
      </c>
      <c r="T1593" t="s">
        <v>8345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1"/>
        <v>42046.072743055556</v>
      </c>
      <c r="P1594" s="10">
        <f t="shared" si="122"/>
        <v>42091.031076388885</v>
      </c>
      <c r="Q1594">
        <f t="shared" si="120"/>
        <v>0</v>
      </c>
      <c r="R1594" t="str">
        <f t="shared" si="123"/>
        <v>no backers</v>
      </c>
      <c r="S1594" t="s">
        <v>8338</v>
      </c>
      <c r="T1594" t="s">
        <v>8345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1"/>
        <v>42033.845543981486</v>
      </c>
      <c r="P1595" s="10">
        <f t="shared" si="122"/>
        <v>42063.845543981486</v>
      </c>
      <c r="Q1595">
        <f t="shared" si="120"/>
        <v>0</v>
      </c>
      <c r="R1595">
        <f t="shared" si="123"/>
        <v>1</v>
      </c>
      <c r="S1595" t="s">
        <v>8338</v>
      </c>
      <c r="T1595" t="s">
        <v>8345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1"/>
        <v>42445.712754629625</v>
      </c>
      <c r="P1596" s="10">
        <f t="shared" si="122"/>
        <v>42505.681249999994</v>
      </c>
      <c r="Q1596">
        <f t="shared" si="120"/>
        <v>21</v>
      </c>
      <c r="R1596">
        <f t="shared" si="123"/>
        <v>20.5</v>
      </c>
      <c r="S1596" t="s">
        <v>8338</v>
      </c>
      <c r="T1596" t="s">
        <v>8345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1"/>
        <v>41780.050092592595</v>
      </c>
      <c r="P1597" s="10">
        <f t="shared" si="122"/>
        <v>41808.842361111114</v>
      </c>
      <c r="Q1597">
        <f t="shared" si="120"/>
        <v>0</v>
      </c>
      <c r="R1597">
        <f t="shared" si="123"/>
        <v>40</v>
      </c>
      <c r="S1597" t="s">
        <v>8338</v>
      </c>
      <c r="T1597" t="s">
        <v>8345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1"/>
        <v>41941.430196759262</v>
      </c>
      <c r="P1598" s="10">
        <f t="shared" si="122"/>
        <v>41986.471863425926</v>
      </c>
      <c r="Q1598">
        <f t="shared" si="120"/>
        <v>2</v>
      </c>
      <c r="R1598">
        <f t="shared" si="123"/>
        <v>25</v>
      </c>
      <c r="S1598" t="s">
        <v>8338</v>
      </c>
      <c r="T1598" t="s">
        <v>8345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1"/>
        <v>42603.354131944448</v>
      </c>
      <c r="P1599" s="10">
        <f t="shared" si="122"/>
        <v>42633.354131944448</v>
      </c>
      <c r="Q1599">
        <f t="shared" si="120"/>
        <v>0</v>
      </c>
      <c r="R1599" t="str">
        <f t="shared" si="123"/>
        <v>no backers</v>
      </c>
      <c r="S1599" t="s">
        <v>8338</v>
      </c>
      <c r="T1599" t="s">
        <v>8345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1"/>
        <v>42151.667337962965</v>
      </c>
      <c r="P1600" s="10">
        <f t="shared" si="122"/>
        <v>42211.667337962965</v>
      </c>
      <c r="Q1600">
        <f t="shared" si="120"/>
        <v>0</v>
      </c>
      <c r="R1600">
        <f t="shared" si="123"/>
        <v>1</v>
      </c>
      <c r="S1600" t="s">
        <v>8338</v>
      </c>
      <c r="T1600" t="s">
        <v>8345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1"/>
        <v>42438.53907407407</v>
      </c>
      <c r="P1601" s="10">
        <f t="shared" si="122"/>
        <v>42468.497407407413</v>
      </c>
      <c r="Q1601">
        <f t="shared" si="120"/>
        <v>0</v>
      </c>
      <c r="R1601" t="str">
        <f t="shared" si="123"/>
        <v>no backers</v>
      </c>
      <c r="S1601" t="s">
        <v>8338</v>
      </c>
      <c r="T1601" t="s">
        <v>8345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1"/>
        <v>41791.057314814818</v>
      </c>
      <c r="P1602" s="10">
        <f t="shared" si="122"/>
        <v>41835.21597222222</v>
      </c>
      <c r="Q1602">
        <f t="shared" ref="Q1602:Q1665" si="125">ROUND(100*E1602/D1602, 0)</f>
        <v>7</v>
      </c>
      <c r="R1602">
        <f t="shared" si="123"/>
        <v>40.78</v>
      </c>
      <c r="S1602" t="s">
        <v>8338</v>
      </c>
      <c r="T1602" t="s">
        <v>8345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6">(((J1603/60)/60)/24)+DATE(1970,1,1)</f>
        <v>40638.092974537038</v>
      </c>
      <c r="P1603" s="10">
        <f t="shared" ref="P1603:P1666" si="127">(((I1603/60)/60)/24)+DATE(1970,1,1)</f>
        <v>40668.092974537038</v>
      </c>
      <c r="Q1603">
        <f t="shared" si="125"/>
        <v>108</v>
      </c>
      <c r="R1603">
        <f t="shared" ref="R1603:R1666" si="128">IFERROR(ROUND(E1603/L1603, 2), "no backers")</f>
        <v>48.33</v>
      </c>
      <c r="S1603" t="s">
        <v>8325</v>
      </c>
      <c r="T1603" t="s">
        <v>8326</v>
      </c>
      <c r="U1603">
        <f t="shared" ref="U1603:U1666" si="129">YEAR(O1603)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6"/>
        <v>40788.297650462962</v>
      </c>
      <c r="P1604" s="10">
        <f t="shared" si="127"/>
        <v>40830.958333333336</v>
      </c>
      <c r="Q1604">
        <f t="shared" si="125"/>
        <v>100</v>
      </c>
      <c r="R1604">
        <f t="shared" si="128"/>
        <v>46.95</v>
      </c>
      <c r="S1604" t="s">
        <v>8325</v>
      </c>
      <c r="T1604" t="s">
        <v>8326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6"/>
        <v>40876.169664351852</v>
      </c>
      <c r="P1605" s="10">
        <f t="shared" si="127"/>
        <v>40936.169664351852</v>
      </c>
      <c r="Q1605">
        <f t="shared" si="125"/>
        <v>100</v>
      </c>
      <c r="R1605">
        <f t="shared" si="128"/>
        <v>66.69</v>
      </c>
      <c r="S1605" t="s">
        <v>8325</v>
      </c>
      <c r="T1605" t="s">
        <v>8326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6"/>
        <v>40945.845312500001</v>
      </c>
      <c r="P1606" s="10">
        <f t="shared" si="127"/>
        <v>40985.80364583333</v>
      </c>
      <c r="Q1606">
        <f t="shared" si="125"/>
        <v>122</v>
      </c>
      <c r="R1606">
        <f t="shared" si="128"/>
        <v>48.84</v>
      </c>
      <c r="S1606" t="s">
        <v>8325</v>
      </c>
      <c r="T1606" t="s">
        <v>8326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6"/>
        <v>40747.012881944444</v>
      </c>
      <c r="P1607" s="10">
        <f t="shared" si="127"/>
        <v>40756.291666666664</v>
      </c>
      <c r="Q1607">
        <f t="shared" si="125"/>
        <v>101</v>
      </c>
      <c r="R1607">
        <f t="shared" si="128"/>
        <v>137.31</v>
      </c>
      <c r="S1607" t="s">
        <v>8325</v>
      </c>
      <c r="T1607" t="s">
        <v>8326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6"/>
        <v>40536.111550925925</v>
      </c>
      <c r="P1608" s="10">
        <f t="shared" si="127"/>
        <v>40626.069884259261</v>
      </c>
      <c r="Q1608">
        <f t="shared" si="125"/>
        <v>101</v>
      </c>
      <c r="R1608">
        <f t="shared" si="128"/>
        <v>87.83</v>
      </c>
      <c r="S1608" t="s">
        <v>8325</v>
      </c>
      <c r="T1608" t="s">
        <v>8326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6"/>
        <v>41053.80846064815</v>
      </c>
      <c r="P1609" s="10">
        <f t="shared" si="127"/>
        <v>41074.80846064815</v>
      </c>
      <c r="Q1609">
        <f t="shared" si="125"/>
        <v>145</v>
      </c>
      <c r="R1609">
        <f t="shared" si="128"/>
        <v>70.790000000000006</v>
      </c>
      <c r="S1609" t="s">
        <v>8325</v>
      </c>
      <c r="T1609" t="s">
        <v>8326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6"/>
        <v>41607.83085648148</v>
      </c>
      <c r="P1610" s="10">
        <f t="shared" si="127"/>
        <v>41640.226388888892</v>
      </c>
      <c r="Q1610">
        <f t="shared" si="125"/>
        <v>101</v>
      </c>
      <c r="R1610">
        <f t="shared" si="128"/>
        <v>52.83</v>
      </c>
      <c r="S1610" t="s">
        <v>8325</v>
      </c>
      <c r="T1610" t="s">
        <v>8326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6"/>
        <v>40796.001261574071</v>
      </c>
      <c r="P1611" s="10">
        <f t="shared" si="127"/>
        <v>40849.333333333336</v>
      </c>
      <c r="Q1611">
        <f t="shared" si="125"/>
        <v>118</v>
      </c>
      <c r="R1611">
        <f t="shared" si="128"/>
        <v>443.75</v>
      </c>
      <c r="S1611" t="s">
        <v>8325</v>
      </c>
      <c r="T1611" t="s">
        <v>8326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6"/>
        <v>41228.924884259257</v>
      </c>
      <c r="P1612" s="10">
        <f t="shared" si="127"/>
        <v>41258.924884259257</v>
      </c>
      <c r="Q1612">
        <f t="shared" si="125"/>
        <v>272</v>
      </c>
      <c r="R1612">
        <f t="shared" si="128"/>
        <v>48.54</v>
      </c>
      <c r="S1612" t="s">
        <v>8325</v>
      </c>
      <c r="T1612" t="s">
        <v>8326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6"/>
        <v>41409.00037037037</v>
      </c>
      <c r="P1613" s="10">
        <f t="shared" si="127"/>
        <v>41430.00037037037</v>
      </c>
      <c r="Q1613">
        <f t="shared" si="125"/>
        <v>125</v>
      </c>
      <c r="R1613">
        <f t="shared" si="128"/>
        <v>37.07</v>
      </c>
      <c r="S1613" t="s">
        <v>8325</v>
      </c>
      <c r="T1613" t="s">
        <v>8326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6"/>
        <v>41246.874814814815</v>
      </c>
      <c r="P1614" s="10">
        <f t="shared" si="127"/>
        <v>41276.874814814815</v>
      </c>
      <c r="Q1614">
        <f t="shared" si="125"/>
        <v>110</v>
      </c>
      <c r="R1614">
        <f t="shared" si="128"/>
        <v>50</v>
      </c>
      <c r="S1614" t="s">
        <v>8325</v>
      </c>
      <c r="T1614" t="s">
        <v>8326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6"/>
        <v>41082.069467592592</v>
      </c>
      <c r="P1615" s="10">
        <f t="shared" si="127"/>
        <v>41112.069467592592</v>
      </c>
      <c r="Q1615">
        <f t="shared" si="125"/>
        <v>102</v>
      </c>
      <c r="R1615">
        <f t="shared" si="128"/>
        <v>39.04</v>
      </c>
      <c r="S1615" t="s">
        <v>8325</v>
      </c>
      <c r="T1615" t="s">
        <v>8326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6"/>
        <v>41794.981122685182</v>
      </c>
      <c r="P1616" s="10">
        <f t="shared" si="127"/>
        <v>41854.708333333336</v>
      </c>
      <c r="Q1616">
        <f t="shared" si="125"/>
        <v>103</v>
      </c>
      <c r="R1616">
        <f t="shared" si="128"/>
        <v>66.69</v>
      </c>
      <c r="S1616" t="s">
        <v>8325</v>
      </c>
      <c r="T1616" t="s">
        <v>8326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6"/>
        <v>40845.050879629627</v>
      </c>
      <c r="P1617" s="10">
        <f t="shared" si="127"/>
        <v>40890.092546296299</v>
      </c>
      <c r="Q1617">
        <f t="shared" si="125"/>
        <v>114</v>
      </c>
      <c r="R1617">
        <f t="shared" si="128"/>
        <v>67.13</v>
      </c>
      <c r="S1617" t="s">
        <v>8325</v>
      </c>
      <c r="T1617" t="s">
        <v>8326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6"/>
        <v>41194.715520833335</v>
      </c>
      <c r="P1618" s="10">
        <f t="shared" si="127"/>
        <v>41235.916666666664</v>
      </c>
      <c r="Q1618">
        <f t="shared" si="125"/>
        <v>104</v>
      </c>
      <c r="R1618">
        <f t="shared" si="128"/>
        <v>66.37</v>
      </c>
      <c r="S1618" t="s">
        <v>8325</v>
      </c>
      <c r="T1618" t="s">
        <v>8326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6"/>
        <v>41546.664212962962</v>
      </c>
      <c r="P1619" s="10">
        <f t="shared" si="127"/>
        <v>41579.791666666664</v>
      </c>
      <c r="Q1619">
        <f t="shared" si="125"/>
        <v>146</v>
      </c>
      <c r="R1619">
        <f t="shared" si="128"/>
        <v>64.62</v>
      </c>
      <c r="S1619" t="s">
        <v>8325</v>
      </c>
      <c r="T1619" t="s">
        <v>8326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6"/>
        <v>41301.654340277775</v>
      </c>
      <c r="P1620" s="10">
        <f t="shared" si="127"/>
        <v>41341.654340277775</v>
      </c>
      <c r="Q1620">
        <f t="shared" si="125"/>
        <v>105</v>
      </c>
      <c r="R1620">
        <f t="shared" si="128"/>
        <v>58.37</v>
      </c>
      <c r="S1620" t="s">
        <v>8325</v>
      </c>
      <c r="T1620" t="s">
        <v>8326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6"/>
        <v>41876.18618055556</v>
      </c>
      <c r="P1621" s="10">
        <f t="shared" si="127"/>
        <v>41897.18618055556</v>
      </c>
      <c r="Q1621">
        <f t="shared" si="125"/>
        <v>133</v>
      </c>
      <c r="R1621">
        <f t="shared" si="128"/>
        <v>86.96</v>
      </c>
      <c r="S1621" t="s">
        <v>8325</v>
      </c>
      <c r="T1621" t="s">
        <v>8326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6"/>
        <v>41321.339583333334</v>
      </c>
      <c r="P1622" s="10">
        <f t="shared" si="127"/>
        <v>41328.339583333334</v>
      </c>
      <c r="Q1622">
        <f t="shared" si="125"/>
        <v>113</v>
      </c>
      <c r="R1622">
        <f t="shared" si="128"/>
        <v>66.47</v>
      </c>
      <c r="S1622" t="s">
        <v>8325</v>
      </c>
      <c r="T1622" t="s">
        <v>8326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6"/>
        <v>41003.60665509259</v>
      </c>
      <c r="P1623" s="10">
        <f t="shared" si="127"/>
        <v>41057.165972222225</v>
      </c>
      <c r="Q1623">
        <f t="shared" si="125"/>
        <v>121</v>
      </c>
      <c r="R1623">
        <f t="shared" si="128"/>
        <v>163.78</v>
      </c>
      <c r="S1623" t="s">
        <v>8325</v>
      </c>
      <c r="T1623" t="s">
        <v>8326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6"/>
        <v>41950.29483796296</v>
      </c>
      <c r="P1624" s="10">
        <f t="shared" si="127"/>
        <v>41990.332638888889</v>
      </c>
      <c r="Q1624">
        <f t="shared" si="125"/>
        <v>102</v>
      </c>
      <c r="R1624">
        <f t="shared" si="128"/>
        <v>107.98</v>
      </c>
      <c r="S1624" t="s">
        <v>8325</v>
      </c>
      <c r="T1624" t="s">
        <v>8326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6"/>
        <v>41453.688530092593</v>
      </c>
      <c r="P1625" s="10">
        <f t="shared" si="127"/>
        <v>41513.688530092593</v>
      </c>
      <c r="Q1625">
        <f t="shared" si="125"/>
        <v>101</v>
      </c>
      <c r="R1625">
        <f t="shared" si="128"/>
        <v>42.11</v>
      </c>
      <c r="S1625" t="s">
        <v>8325</v>
      </c>
      <c r="T1625" t="s">
        <v>8326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6"/>
        <v>41243.367303240739</v>
      </c>
      <c r="P1626" s="10">
        <f t="shared" si="127"/>
        <v>41283.367303240739</v>
      </c>
      <c r="Q1626">
        <f t="shared" si="125"/>
        <v>118</v>
      </c>
      <c r="R1626">
        <f t="shared" si="128"/>
        <v>47.2</v>
      </c>
      <c r="S1626" t="s">
        <v>8325</v>
      </c>
      <c r="T1626" t="s">
        <v>8326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6"/>
        <v>41135.699687500004</v>
      </c>
      <c r="P1627" s="10">
        <f t="shared" si="127"/>
        <v>41163.699687500004</v>
      </c>
      <c r="Q1627">
        <f t="shared" si="125"/>
        <v>155</v>
      </c>
      <c r="R1627">
        <f t="shared" si="128"/>
        <v>112.02</v>
      </c>
      <c r="S1627" t="s">
        <v>8325</v>
      </c>
      <c r="T1627" t="s">
        <v>8326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6"/>
        <v>41579.847997685189</v>
      </c>
      <c r="P1628" s="10">
        <f t="shared" si="127"/>
        <v>41609.889664351853</v>
      </c>
      <c r="Q1628">
        <f t="shared" si="125"/>
        <v>101</v>
      </c>
      <c r="R1628">
        <f t="shared" si="128"/>
        <v>74.95</v>
      </c>
      <c r="S1628" t="s">
        <v>8325</v>
      </c>
      <c r="T1628" t="s">
        <v>8326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6"/>
        <v>41205.707048611112</v>
      </c>
      <c r="P1629" s="10">
        <f t="shared" si="127"/>
        <v>41239.207638888889</v>
      </c>
      <c r="Q1629">
        <f t="shared" si="125"/>
        <v>117</v>
      </c>
      <c r="R1629">
        <f t="shared" si="128"/>
        <v>61.58</v>
      </c>
      <c r="S1629" t="s">
        <v>8325</v>
      </c>
      <c r="T1629" t="s">
        <v>8326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6"/>
        <v>41774.737060185187</v>
      </c>
      <c r="P1630" s="10">
        <f t="shared" si="127"/>
        <v>41807.737060185187</v>
      </c>
      <c r="Q1630">
        <f t="shared" si="125"/>
        <v>101</v>
      </c>
      <c r="R1630">
        <f t="shared" si="128"/>
        <v>45.88</v>
      </c>
      <c r="S1630" t="s">
        <v>8325</v>
      </c>
      <c r="T1630" t="s">
        <v>8326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6"/>
        <v>41645.867280092592</v>
      </c>
      <c r="P1631" s="10">
        <f t="shared" si="127"/>
        <v>41690.867280092592</v>
      </c>
      <c r="Q1631">
        <f t="shared" si="125"/>
        <v>104</v>
      </c>
      <c r="R1631">
        <f t="shared" si="128"/>
        <v>75.849999999999994</v>
      </c>
      <c r="S1631" t="s">
        <v>8325</v>
      </c>
      <c r="T1631" t="s">
        <v>8326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6"/>
        <v>40939.837673611109</v>
      </c>
      <c r="P1632" s="10">
        <f t="shared" si="127"/>
        <v>40970.290972222225</v>
      </c>
      <c r="Q1632">
        <f t="shared" si="125"/>
        <v>265</v>
      </c>
      <c r="R1632">
        <f t="shared" si="128"/>
        <v>84.21</v>
      </c>
      <c r="S1632" t="s">
        <v>8325</v>
      </c>
      <c r="T1632" t="s">
        <v>8326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6"/>
        <v>41164.859502314815</v>
      </c>
      <c r="P1633" s="10">
        <f t="shared" si="127"/>
        <v>41194.859502314815</v>
      </c>
      <c r="Q1633">
        <f t="shared" si="125"/>
        <v>156</v>
      </c>
      <c r="R1633">
        <f t="shared" si="128"/>
        <v>117.23</v>
      </c>
      <c r="S1633" t="s">
        <v>8325</v>
      </c>
      <c r="T1633" t="s">
        <v>8326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6"/>
        <v>40750.340902777774</v>
      </c>
      <c r="P1634" s="10">
        <f t="shared" si="127"/>
        <v>40810.340902777774</v>
      </c>
      <c r="Q1634">
        <f t="shared" si="125"/>
        <v>102</v>
      </c>
      <c r="R1634">
        <f t="shared" si="128"/>
        <v>86.49</v>
      </c>
      <c r="S1634" t="s">
        <v>8325</v>
      </c>
      <c r="T1634" t="s">
        <v>8326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6"/>
        <v>40896.883750000001</v>
      </c>
      <c r="P1635" s="10">
        <f t="shared" si="127"/>
        <v>40924.208333333336</v>
      </c>
      <c r="Q1635">
        <f t="shared" si="125"/>
        <v>100</v>
      </c>
      <c r="R1635">
        <f t="shared" si="128"/>
        <v>172.41</v>
      </c>
      <c r="S1635" t="s">
        <v>8325</v>
      </c>
      <c r="T1635" t="s">
        <v>8326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6"/>
        <v>40658.189826388887</v>
      </c>
      <c r="P1636" s="10">
        <f t="shared" si="127"/>
        <v>40696.249305555553</v>
      </c>
      <c r="Q1636">
        <f t="shared" si="125"/>
        <v>101</v>
      </c>
      <c r="R1636">
        <f t="shared" si="128"/>
        <v>62.81</v>
      </c>
      <c r="S1636" t="s">
        <v>8325</v>
      </c>
      <c r="T1636" t="s">
        <v>8326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6"/>
        <v>42502.868761574078</v>
      </c>
      <c r="P1637" s="10">
        <f t="shared" si="127"/>
        <v>42562.868761574078</v>
      </c>
      <c r="Q1637">
        <f t="shared" si="125"/>
        <v>125</v>
      </c>
      <c r="R1637">
        <f t="shared" si="128"/>
        <v>67.73</v>
      </c>
      <c r="S1637" t="s">
        <v>8325</v>
      </c>
      <c r="T1637" t="s">
        <v>8326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6"/>
        <v>40663.08666666667</v>
      </c>
      <c r="P1638" s="10">
        <f t="shared" si="127"/>
        <v>40706.166666666664</v>
      </c>
      <c r="Q1638">
        <f t="shared" si="125"/>
        <v>104</v>
      </c>
      <c r="R1638">
        <f t="shared" si="128"/>
        <v>53.56</v>
      </c>
      <c r="S1638" t="s">
        <v>8325</v>
      </c>
      <c r="T1638" t="s">
        <v>8326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6"/>
        <v>40122.751620370371</v>
      </c>
      <c r="P1639" s="10">
        <f t="shared" si="127"/>
        <v>40178.98541666667</v>
      </c>
      <c r="Q1639">
        <f t="shared" si="125"/>
        <v>104</v>
      </c>
      <c r="R1639">
        <f t="shared" si="128"/>
        <v>34.6</v>
      </c>
      <c r="S1639" t="s">
        <v>8325</v>
      </c>
      <c r="T1639" t="s">
        <v>8326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6"/>
        <v>41288.68712962963</v>
      </c>
      <c r="P1640" s="10">
        <f t="shared" si="127"/>
        <v>41333.892361111109</v>
      </c>
      <c r="Q1640">
        <f t="shared" si="125"/>
        <v>105</v>
      </c>
      <c r="R1640">
        <f t="shared" si="128"/>
        <v>38.89</v>
      </c>
      <c r="S1640" t="s">
        <v>8325</v>
      </c>
      <c r="T1640" t="s">
        <v>8326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6"/>
        <v>40941.652372685188</v>
      </c>
      <c r="P1641" s="10">
        <f t="shared" si="127"/>
        <v>40971.652372685188</v>
      </c>
      <c r="Q1641">
        <f t="shared" si="125"/>
        <v>100</v>
      </c>
      <c r="R1641">
        <f t="shared" si="128"/>
        <v>94.74</v>
      </c>
      <c r="S1641" t="s">
        <v>8325</v>
      </c>
      <c r="T1641" t="s">
        <v>8326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6"/>
        <v>40379.23096064815</v>
      </c>
      <c r="P1642" s="10">
        <f t="shared" si="127"/>
        <v>40393.082638888889</v>
      </c>
      <c r="Q1642">
        <f t="shared" si="125"/>
        <v>170</v>
      </c>
      <c r="R1642">
        <f t="shared" si="128"/>
        <v>39.97</v>
      </c>
      <c r="S1642" t="s">
        <v>8325</v>
      </c>
      <c r="T1642" t="s">
        <v>8326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6"/>
        <v>41962.596574074079</v>
      </c>
      <c r="P1643" s="10">
        <f t="shared" si="127"/>
        <v>41992.596574074079</v>
      </c>
      <c r="Q1643">
        <f t="shared" si="125"/>
        <v>101</v>
      </c>
      <c r="R1643">
        <f t="shared" si="128"/>
        <v>97.5</v>
      </c>
      <c r="S1643" t="s">
        <v>8325</v>
      </c>
      <c r="T1643" t="s">
        <v>8346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6"/>
        <v>40688.024618055555</v>
      </c>
      <c r="P1644" s="10">
        <f t="shared" si="127"/>
        <v>40708.024618055555</v>
      </c>
      <c r="Q1644">
        <f t="shared" si="125"/>
        <v>100</v>
      </c>
      <c r="R1644">
        <f t="shared" si="128"/>
        <v>42.86</v>
      </c>
      <c r="S1644" t="s">
        <v>8325</v>
      </c>
      <c r="T1644" t="s">
        <v>8346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6"/>
        <v>41146.824212962965</v>
      </c>
      <c r="P1645" s="10">
        <f t="shared" si="127"/>
        <v>41176.824212962965</v>
      </c>
      <c r="Q1645">
        <f t="shared" si="125"/>
        <v>125</v>
      </c>
      <c r="R1645">
        <f t="shared" si="128"/>
        <v>168.51</v>
      </c>
      <c r="S1645" t="s">
        <v>8325</v>
      </c>
      <c r="T1645" t="s">
        <v>8346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6"/>
        <v>41175.05972222222</v>
      </c>
      <c r="P1646" s="10">
        <f t="shared" si="127"/>
        <v>41235.101388888892</v>
      </c>
      <c r="Q1646">
        <f t="shared" si="125"/>
        <v>110</v>
      </c>
      <c r="R1646">
        <f t="shared" si="128"/>
        <v>85.55</v>
      </c>
      <c r="S1646" t="s">
        <v>8325</v>
      </c>
      <c r="T1646" t="s">
        <v>8346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6"/>
        <v>41521.617361111108</v>
      </c>
      <c r="P1647" s="10">
        <f t="shared" si="127"/>
        <v>41535.617361111108</v>
      </c>
      <c r="Q1647">
        <f t="shared" si="125"/>
        <v>111</v>
      </c>
      <c r="R1647">
        <f t="shared" si="128"/>
        <v>554</v>
      </c>
      <c r="S1647" t="s">
        <v>8325</v>
      </c>
      <c r="T1647" t="s">
        <v>8346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6"/>
        <v>41833.450266203705</v>
      </c>
      <c r="P1648" s="10">
        <f t="shared" si="127"/>
        <v>41865.757638888892</v>
      </c>
      <c r="Q1648">
        <f t="shared" si="125"/>
        <v>110</v>
      </c>
      <c r="R1648">
        <f t="shared" si="128"/>
        <v>26.55</v>
      </c>
      <c r="S1648" t="s">
        <v>8325</v>
      </c>
      <c r="T1648" t="s">
        <v>8346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6"/>
        <v>41039.409456018519</v>
      </c>
      <c r="P1649" s="10">
        <f t="shared" si="127"/>
        <v>41069.409456018519</v>
      </c>
      <c r="Q1649">
        <f t="shared" si="125"/>
        <v>105</v>
      </c>
      <c r="R1649">
        <f t="shared" si="128"/>
        <v>113.83</v>
      </c>
      <c r="S1649" t="s">
        <v>8325</v>
      </c>
      <c r="T1649" t="s">
        <v>8346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6"/>
        <v>40592.704652777778</v>
      </c>
      <c r="P1650" s="10">
        <f t="shared" si="127"/>
        <v>40622.662986111114</v>
      </c>
      <c r="Q1650">
        <f t="shared" si="125"/>
        <v>125</v>
      </c>
      <c r="R1650">
        <f t="shared" si="128"/>
        <v>32.01</v>
      </c>
      <c r="S1650" t="s">
        <v>8325</v>
      </c>
      <c r="T1650" t="s">
        <v>8346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6"/>
        <v>41737.684664351851</v>
      </c>
      <c r="P1651" s="10">
        <f t="shared" si="127"/>
        <v>41782.684664351851</v>
      </c>
      <c r="Q1651">
        <f t="shared" si="125"/>
        <v>101</v>
      </c>
      <c r="R1651">
        <f t="shared" si="128"/>
        <v>47.19</v>
      </c>
      <c r="S1651" t="s">
        <v>8325</v>
      </c>
      <c r="T1651" t="s">
        <v>8346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6"/>
        <v>41526.435613425929</v>
      </c>
      <c r="P1652" s="10">
        <f t="shared" si="127"/>
        <v>41556.435613425929</v>
      </c>
      <c r="Q1652">
        <f t="shared" si="125"/>
        <v>142</v>
      </c>
      <c r="R1652">
        <f t="shared" si="128"/>
        <v>88.47</v>
      </c>
      <c r="S1652" t="s">
        <v>8325</v>
      </c>
      <c r="T1652" t="s">
        <v>8346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6"/>
        <v>40625.900694444441</v>
      </c>
      <c r="P1653" s="10">
        <f t="shared" si="127"/>
        <v>40659.290972222225</v>
      </c>
      <c r="Q1653">
        <f t="shared" si="125"/>
        <v>101</v>
      </c>
      <c r="R1653">
        <f t="shared" si="128"/>
        <v>100.75</v>
      </c>
      <c r="S1653" t="s">
        <v>8325</v>
      </c>
      <c r="T1653" t="s">
        <v>8346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6"/>
        <v>41572.492974537039</v>
      </c>
      <c r="P1654" s="10">
        <f t="shared" si="127"/>
        <v>41602.534641203703</v>
      </c>
      <c r="Q1654">
        <f t="shared" si="125"/>
        <v>101</v>
      </c>
      <c r="R1654">
        <f t="shared" si="128"/>
        <v>64.709999999999994</v>
      </c>
      <c r="S1654" t="s">
        <v>8325</v>
      </c>
      <c r="T1654" t="s">
        <v>8346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6"/>
        <v>40626.834444444445</v>
      </c>
      <c r="P1655" s="10">
        <f t="shared" si="127"/>
        <v>40657.834444444445</v>
      </c>
      <c r="Q1655">
        <f t="shared" si="125"/>
        <v>174</v>
      </c>
      <c r="R1655">
        <f t="shared" si="128"/>
        <v>51.85</v>
      </c>
      <c r="S1655" t="s">
        <v>8325</v>
      </c>
      <c r="T1655" t="s">
        <v>8346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6"/>
        <v>40987.890740740739</v>
      </c>
      <c r="P1656" s="10">
        <f t="shared" si="127"/>
        <v>41017.890740740739</v>
      </c>
      <c r="Q1656">
        <f t="shared" si="125"/>
        <v>120</v>
      </c>
      <c r="R1656">
        <f t="shared" si="128"/>
        <v>38.79</v>
      </c>
      <c r="S1656" t="s">
        <v>8325</v>
      </c>
      <c r="T1656" t="s">
        <v>8346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6"/>
        <v>40974.791898148149</v>
      </c>
      <c r="P1657" s="10">
        <f t="shared" si="127"/>
        <v>41004.750231481477</v>
      </c>
      <c r="Q1657">
        <f t="shared" si="125"/>
        <v>143</v>
      </c>
      <c r="R1657">
        <f t="shared" si="128"/>
        <v>44.65</v>
      </c>
      <c r="S1657" t="s">
        <v>8325</v>
      </c>
      <c r="T1657" t="s">
        <v>8346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6"/>
        <v>41226.928842592592</v>
      </c>
      <c r="P1658" s="10">
        <f t="shared" si="127"/>
        <v>41256.928842592592</v>
      </c>
      <c r="Q1658">
        <f t="shared" si="125"/>
        <v>100</v>
      </c>
      <c r="R1658">
        <f t="shared" si="128"/>
        <v>156.77000000000001</v>
      </c>
      <c r="S1658" t="s">
        <v>8325</v>
      </c>
      <c r="T1658" t="s">
        <v>8346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6"/>
        <v>41023.782037037039</v>
      </c>
      <c r="P1659" s="10">
        <f t="shared" si="127"/>
        <v>41053.782037037039</v>
      </c>
      <c r="Q1659">
        <f t="shared" si="125"/>
        <v>105</v>
      </c>
      <c r="R1659">
        <f t="shared" si="128"/>
        <v>118.7</v>
      </c>
      <c r="S1659" t="s">
        <v>8325</v>
      </c>
      <c r="T1659" t="s">
        <v>8346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6"/>
        <v>41223.22184027778</v>
      </c>
      <c r="P1660" s="10">
        <f t="shared" si="127"/>
        <v>41261.597222222219</v>
      </c>
      <c r="Q1660">
        <f t="shared" si="125"/>
        <v>132</v>
      </c>
      <c r="R1660">
        <f t="shared" si="128"/>
        <v>74.150000000000006</v>
      </c>
      <c r="S1660" t="s">
        <v>8325</v>
      </c>
      <c r="T1660" t="s">
        <v>8346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6"/>
        <v>41596.913437499999</v>
      </c>
      <c r="P1661" s="10">
        <f t="shared" si="127"/>
        <v>41625.5</v>
      </c>
      <c r="Q1661">
        <f t="shared" si="125"/>
        <v>113</v>
      </c>
      <c r="R1661">
        <f t="shared" si="128"/>
        <v>12.53</v>
      </c>
      <c r="S1661" t="s">
        <v>8325</v>
      </c>
      <c r="T1661" t="s">
        <v>8346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6"/>
        <v>42459.693865740745</v>
      </c>
      <c r="P1662" s="10">
        <f t="shared" si="127"/>
        <v>42490.915972222225</v>
      </c>
      <c r="Q1662">
        <f t="shared" si="125"/>
        <v>1254</v>
      </c>
      <c r="R1662">
        <f t="shared" si="128"/>
        <v>27.86</v>
      </c>
      <c r="S1662" t="s">
        <v>8325</v>
      </c>
      <c r="T1662" t="s">
        <v>8346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6"/>
        <v>42343.998043981483</v>
      </c>
      <c r="P1663" s="10">
        <f t="shared" si="127"/>
        <v>42386.875</v>
      </c>
      <c r="Q1663">
        <f t="shared" si="125"/>
        <v>103</v>
      </c>
      <c r="R1663">
        <f t="shared" si="128"/>
        <v>80.180000000000007</v>
      </c>
      <c r="S1663" t="s">
        <v>8325</v>
      </c>
      <c r="T1663" t="s">
        <v>8346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6"/>
        <v>40848.198333333334</v>
      </c>
      <c r="P1664" s="10">
        <f t="shared" si="127"/>
        <v>40908.239999999998</v>
      </c>
      <c r="Q1664">
        <f t="shared" si="125"/>
        <v>103</v>
      </c>
      <c r="R1664">
        <f t="shared" si="128"/>
        <v>132.44</v>
      </c>
      <c r="S1664" t="s">
        <v>8325</v>
      </c>
      <c r="T1664" t="s">
        <v>8346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6"/>
        <v>42006.02207175926</v>
      </c>
      <c r="P1665" s="10">
        <f t="shared" si="127"/>
        <v>42036.02207175926</v>
      </c>
      <c r="Q1665">
        <f t="shared" si="125"/>
        <v>108</v>
      </c>
      <c r="R1665">
        <f t="shared" si="128"/>
        <v>33.75</v>
      </c>
      <c r="S1665" t="s">
        <v>8325</v>
      </c>
      <c r="T1665" t="s">
        <v>8346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6"/>
        <v>40939.761782407404</v>
      </c>
      <c r="P1666" s="10">
        <f t="shared" si="127"/>
        <v>40984.165972222225</v>
      </c>
      <c r="Q1666">
        <f t="shared" ref="Q1666:Q1729" si="130">ROUND(100*E1666/D1666, 0)</f>
        <v>122</v>
      </c>
      <c r="R1666">
        <f t="shared" si="128"/>
        <v>34.380000000000003</v>
      </c>
      <c r="S1666" t="s">
        <v>8325</v>
      </c>
      <c r="T1666" t="s">
        <v>8346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1">(((J1667/60)/60)/24)+DATE(1970,1,1)</f>
        <v>40564.649456018517</v>
      </c>
      <c r="P1667" s="10">
        <f t="shared" ref="P1667:P1730" si="132">(((I1667/60)/60)/24)+DATE(1970,1,1)</f>
        <v>40596.125</v>
      </c>
      <c r="Q1667">
        <f t="shared" si="130"/>
        <v>119</v>
      </c>
      <c r="R1667">
        <f t="shared" ref="R1667:R1730" si="133">IFERROR(ROUND(E1667/L1667, 2), "no backers")</f>
        <v>44.96</v>
      </c>
      <c r="S1667" t="s">
        <v>8325</v>
      </c>
      <c r="T1667" t="s">
        <v>8346</v>
      </c>
      <c r="U1667">
        <f t="shared" ref="U1667:U1730" si="134">YEAR(O1667)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1"/>
        <v>41331.253159722226</v>
      </c>
      <c r="P1668" s="10">
        <f t="shared" si="132"/>
        <v>41361.211493055554</v>
      </c>
      <c r="Q1668">
        <f t="shared" si="130"/>
        <v>161</v>
      </c>
      <c r="R1668">
        <f t="shared" si="133"/>
        <v>41.04</v>
      </c>
      <c r="S1668" t="s">
        <v>8325</v>
      </c>
      <c r="T1668" t="s">
        <v>8346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1"/>
        <v>41682.0705787037</v>
      </c>
      <c r="P1669" s="10">
        <f t="shared" si="132"/>
        <v>41709.290972222225</v>
      </c>
      <c r="Q1669">
        <f t="shared" si="130"/>
        <v>127</v>
      </c>
      <c r="R1669">
        <f t="shared" si="133"/>
        <v>52.6</v>
      </c>
      <c r="S1669" t="s">
        <v>8325</v>
      </c>
      <c r="T1669" t="s">
        <v>8346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1"/>
        <v>40845.14975694444</v>
      </c>
      <c r="P1670" s="10">
        <f t="shared" si="132"/>
        <v>40875.191423611112</v>
      </c>
      <c r="Q1670">
        <f t="shared" si="130"/>
        <v>103</v>
      </c>
      <c r="R1670">
        <f t="shared" si="133"/>
        <v>70.78</v>
      </c>
      <c r="S1670" t="s">
        <v>8325</v>
      </c>
      <c r="T1670" t="s">
        <v>8346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1"/>
        <v>42461.885138888887</v>
      </c>
      <c r="P1671" s="10">
        <f t="shared" si="132"/>
        <v>42521.885138888887</v>
      </c>
      <c r="Q1671">
        <f t="shared" si="130"/>
        <v>140</v>
      </c>
      <c r="R1671">
        <f t="shared" si="133"/>
        <v>53.75</v>
      </c>
      <c r="S1671" t="s">
        <v>8325</v>
      </c>
      <c r="T1671" t="s">
        <v>8346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1"/>
        <v>40313.930543981485</v>
      </c>
      <c r="P1672" s="10">
        <f t="shared" si="132"/>
        <v>40364.166666666664</v>
      </c>
      <c r="Q1672">
        <f t="shared" si="130"/>
        <v>103</v>
      </c>
      <c r="R1672">
        <f t="shared" si="133"/>
        <v>44.61</v>
      </c>
      <c r="S1672" t="s">
        <v>8325</v>
      </c>
      <c r="T1672" t="s">
        <v>8346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1"/>
        <v>42553.54414351852</v>
      </c>
      <c r="P1673" s="10">
        <f t="shared" si="132"/>
        <v>42583.54414351852</v>
      </c>
      <c r="Q1673">
        <f t="shared" si="130"/>
        <v>101</v>
      </c>
      <c r="R1673">
        <f t="shared" si="133"/>
        <v>26.15</v>
      </c>
      <c r="S1673" t="s">
        <v>8325</v>
      </c>
      <c r="T1673" t="s">
        <v>8346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1"/>
        <v>41034.656597222223</v>
      </c>
      <c r="P1674" s="10">
        <f t="shared" si="132"/>
        <v>41064.656597222223</v>
      </c>
      <c r="Q1674">
        <f t="shared" si="130"/>
        <v>113</v>
      </c>
      <c r="R1674">
        <f t="shared" si="133"/>
        <v>39.18</v>
      </c>
      <c r="S1674" t="s">
        <v>8325</v>
      </c>
      <c r="T1674" t="s">
        <v>8346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1"/>
        <v>42039.878379629634</v>
      </c>
      <c r="P1675" s="10">
        <f t="shared" si="132"/>
        <v>42069.878379629634</v>
      </c>
      <c r="Q1675">
        <f t="shared" si="130"/>
        <v>128</v>
      </c>
      <c r="R1675">
        <f t="shared" si="133"/>
        <v>45.59</v>
      </c>
      <c r="S1675" t="s">
        <v>8325</v>
      </c>
      <c r="T1675" t="s">
        <v>8346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1"/>
        <v>42569.605393518519</v>
      </c>
      <c r="P1676" s="10">
        <f t="shared" si="132"/>
        <v>42600.290972222225</v>
      </c>
      <c r="Q1676">
        <f t="shared" si="130"/>
        <v>202</v>
      </c>
      <c r="R1676">
        <f t="shared" si="133"/>
        <v>89.25</v>
      </c>
      <c r="S1676" t="s">
        <v>8325</v>
      </c>
      <c r="T1676" t="s">
        <v>8346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1"/>
        <v>40802.733101851853</v>
      </c>
      <c r="P1677" s="10">
        <f t="shared" si="132"/>
        <v>40832.918749999997</v>
      </c>
      <c r="Q1677">
        <f t="shared" si="130"/>
        <v>137</v>
      </c>
      <c r="R1677">
        <f t="shared" si="133"/>
        <v>40.42</v>
      </c>
      <c r="S1677" t="s">
        <v>8325</v>
      </c>
      <c r="T1677" t="s">
        <v>8346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1"/>
        <v>40973.72623842593</v>
      </c>
      <c r="P1678" s="10">
        <f t="shared" si="132"/>
        <v>41020.165972222225</v>
      </c>
      <c r="Q1678">
        <f t="shared" si="130"/>
        <v>115</v>
      </c>
      <c r="R1678">
        <f t="shared" si="133"/>
        <v>82.38</v>
      </c>
      <c r="S1678" t="s">
        <v>8325</v>
      </c>
      <c r="T1678" t="s">
        <v>8346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1"/>
        <v>42416.407129629632</v>
      </c>
      <c r="P1679" s="10">
        <f t="shared" si="132"/>
        <v>42476.249305555553</v>
      </c>
      <c r="Q1679">
        <f t="shared" si="130"/>
        <v>112</v>
      </c>
      <c r="R1679">
        <f t="shared" si="133"/>
        <v>159.52000000000001</v>
      </c>
      <c r="S1679" t="s">
        <v>8325</v>
      </c>
      <c r="T1679" t="s">
        <v>8346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1"/>
        <v>41662.854988425926</v>
      </c>
      <c r="P1680" s="10">
        <f t="shared" si="132"/>
        <v>41676.854988425926</v>
      </c>
      <c r="Q1680">
        <f t="shared" si="130"/>
        <v>118</v>
      </c>
      <c r="R1680">
        <f t="shared" si="133"/>
        <v>36.24</v>
      </c>
      <c r="S1680" t="s">
        <v>8325</v>
      </c>
      <c r="T1680" t="s">
        <v>8346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1"/>
        <v>40723.068807870368</v>
      </c>
      <c r="P1681" s="10">
        <f t="shared" si="132"/>
        <v>40746.068807870368</v>
      </c>
      <c r="Q1681">
        <f t="shared" si="130"/>
        <v>175</v>
      </c>
      <c r="R1681">
        <f t="shared" si="133"/>
        <v>62.5</v>
      </c>
      <c r="S1681" t="s">
        <v>8325</v>
      </c>
      <c r="T1681" t="s">
        <v>8346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1"/>
        <v>41802.757719907408</v>
      </c>
      <c r="P1682" s="10">
        <f t="shared" si="132"/>
        <v>41832.757719907408</v>
      </c>
      <c r="Q1682">
        <f t="shared" si="130"/>
        <v>118</v>
      </c>
      <c r="R1682">
        <f t="shared" si="133"/>
        <v>47</v>
      </c>
      <c r="S1682" t="s">
        <v>8325</v>
      </c>
      <c r="T1682" t="s">
        <v>8346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1"/>
        <v>42774.121342592596</v>
      </c>
      <c r="P1683" s="10">
        <f t="shared" si="132"/>
        <v>42823.083333333328</v>
      </c>
      <c r="Q1683">
        <f t="shared" si="130"/>
        <v>101</v>
      </c>
      <c r="R1683">
        <f t="shared" si="133"/>
        <v>74.58</v>
      </c>
      <c r="S1683" t="s">
        <v>8325</v>
      </c>
      <c r="T1683" t="s">
        <v>8347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1"/>
        <v>42779.21365740741</v>
      </c>
      <c r="P1684" s="10">
        <f t="shared" si="132"/>
        <v>42839.171990740739</v>
      </c>
      <c r="Q1684">
        <f t="shared" si="130"/>
        <v>0</v>
      </c>
      <c r="R1684" t="str">
        <f t="shared" si="133"/>
        <v>no backers</v>
      </c>
      <c r="S1684" t="s">
        <v>8325</v>
      </c>
      <c r="T1684" t="s">
        <v>8347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1"/>
        <v>42808.781689814816</v>
      </c>
      <c r="P1685" s="10">
        <f t="shared" si="132"/>
        <v>42832.781689814816</v>
      </c>
      <c r="Q1685">
        <f t="shared" si="130"/>
        <v>22</v>
      </c>
      <c r="R1685">
        <f t="shared" si="133"/>
        <v>76</v>
      </c>
      <c r="S1685" t="s">
        <v>8325</v>
      </c>
      <c r="T1685" t="s">
        <v>8347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1"/>
        <v>42783.815289351856</v>
      </c>
      <c r="P1686" s="10">
        <f t="shared" si="132"/>
        <v>42811.773622685185</v>
      </c>
      <c r="Q1686">
        <f t="shared" si="130"/>
        <v>109</v>
      </c>
      <c r="R1686">
        <f t="shared" si="133"/>
        <v>86.44</v>
      </c>
      <c r="S1686" t="s">
        <v>8325</v>
      </c>
      <c r="T1686" t="s">
        <v>8347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1"/>
        <v>42788.2502662037</v>
      </c>
      <c r="P1687" s="10">
        <f t="shared" si="132"/>
        <v>42818.208599537036</v>
      </c>
      <c r="Q1687">
        <f t="shared" si="130"/>
        <v>103</v>
      </c>
      <c r="R1687">
        <f t="shared" si="133"/>
        <v>24</v>
      </c>
      <c r="S1687" t="s">
        <v>8325</v>
      </c>
      <c r="T1687" t="s">
        <v>8347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1"/>
        <v>42792.843969907408</v>
      </c>
      <c r="P1688" s="10">
        <f t="shared" si="132"/>
        <v>42852.802303240736</v>
      </c>
      <c r="Q1688">
        <f t="shared" si="130"/>
        <v>0</v>
      </c>
      <c r="R1688">
        <f t="shared" si="133"/>
        <v>18</v>
      </c>
      <c r="S1688" t="s">
        <v>8325</v>
      </c>
      <c r="T1688" t="s">
        <v>8347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1"/>
        <v>42802.046817129631</v>
      </c>
      <c r="P1689" s="10">
        <f t="shared" si="132"/>
        <v>42835.84375</v>
      </c>
      <c r="Q1689">
        <f t="shared" si="130"/>
        <v>31</v>
      </c>
      <c r="R1689">
        <f t="shared" si="133"/>
        <v>80.13</v>
      </c>
      <c r="S1689" t="s">
        <v>8325</v>
      </c>
      <c r="T1689" t="s">
        <v>8347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1"/>
        <v>42804.534652777773</v>
      </c>
      <c r="P1690" s="10">
        <f t="shared" si="132"/>
        <v>42834.492986111116</v>
      </c>
      <c r="Q1690">
        <f t="shared" si="130"/>
        <v>44</v>
      </c>
      <c r="R1690">
        <f t="shared" si="133"/>
        <v>253.14</v>
      </c>
      <c r="S1690" t="s">
        <v>8325</v>
      </c>
      <c r="T1690" t="s">
        <v>8347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1"/>
        <v>42780.942476851851</v>
      </c>
      <c r="P1691" s="10">
        <f t="shared" si="132"/>
        <v>42810.900810185187</v>
      </c>
      <c r="Q1691">
        <f t="shared" si="130"/>
        <v>100</v>
      </c>
      <c r="R1691">
        <f t="shared" si="133"/>
        <v>171.43</v>
      </c>
      <c r="S1691" t="s">
        <v>8325</v>
      </c>
      <c r="T1691" t="s">
        <v>8347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1"/>
        <v>42801.43104166667</v>
      </c>
      <c r="P1692" s="10">
        <f t="shared" si="132"/>
        <v>42831.389374999999</v>
      </c>
      <c r="Q1692">
        <f t="shared" si="130"/>
        <v>25</v>
      </c>
      <c r="R1692">
        <f t="shared" si="133"/>
        <v>57.73</v>
      </c>
      <c r="S1692" t="s">
        <v>8325</v>
      </c>
      <c r="T1692" t="s">
        <v>8347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1"/>
        <v>42795.701481481476</v>
      </c>
      <c r="P1693" s="10">
        <f t="shared" si="132"/>
        <v>42828.041666666672</v>
      </c>
      <c r="Q1693">
        <f t="shared" si="130"/>
        <v>33</v>
      </c>
      <c r="R1693">
        <f t="shared" si="133"/>
        <v>264.26</v>
      </c>
      <c r="S1693" t="s">
        <v>8325</v>
      </c>
      <c r="T1693" t="s">
        <v>8347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1"/>
        <v>42788.151238425926</v>
      </c>
      <c r="P1694" s="10">
        <f t="shared" si="132"/>
        <v>42820.999305555553</v>
      </c>
      <c r="Q1694">
        <f t="shared" si="130"/>
        <v>48</v>
      </c>
      <c r="R1694">
        <f t="shared" si="133"/>
        <v>159.33000000000001</v>
      </c>
      <c r="S1694" t="s">
        <v>8325</v>
      </c>
      <c r="T1694" t="s">
        <v>8347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1"/>
        <v>42803.920277777783</v>
      </c>
      <c r="P1695" s="10">
        <f t="shared" si="132"/>
        <v>42834.833333333328</v>
      </c>
      <c r="Q1695">
        <f t="shared" si="130"/>
        <v>9</v>
      </c>
      <c r="R1695">
        <f t="shared" si="133"/>
        <v>35</v>
      </c>
      <c r="S1695" t="s">
        <v>8325</v>
      </c>
      <c r="T1695" t="s">
        <v>8347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1"/>
        <v>42791.669837962967</v>
      </c>
      <c r="P1696" s="10">
        <f t="shared" si="132"/>
        <v>42821.191666666666</v>
      </c>
      <c r="Q1696">
        <f t="shared" si="130"/>
        <v>0</v>
      </c>
      <c r="R1696">
        <f t="shared" si="133"/>
        <v>5</v>
      </c>
      <c r="S1696" t="s">
        <v>8325</v>
      </c>
      <c r="T1696" t="s">
        <v>8347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1"/>
        <v>42801.031412037039</v>
      </c>
      <c r="P1697" s="10">
        <f t="shared" si="132"/>
        <v>42835.041666666672</v>
      </c>
      <c r="Q1697">
        <f t="shared" si="130"/>
        <v>12</v>
      </c>
      <c r="R1697">
        <f t="shared" si="133"/>
        <v>61.09</v>
      </c>
      <c r="S1697" t="s">
        <v>8325</v>
      </c>
      <c r="T1697" t="s">
        <v>8347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1"/>
        <v>42796.069571759261</v>
      </c>
      <c r="P1698" s="10">
        <f t="shared" si="132"/>
        <v>42826.027905092589</v>
      </c>
      <c r="Q1698">
        <f t="shared" si="130"/>
        <v>0</v>
      </c>
      <c r="R1698" t="str">
        <f t="shared" si="133"/>
        <v>no backers</v>
      </c>
      <c r="S1698" t="s">
        <v>8325</v>
      </c>
      <c r="T1698" t="s">
        <v>8347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1"/>
        <v>42805.032962962956</v>
      </c>
      <c r="P1699" s="10">
        <f t="shared" si="132"/>
        <v>42834.991296296299</v>
      </c>
      <c r="Q1699">
        <f t="shared" si="130"/>
        <v>20</v>
      </c>
      <c r="R1699">
        <f t="shared" si="133"/>
        <v>114.82</v>
      </c>
      <c r="S1699" t="s">
        <v>8325</v>
      </c>
      <c r="T1699" t="s">
        <v>8347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1"/>
        <v>42796.207870370374</v>
      </c>
      <c r="P1700" s="10">
        <f t="shared" si="132"/>
        <v>42820.147916666669</v>
      </c>
      <c r="Q1700">
        <f t="shared" si="130"/>
        <v>0</v>
      </c>
      <c r="R1700" t="str">
        <f t="shared" si="133"/>
        <v>no backers</v>
      </c>
      <c r="S1700" t="s">
        <v>8325</v>
      </c>
      <c r="T1700" t="s">
        <v>8347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1"/>
        <v>42806.863946759258</v>
      </c>
      <c r="P1701" s="10">
        <f t="shared" si="132"/>
        <v>42836.863946759258</v>
      </c>
      <c r="Q1701">
        <f t="shared" si="130"/>
        <v>4</v>
      </c>
      <c r="R1701">
        <f t="shared" si="133"/>
        <v>54</v>
      </c>
      <c r="S1701" t="s">
        <v>8325</v>
      </c>
      <c r="T1701" t="s">
        <v>8347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1"/>
        <v>42796.071643518517</v>
      </c>
      <c r="P1702" s="10">
        <f t="shared" si="132"/>
        <v>42826.166666666672</v>
      </c>
      <c r="Q1702">
        <f t="shared" si="130"/>
        <v>26</v>
      </c>
      <c r="R1702">
        <f t="shared" si="133"/>
        <v>65.97</v>
      </c>
      <c r="S1702" t="s">
        <v>8325</v>
      </c>
      <c r="T1702" t="s">
        <v>8347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1"/>
        <v>41989.664409722223</v>
      </c>
      <c r="P1703" s="10">
        <f t="shared" si="132"/>
        <v>42019.664409722223</v>
      </c>
      <c r="Q1703">
        <f t="shared" si="130"/>
        <v>0</v>
      </c>
      <c r="R1703">
        <f t="shared" si="133"/>
        <v>5</v>
      </c>
      <c r="S1703" t="s">
        <v>8325</v>
      </c>
      <c r="T1703" t="s">
        <v>8347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1"/>
        <v>42063.869791666672</v>
      </c>
      <c r="P1704" s="10">
        <f t="shared" si="132"/>
        <v>42093.828125</v>
      </c>
      <c r="Q1704">
        <f t="shared" si="130"/>
        <v>0</v>
      </c>
      <c r="R1704">
        <f t="shared" si="133"/>
        <v>1</v>
      </c>
      <c r="S1704" t="s">
        <v>8325</v>
      </c>
      <c r="T1704" t="s">
        <v>8347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1"/>
        <v>42187.281678240746</v>
      </c>
      <c r="P1705" s="10">
        <f t="shared" si="132"/>
        <v>42247.281678240746</v>
      </c>
      <c r="Q1705">
        <f t="shared" si="130"/>
        <v>1</v>
      </c>
      <c r="R1705">
        <f t="shared" si="133"/>
        <v>25.5</v>
      </c>
      <c r="S1705" t="s">
        <v>8325</v>
      </c>
      <c r="T1705" t="s">
        <v>8347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1"/>
        <v>42021.139733796299</v>
      </c>
      <c r="P1706" s="10">
        <f t="shared" si="132"/>
        <v>42051.139733796299</v>
      </c>
      <c r="Q1706">
        <f t="shared" si="130"/>
        <v>65</v>
      </c>
      <c r="R1706">
        <f t="shared" si="133"/>
        <v>118.36</v>
      </c>
      <c r="S1706" t="s">
        <v>8325</v>
      </c>
      <c r="T1706" t="s">
        <v>8347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1"/>
        <v>42245.016736111109</v>
      </c>
      <c r="P1707" s="10">
        <f t="shared" si="132"/>
        <v>42256.666666666672</v>
      </c>
      <c r="Q1707">
        <f t="shared" si="130"/>
        <v>0</v>
      </c>
      <c r="R1707" t="str">
        <f t="shared" si="133"/>
        <v>no backers</v>
      </c>
      <c r="S1707" t="s">
        <v>8325</v>
      </c>
      <c r="T1707" t="s">
        <v>8347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1"/>
        <v>42179.306388888886</v>
      </c>
      <c r="P1708" s="10">
        <f t="shared" si="132"/>
        <v>42239.306388888886</v>
      </c>
      <c r="Q1708">
        <f t="shared" si="130"/>
        <v>0</v>
      </c>
      <c r="R1708" t="str">
        <f t="shared" si="133"/>
        <v>no backers</v>
      </c>
      <c r="S1708" t="s">
        <v>8325</v>
      </c>
      <c r="T1708" t="s">
        <v>8347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1"/>
        <v>42427.721006944441</v>
      </c>
      <c r="P1709" s="10">
        <f t="shared" si="132"/>
        <v>42457.679340277777</v>
      </c>
      <c r="Q1709">
        <f t="shared" si="130"/>
        <v>10</v>
      </c>
      <c r="R1709">
        <f t="shared" si="133"/>
        <v>54.11</v>
      </c>
      <c r="S1709" t="s">
        <v>8325</v>
      </c>
      <c r="T1709" t="s">
        <v>8347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1"/>
        <v>42451.866967592592</v>
      </c>
      <c r="P1710" s="10">
        <f t="shared" si="132"/>
        <v>42491.866967592592</v>
      </c>
      <c r="Q1710">
        <f t="shared" si="130"/>
        <v>0</v>
      </c>
      <c r="R1710" t="str">
        <f t="shared" si="133"/>
        <v>no backers</v>
      </c>
      <c r="S1710" t="s">
        <v>8325</v>
      </c>
      <c r="T1710" t="s">
        <v>8347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1"/>
        <v>41841.56381944444</v>
      </c>
      <c r="P1711" s="10">
        <f t="shared" si="132"/>
        <v>41882.818749999999</v>
      </c>
      <c r="Q1711">
        <f t="shared" si="130"/>
        <v>5</v>
      </c>
      <c r="R1711">
        <f t="shared" si="133"/>
        <v>21.25</v>
      </c>
      <c r="S1711" t="s">
        <v>8325</v>
      </c>
      <c r="T1711" t="s">
        <v>8347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1"/>
        <v>42341.59129629629</v>
      </c>
      <c r="P1712" s="10">
        <f t="shared" si="132"/>
        <v>42387.541666666672</v>
      </c>
      <c r="Q1712">
        <f t="shared" si="130"/>
        <v>1</v>
      </c>
      <c r="R1712">
        <f t="shared" si="133"/>
        <v>34</v>
      </c>
      <c r="S1712" t="s">
        <v>8325</v>
      </c>
      <c r="T1712" t="s">
        <v>8347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1"/>
        <v>41852.646226851852</v>
      </c>
      <c r="P1713" s="10">
        <f t="shared" si="132"/>
        <v>41883.646226851852</v>
      </c>
      <c r="Q1713">
        <f t="shared" si="130"/>
        <v>11</v>
      </c>
      <c r="R1713">
        <f t="shared" si="133"/>
        <v>525</v>
      </c>
      <c r="S1713" t="s">
        <v>8325</v>
      </c>
      <c r="T1713" t="s">
        <v>8347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1"/>
        <v>42125.913807870369</v>
      </c>
      <c r="P1714" s="10">
        <f t="shared" si="132"/>
        <v>42185.913807870369</v>
      </c>
      <c r="Q1714">
        <f t="shared" si="130"/>
        <v>0</v>
      </c>
      <c r="R1714" t="str">
        <f t="shared" si="133"/>
        <v>no backers</v>
      </c>
      <c r="S1714" t="s">
        <v>8325</v>
      </c>
      <c r="T1714" t="s">
        <v>8347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1"/>
        <v>41887.801064814819</v>
      </c>
      <c r="P1715" s="10">
        <f t="shared" si="132"/>
        <v>41917.801064814819</v>
      </c>
      <c r="Q1715">
        <f t="shared" si="130"/>
        <v>2</v>
      </c>
      <c r="R1715">
        <f t="shared" si="133"/>
        <v>50</v>
      </c>
      <c r="S1715" t="s">
        <v>8325</v>
      </c>
      <c r="T1715" t="s">
        <v>8347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1"/>
        <v>42095.918530092589</v>
      </c>
      <c r="P1716" s="10">
        <f t="shared" si="132"/>
        <v>42125.918530092589</v>
      </c>
      <c r="Q1716">
        <f t="shared" si="130"/>
        <v>8</v>
      </c>
      <c r="R1716">
        <f t="shared" si="133"/>
        <v>115.71</v>
      </c>
      <c r="S1716" t="s">
        <v>8325</v>
      </c>
      <c r="T1716" t="s">
        <v>8347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1"/>
        <v>42064.217418981483</v>
      </c>
      <c r="P1717" s="10">
        <f t="shared" si="132"/>
        <v>42094.140277777777</v>
      </c>
      <c r="Q1717">
        <f t="shared" si="130"/>
        <v>0</v>
      </c>
      <c r="R1717">
        <f t="shared" si="133"/>
        <v>5.5</v>
      </c>
      <c r="S1717" t="s">
        <v>8325</v>
      </c>
      <c r="T1717" t="s">
        <v>8347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1"/>
        <v>42673.577534722222</v>
      </c>
      <c r="P1718" s="10">
        <f t="shared" si="132"/>
        <v>42713.619201388887</v>
      </c>
      <c r="Q1718">
        <f t="shared" si="130"/>
        <v>8</v>
      </c>
      <c r="R1718">
        <f t="shared" si="133"/>
        <v>50</v>
      </c>
      <c r="S1718" t="s">
        <v>8325</v>
      </c>
      <c r="T1718" t="s">
        <v>8347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1"/>
        <v>42460.98192129629</v>
      </c>
      <c r="P1719" s="10">
        <f t="shared" si="132"/>
        <v>42481.166666666672</v>
      </c>
      <c r="Q1719">
        <f t="shared" si="130"/>
        <v>43</v>
      </c>
      <c r="R1719">
        <f t="shared" si="133"/>
        <v>34.020000000000003</v>
      </c>
      <c r="S1719" t="s">
        <v>8325</v>
      </c>
      <c r="T1719" t="s">
        <v>8347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1"/>
        <v>42460.610520833332</v>
      </c>
      <c r="P1720" s="10">
        <f t="shared" si="132"/>
        <v>42504.207638888889</v>
      </c>
      <c r="Q1720">
        <f t="shared" si="130"/>
        <v>0</v>
      </c>
      <c r="R1720">
        <f t="shared" si="133"/>
        <v>37.5</v>
      </c>
      <c r="S1720" t="s">
        <v>8325</v>
      </c>
      <c r="T1720" t="s">
        <v>8347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1"/>
        <v>41869.534618055557</v>
      </c>
      <c r="P1721" s="10">
        <f t="shared" si="132"/>
        <v>41899.534618055557</v>
      </c>
      <c r="Q1721">
        <f t="shared" si="130"/>
        <v>1</v>
      </c>
      <c r="R1721">
        <f t="shared" si="133"/>
        <v>11.67</v>
      </c>
      <c r="S1721" t="s">
        <v>8325</v>
      </c>
      <c r="T1721" t="s">
        <v>8347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1"/>
        <v>41922.783229166671</v>
      </c>
      <c r="P1722" s="10">
        <f t="shared" si="132"/>
        <v>41952.824895833335</v>
      </c>
      <c r="Q1722">
        <f t="shared" si="130"/>
        <v>6</v>
      </c>
      <c r="R1722">
        <f t="shared" si="133"/>
        <v>28.13</v>
      </c>
      <c r="S1722" t="s">
        <v>8325</v>
      </c>
      <c r="T1722" t="s">
        <v>8347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1"/>
        <v>42319.461377314816</v>
      </c>
      <c r="P1723" s="10">
        <f t="shared" si="132"/>
        <v>42349.461377314816</v>
      </c>
      <c r="Q1723">
        <f t="shared" si="130"/>
        <v>0</v>
      </c>
      <c r="R1723" t="str">
        <f t="shared" si="133"/>
        <v>no backers</v>
      </c>
      <c r="S1723" t="s">
        <v>8325</v>
      </c>
      <c r="T1723" t="s">
        <v>8347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1"/>
        <v>42425.960983796293</v>
      </c>
      <c r="P1724" s="10">
        <f t="shared" si="132"/>
        <v>42463.006944444445</v>
      </c>
      <c r="Q1724">
        <f t="shared" si="130"/>
        <v>0</v>
      </c>
      <c r="R1724">
        <f t="shared" si="133"/>
        <v>1</v>
      </c>
      <c r="S1724" t="s">
        <v>8325</v>
      </c>
      <c r="T1724" t="s">
        <v>8347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1"/>
        <v>42129.82540509259</v>
      </c>
      <c r="P1725" s="10">
        <f t="shared" si="132"/>
        <v>42186.25</v>
      </c>
      <c r="Q1725">
        <f t="shared" si="130"/>
        <v>7</v>
      </c>
      <c r="R1725">
        <f t="shared" si="133"/>
        <v>216.67</v>
      </c>
      <c r="S1725" t="s">
        <v>8325</v>
      </c>
      <c r="T1725" t="s">
        <v>8347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1"/>
        <v>41912.932430555556</v>
      </c>
      <c r="P1726" s="10">
        <f t="shared" si="132"/>
        <v>41942.932430555556</v>
      </c>
      <c r="Q1726">
        <f t="shared" si="130"/>
        <v>1</v>
      </c>
      <c r="R1726">
        <f t="shared" si="133"/>
        <v>8.75</v>
      </c>
      <c r="S1726" t="s">
        <v>8325</v>
      </c>
      <c r="T1726" t="s">
        <v>8347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1"/>
        <v>41845.968159722222</v>
      </c>
      <c r="P1727" s="10">
        <f t="shared" si="132"/>
        <v>41875.968159722222</v>
      </c>
      <c r="Q1727">
        <f t="shared" si="130"/>
        <v>10</v>
      </c>
      <c r="R1727">
        <f t="shared" si="133"/>
        <v>62.22</v>
      </c>
      <c r="S1727" t="s">
        <v>8325</v>
      </c>
      <c r="T1727" t="s">
        <v>8347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1"/>
        <v>41788.919722222221</v>
      </c>
      <c r="P1728" s="10">
        <f t="shared" si="132"/>
        <v>41817.919722222221</v>
      </c>
      <c r="Q1728">
        <f t="shared" si="130"/>
        <v>34</v>
      </c>
      <c r="R1728">
        <f t="shared" si="133"/>
        <v>137.25</v>
      </c>
      <c r="S1728" t="s">
        <v>8325</v>
      </c>
      <c r="T1728" t="s">
        <v>8347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1"/>
        <v>42044.927974537044</v>
      </c>
      <c r="P1729" s="10">
        <f t="shared" si="132"/>
        <v>42099.458333333328</v>
      </c>
      <c r="Q1729">
        <f t="shared" si="130"/>
        <v>0</v>
      </c>
      <c r="R1729">
        <f t="shared" si="133"/>
        <v>1</v>
      </c>
      <c r="S1729" t="s">
        <v>8325</v>
      </c>
      <c r="T1729" t="s">
        <v>8347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1"/>
        <v>42268.625856481478</v>
      </c>
      <c r="P1730" s="10">
        <f t="shared" si="132"/>
        <v>42298.625856481478</v>
      </c>
      <c r="Q1730">
        <f t="shared" ref="Q1730:Q1793" si="135">ROUND(100*E1730/D1730, 0)</f>
        <v>68</v>
      </c>
      <c r="R1730">
        <f t="shared" si="133"/>
        <v>122.14</v>
      </c>
      <c r="S1730" t="s">
        <v>8325</v>
      </c>
      <c r="T1730" t="s">
        <v>8347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6">(((J1731/60)/60)/24)+DATE(1970,1,1)</f>
        <v>42471.052152777775</v>
      </c>
      <c r="P1731" s="10">
        <f t="shared" ref="P1731:P1794" si="137">(((I1731/60)/60)/24)+DATE(1970,1,1)</f>
        <v>42531.052152777775</v>
      </c>
      <c r="Q1731">
        <f t="shared" si="135"/>
        <v>0</v>
      </c>
      <c r="R1731" t="str">
        <f t="shared" ref="R1731:R1794" si="138">IFERROR(ROUND(E1731/L1731, 2), "no backers")</f>
        <v>no backers</v>
      </c>
      <c r="S1731" t="s">
        <v>8325</v>
      </c>
      <c r="T1731" t="s">
        <v>8347</v>
      </c>
      <c r="U1731">
        <f t="shared" ref="U1731:U1794" si="139">YEAR(O1731)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6"/>
        <v>42272.087766203709</v>
      </c>
      <c r="P1732" s="10">
        <f t="shared" si="137"/>
        <v>42302.087766203709</v>
      </c>
      <c r="Q1732">
        <f t="shared" si="135"/>
        <v>0</v>
      </c>
      <c r="R1732" t="str">
        <f t="shared" si="138"/>
        <v>no backers</v>
      </c>
      <c r="S1732" t="s">
        <v>8325</v>
      </c>
      <c r="T1732" t="s">
        <v>8347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6"/>
        <v>42152.906851851847</v>
      </c>
      <c r="P1733" s="10">
        <f t="shared" si="137"/>
        <v>42166.625</v>
      </c>
      <c r="Q1733">
        <f t="shared" si="135"/>
        <v>0</v>
      </c>
      <c r="R1733" t="str">
        <f t="shared" si="138"/>
        <v>no backers</v>
      </c>
      <c r="S1733" t="s">
        <v>8325</v>
      </c>
      <c r="T1733" t="s">
        <v>8347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6"/>
        <v>42325.683807870373</v>
      </c>
      <c r="P1734" s="10">
        <f t="shared" si="137"/>
        <v>42385.208333333328</v>
      </c>
      <c r="Q1734">
        <f t="shared" si="135"/>
        <v>0</v>
      </c>
      <c r="R1734" t="str">
        <f t="shared" si="138"/>
        <v>no backers</v>
      </c>
      <c r="S1734" t="s">
        <v>8325</v>
      </c>
      <c r="T1734" t="s">
        <v>8347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6"/>
        <v>42614.675625000003</v>
      </c>
      <c r="P1735" s="10">
        <f t="shared" si="137"/>
        <v>42626.895833333328</v>
      </c>
      <c r="Q1735">
        <f t="shared" si="135"/>
        <v>0</v>
      </c>
      <c r="R1735" t="str">
        <f t="shared" si="138"/>
        <v>no backers</v>
      </c>
      <c r="S1735" t="s">
        <v>8325</v>
      </c>
      <c r="T1735" t="s">
        <v>8347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6"/>
        <v>42102.036527777775</v>
      </c>
      <c r="P1736" s="10">
        <f t="shared" si="137"/>
        <v>42132.036527777775</v>
      </c>
      <c r="Q1736">
        <f t="shared" si="135"/>
        <v>0</v>
      </c>
      <c r="R1736">
        <f t="shared" si="138"/>
        <v>1</v>
      </c>
      <c r="S1736" t="s">
        <v>8325</v>
      </c>
      <c r="T1736" t="s">
        <v>8347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6"/>
        <v>42559.814178240747</v>
      </c>
      <c r="P1737" s="10">
        <f t="shared" si="137"/>
        <v>42589.814178240747</v>
      </c>
      <c r="Q1737">
        <f t="shared" si="135"/>
        <v>11</v>
      </c>
      <c r="R1737">
        <f t="shared" si="138"/>
        <v>55</v>
      </c>
      <c r="S1737" t="s">
        <v>8325</v>
      </c>
      <c r="T1737" t="s">
        <v>8347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6"/>
        <v>42286.861493055556</v>
      </c>
      <c r="P1738" s="10">
        <f t="shared" si="137"/>
        <v>42316.90315972222</v>
      </c>
      <c r="Q1738">
        <f t="shared" si="135"/>
        <v>1</v>
      </c>
      <c r="R1738">
        <f t="shared" si="138"/>
        <v>22</v>
      </c>
      <c r="S1738" t="s">
        <v>8325</v>
      </c>
      <c r="T1738" t="s">
        <v>8347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6"/>
        <v>42175.948981481488</v>
      </c>
      <c r="P1739" s="10">
        <f t="shared" si="137"/>
        <v>42205.948981481488</v>
      </c>
      <c r="Q1739">
        <f t="shared" si="135"/>
        <v>21</v>
      </c>
      <c r="R1739">
        <f t="shared" si="138"/>
        <v>56.67</v>
      </c>
      <c r="S1739" t="s">
        <v>8325</v>
      </c>
      <c r="T1739" t="s">
        <v>8347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6"/>
        <v>41884.874328703707</v>
      </c>
      <c r="P1740" s="10">
        <f t="shared" si="137"/>
        <v>41914.874328703707</v>
      </c>
      <c r="Q1740">
        <f t="shared" si="135"/>
        <v>0</v>
      </c>
      <c r="R1740">
        <f t="shared" si="138"/>
        <v>20</v>
      </c>
      <c r="S1740" t="s">
        <v>8325</v>
      </c>
      <c r="T1740" t="s">
        <v>8347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6"/>
        <v>42435.874212962968</v>
      </c>
      <c r="P1741" s="10">
        <f t="shared" si="137"/>
        <v>42494.832546296297</v>
      </c>
      <c r="Q1741">
        <f t="shared" si="135"/>
        <v>0</v>
      </c>
      <c r="R1741">
        <f t="shared" si="138"/>
        <v>1</v>
      </c>
      <c r="S1741" t="s">
        <v>8325</v>
      </c>
      <c r="T1741" t="s">
        <v>8347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6"/>
        <v>42171.817384259266</v>
      </c>
      <c r="P1742" s="10">
        <f t="shared" si="137"/>
        <v>42201.817384259266</v>
      </c>
      <c r="Q1742">
        <f t="shared" si="135"/>
        <v>0</v>
      </c>
      <c r="R1742" t="str">
        <f t="shared" si="138"/>
        <v>no backers</v>
      </c>
      <c r="S1742" t="s">
        <v>8325</v>
      </c>
      <c r="T1742" t="s">
        <v>8347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6"/>
        <v>42120.628136574072</v>
      </c>
      <c r="P1743" s="10">
        <f t="shared" si="137"/>
        <v>42165.628136574072</v>
      </c>
      <c r="Q1743">
        <f t="shared" si="135"/>
        <v>111</v>
      </c>
      <c r="R1743">
        <f t="shared" si="138"/>
        <v>25.58</v>
      </c>
      <c r="S1743" t="s">
        <v>8338</v>
      </c>
      <c r="T1743" t="s">
        <v>8339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6"/>
        <v>42710.876967592587</v>
      </c>
      <c r="P1744" s="10">
        <f t="shared" si="137"/>
        <v>42742.875</v>
      </c>
      <c r="Q1744">
        <f t="shared" si="135"/>
        <v>109</v>
      </c>
      <c r="R1744">
        <f t="shared" si="138"/>
        <v>63.97</v>
      </c>
      <c r="S1744" t="s">
        <v>8338</v>
      </c>
      <c r="T1744" t="s">
        <v>8339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6"/>
        <v>42586.925636574073</v>
      </c>
      <c r="P1745" s="10">
        <f t="shared" si="137"/>
        <v>42609.165972222225</v>
      </c>
      <c r="Q1745">
        <f t="shared" si="135"/>
        <v>100</v>
      </c>
      <c r="R1745">
        <f t="shared" si="138"/>
        <v>89.93</v>
      </c>
      <c r="S1745" t="s">
        <v>8338</v>
      </c>
      <c r="T1745" t="s">
        <v>8339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6"/>
        <v>42026.605057870373</v>
      </c>
      <c r="P1746" s="10">
        <f t="shared" si="137"/>
        <v>42071.563391203701</v>
      </c>
      <c r="Q1746">
        <f t="shared" si="135"/>
        <v>118</v>
      </c>
      <c r="R1746">
        <f t="shared" si="138"/>
        <v>93.07</v>
      </c>
      <c r="S1746" t="s">
        <v>8338</v>
      </c>
      <c r="T1746" t="s">
        <v>8339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6"/>
        <v>42690.259699074071</v>
      </c>
      <c r="P1747" s="10">
        <f t="shared" si="137"/>
        <v>42726.083333333328</v>
      </c>
      <c r="Q1747">
        <f t="shared" si="135"/>
        <v>114</v>
      </c>
      <c r="R1747">
        <f t="shared" si="138"/>
        <v>89.67</v>
      </c>
      <c r="S1747" t="s">
        <v>8338</v>
      </c>
      <c r="T1747" t="s">
        <v>8339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6"/>
        <v>42668.176701388889</v>
      </c>
      <c r="P1748" s="10">
        <f t="shared" si="137"/>
        <v>42698.083333333328</v>
      </c>
      <c r="Q1748">
        <f t="shared" si="135"/>
        <v>148</v>
      </c>
      <c r="R1748">
        <f t="shared" si="138"/>
        <v>207.62</v>
      </c>
      <c r="S1748" t="s">
        <v>8338</v>
      </c>
      <c r="T1748" t="s">
        <v>8339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6"/>
        <v>42292.435532407413</v>
      </c>
      <c r="P1749" s="10">
        <f t="shared" si="137"/>
        <v>42321.625</v>
      </c>
      <c r="Q1749">
        <f t="shared" si="135"/>
        <v>105</v>
      </c>
      <c r="R1749">
        <f t="shared" si="138"/>
        <v>59.41</v>
      </c>
      <c r="S1749" t="s">
        <v>8338</v>
      </c>
      <c r="T1749" t="s">
        <v>8339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6"/>
        <v>42219.950729166667</v>
      </c>
      <c r="P1750" s="10">
        <f t="shared" si="137"/>
        <v>42249.950729166667</v>
      </c>
      <c r="Q1750">
        <f t="shared" si="135"/>
        <v>130</v>
      </c>
      <c r="R1750">
        <f t="shared" si="138"/>
        <v>358.97</v>
      </c>
      <c r="S1750" t="s">
        <v>8338</v>
      </c>
      <c r="T1750" t="s">
        <v>8339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6"/>
        <v>42758.975937499999</v>
      </c>
      <c r="P1751" s="10">
        <f t="shared" si="137"/>
        <v>42795.791666666672</v>
      </c>
      <c r="Q1751">
        <f t="shared" si="135"/>
        <v>123</v>
      </c>
      <c r="R1751">
        <f t="shared" si="138"/>
        <v>94.74</v>
      </c>
      <c r="S1751" t="s">
        <v>8338</v>
      </c>
      <c r="T1751" t="s">
        <v>8339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6"/>
        <v>42454.836851851855</v>
      </c>
      <c r="P1752" s="10">
        <f t="shared" si="137"/>
        <v>42479.836851851855</v>
      </c>
      <c r="Q1752">
        <f t="shared" si="135"/>
        <v>202</v>
      </c>
      <c r="R1752">
        <f t="shared" si="138"/>
        <v>80.650000000000006</v>
      </c>
      <c r="S1752" t="s">
        <v>8338</v>
      </c>
      <c r="T1752" t="s">
        <v>8339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6"/>
        <v>42052.7815162037</v>
      </c>
      <c r="P1753" s="10">
        <f t="shared" si="137"/>
        <v>42082.739849537036</v>
      </c>
      <c r="Q1753">
        <f t="shared" si="135"/>
        <v>103</v>
      </c>
      <c r="R1753">
        <f t="shared" si="138"/>
        <v>168.69</v>
      </c>
      <c r="S1753" t="s">
        <v>8338</v>
      </c>
      <c r="T1753" t="s">
        <v>8339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6"/>
        <v>42627.253263888888</v>
      </c>
      <c r="P1754" s="10">
        <f t="shared" si="137"/>
        <v>42657.253263888888</v>
      </c>
      <c r="Q1754">
        <f t="shared" si="135"/>
        <v>260</v>
      </c>
      <c r="R1754">
        <f t="shared" si="138"/>
        <v>34.69</v>
      </c>
      <c r="S1754" t="s">
        <v>8338</v>
      </c>
      <c r="T1754" t="s">
        <v>8339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6"/>
        <v>42420.74962962963</v>
      </c>
      <c r="P1755" s="10">
        <f t="shared" si="137"/>
        <v>42450.707962962959</v>
      </c>
      <c r="Q1755">
        <f t="shared" si="135"/>
        <v>108</v>
      </c>
      <c r="R1755">
        <f t="shared" si="138"/>
        <v>462.86</v>
      </c>
      <c r="S1755" t="s">
        <v>8338</v>
      </c>
      <c r="T1755" t="s">
        <v>8339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6"/>
        <v>42067.876770833333</v>
      </c>
      <c r="P1756" s="10">
        <f t="shared" si="137"/>
        <v>42097.835104166668</v>
      </c>
      <c r="Q1756">
        <f t="shared" si="135"/>
        <v>111</v>
      </c>
      <c r="R1756">
        <f t="shared" si="138"/>
        <v>104.39</v>
      </c>
      <c r="S1756" t="s">
        <v>8338</v>
      </c>
      <c r="T1756" t="s">
        <v>8339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6"/>
        <v>42252.788900462961</v>
      </c>
      <c r="P1757" s="10">
        <f t="shared" si="137"/>
        <v>42282.788900462961</v>
      </c>
      <c r="Q1757">
        <f t="shared" si="135"/>
        <v>120</v>
      </c>
      <c r="R1757">
        <f t="shared" si="138"/>
        <v>7.5</v>
      </c>
      <c r="S1757" t="s">
        <v>8338</v>
      </c>
      <c r="T1757" t="s">
        <v>8339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6"/>
        <v>42571.167465277773</v>
      </c>
      <c r="P1758" s="10">
        <f t="shared" si="137"/>
        <v>42611.167465277773</v>
      </c>
      <c r="Q1758">
        <f t="shared" si="135"/>
        <v>103</v>
      </c>
      <c r="R1758">
        <f t="shared" si="138"/>
        <v>47.13</v>
      </c>
      <c r="S1758" t="s">
        <v>8338</v>
      </c>
      <c r="T1758" t="s">
        <v>8339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6"/>
        <v>42733.827349537038</v>
      </c>
      <c r="P1759" s="10">
        <f t="shared" si="137"/>
        <v>42763.811805555553</v>
      </c>
      <c r="Q1759">
        <f t="shared" si="135"/>
        <v>116</v>
      </c>
      <c r="R1759">
        <f t="shared" si="138"/>
        <v>414.29</v>
      </c>
      <c r="S1759" t="s">
        <v>8338</v>
      </c>
      <c r="T1759" t="s">
        <v>8339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6"/>
        <v>42505.955925925926</v>
      </c>
      <c r="P1760" s="10">
        <f t="shared" si="137"/>
        <v>42565.955925925926</v>
      </c>
      <c r="Q1760">
        <f t="shared" si="135"/>
        <v>115</v>
      </c>
      <c r="R1760">
        <f t="shared" si="138"/>
        <v>42.48</v>
      </c>
      <c r="S1760" t="s">
        <v>8338</v>
      </c>
      <c r="T1760" t="s">
        <v>8339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6"/>
        <v>42068.829039351855</v>
      </c>
      <c r="P1761" s="10">
        <f t="shared" si="137"/>
        <v>42088.787372685183</v>
      </c>
      <c r="Q1761">
        <f t="shared" si="135"/>
        <v>107</v>
      </c>
      <c r="R1761">
        <f t="shared" si="138"/>
        <v>108.78</v>
      </c>
      <c r="S1761" t="s">
        <v>8338</v>
      </c>
      <c r="T1761" t="s">
        <v>8339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6"/>
        <v>42405.67260416667</v>
      </c>
      <c r="P1762" s="10">
        <f t="shared" si="137"/>
        <v>42425.67260416667</v>
      </c>
      <c r="Q1762">
        <f t="shared" si="135"/>
        <v>165</v>
      </c>
      <c r="R1762">
        <f t="shared" si="138"/>
        <v>81.099999999999994</v>
      </c>
      <c r="S1762" t="s">
        <v>8338</v>
      </c>
      <c r="T1762" t="s">
        <v>8339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6"/>
        <v>42209.567824074074</v>
      </c>
      <c r="P1763" s="10">
        <f t="shared" si="137"/>
        <v>42259.567824074074</v>
      </c>
      <c r="Q1763">
        <f t="shared" si="135"/>
        <v>155</v>
      </c>
      <c r="R1763">
        <f t="shared" si="138"/>
        <v>51.67</v>
      </c>
      <c r="S1763" t="s">
        <v>8338</v>
      </c>
      <c r="T1763" t="s">
        <v>8339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6"/>
        <v>42410.982002314813</v>
      </c>
      <c r="P1764" s="10">
        <f t="shared" si="137"/>
        <v>42440.982002314813</v>
      </c>
      <c r="Q1764">
        <f t="shared" si="135"/>
        <v>885</v>
      </c>
      <c r="R1764">
        <f t="shared" si="138"/>
        <v>35.4</v>
      </c>
      <c r="S1764" t="s">
        <v>8338</v>
      </c>
      <c r="T1764" t="s">
        <v>8339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6"/>
        <v>42636.868518518517</v>
      </c>
      <c r="P1765" s="10">
        <f t="shared" si="137"/>
        <v>42666.868518518517</v>
      </c>
      <c r="Q1765">
        <f t="shared" si="135"/>
        <v>102</v>
      </c>
      <c r="R1765">
        <f t="shared" si="138"/>
        <v>103.64</v>
      </c>
      <c r="S1765" t="s">
        <v>8338</v>
      </c>
      <c r="T1765" t="s">
        <v>8339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6"/>
        <v>41825.485868055555</v>
      </c>
      <c r="P1766" s="10">
        <f t="shared" si="137"/>
        <v>41854.485868055555</v>
      </c>
      <c r="Q1766">
        <f t="shared" si="135"/>
        <v>20</v>
      </c>
      <c r="R1766">
        <f t="shared" si="138"/>
        <v>55.28</v>
      </c>
      <c r="S1766" t="s">
        <v>8338</v>
      </c>
      <c r="T1766" t="s">
        <v>8339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6"/>
        <v>41834.980462962965</v>
      </c>
      <c r="P1767" s="10">
        <f t="shared" si="137"/>
        <v>41864.980462962965</v>
      </c>
      <c r="Q1767">
        <f t="shared" si="135"/>
        <v>59</v>
      </c>
      <c r="R1767">
        <f t="shared" si="138"/>
        <v>72.17</v>
      </c>
      <c r="S1767" t="s">
        <v>8338</v>
      </c>
      <c r="T1767" t="s">
        <v>8339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6"/>
        <v>41855.859814814816</v>
      </c>
      <c r="P1768" s="10">
        <f t="shared" si="137"/>
        <v>41876.859814814816</v>
      </c>
      <c r="Q1768">
        <f t="shared" si="135"/>
        <v>0</v>
      </c>
      <c r="R1768" t="str">
        <f t="shared" si="138"/>
        <v>no backers</v>
      </c>
      <c r="S1768" t="s">
        <v>8338</v>
      </c>
      <c r="T1768" t="s">
        <v>8339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6"/>
        <v>41824.658379629633</v>
      </c>
      <c r="P1769" s="10">
        <f t="shared" si="137"/>
        <v>41854.658379629633</v>
      </c>
      <c r="Q1769">
        <f t="shared" si="135"/>
        <v>46</v>
      </c>
      <c r="R1769">
        <f t="shared" si="138"/>
        <v>58.62</v>
      </c>
      <c r="S1769" t="s">
        <v>8338</v>
      </c>
      <c r="T1769" t="s">
        <v>8339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6"/>
        <v>41849.560694444444</v>
      </c>
      <c r="P1770" s="10">
        <f t="shared" si="137"/>
        <v>41909.560694444444</v>
      </c>
      <c r="Q1770">
        <f t="shared" si="135"/>
        <v>4</v>
      </c>
      <c r="R1770">
        <f t="shared" si="138"/>
        <v>12.47</v>
      </c>
      <c r="S1770" t="s">
        <v>8338</v>
      </c>
      <c r="T1770" t="s">
        <v>8339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6"/>
        <v>41987.818969907406</v>
      </c>
      <c r="P1771" s="10">
        <f t="shared" si="137"/>
        <v>42017.818969907406</v>
      </c>
      <c r="Q1771">
        <f t="shared" si="135"/>
        <v>3</v>
      </c>
      <c r="R1771">
        <f t="shared" si="138"/>
        <v>49.14</v>
      </c>
      <c r="S1771" t="s">
        <v>8338</v>
      </c>
      <c r="T1771" t="s">
        <v>8339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6"/>
        <v>41891.780023148152</v>
      </c>
      <c r="P1772" s="10">
        <f t="shared" si="137"/>
        <v>41926.780023148152</v>
      </c>
      <c r="Q1772">
        <f t="shared" si="135"/>
        <v>57</v>
      </c>
      <c r="R1772">
        <f t="shared" si="138"/>
        <v>150.5</v>
      </c>
      <c r="S1772" t="s">
        <v>8338</v>
      </c>
      <c r="T1772" t="s">
        <v>8339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6"/>
        <v>41905.979629629634</v>
      </c>
      <c r="P1773" s="10">
        <f t="shared" si="137"/>
        <v>41935.979629629634</v>
      </c>
      <c r="Q1773">
        <f t="shared" si="135"/>
        <v>21</v>
      </c>
      <c r="R1773">
        <f t="shared" si="138"/>
        <v>35.799999999999997</v>
      </c>
      <c r="S1773" t="s">
        <v>8338</v>
      </c>
      <c r="T1773" t="s">
        <v>8339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6"/>
        <v>41766.718009259261</v>
      </c>
      <c r="P1774" s="10">
        <f t="shared" si="137"/>
        <v>41826.718009259261</v>
      </c>
      <c r="Q1774">
        <f t="shared" si="135"/>
        <v>16</v>
      </c>
      <c r="R1774">
        <f t="shared" si="138"/>
        <v>45.16</v>
      </c>
      <c r="S1774" t="s">
        <v>8338</v>
      </c>
      <c r="T1774" t="s">
        <v>8339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6"/>
        <v>41978.760393518518</v>
      </c>
      <c r="P1775" s="10">
        <f t="shared" si="137"/>
        <v>42023.760393518518</v>
      </c>
      <c r="Q1775">
        <f t="shared" si="135"/>
        <v>6</v>
      </c>
      <c r="R1775">
        <f t="shared" si="138"/>
        <v>98.79</v>
      </c>
      <c r="S1775" t="s">
        <v>8338</v>
      </c>
      <c r="T1775" t="s">
        <v>8339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6"/>
        <v>41930.218657407408</v>
      </c>
      <c r="P1776" s="10">
        <f t="shared" si="137"/>
        <v>41972.624305555553</v>
      </c>
      <c r="Q1776">
        <f t="shared" si="135"/>
        <v>46</v>
      </c>
      <c r="R1776">
        <f t="shared" si="138"/>
        <v>88.31</v>
      </c>
      <c r="S1776" t="s">
        <v>8338</v>
      </c>
      <c r="T1776" t="s">
        <v>8339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6"/>
        <v>41891.976388888892</v>
      </c>
      <c r="P1777" s="10">
        <f t="shared" si="137"/>
        <v>41936.976388888892</v>
      </c>
      <c r="Q1777">
        <f t="shared" si="135"/>
        <v>65</v>
      </c>
      <c r="R1777">
        <f t="shared" si="138"/>
        <v>170.63</v>
      </c>
      <c r="S1777" t="s">
        <v>8338</v>
      </c>
      <c r="T1777" t="s">
        <v>8339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6"/>
        <v>41905.95684027778</v>
      </c>
      <c r="P1778" s="10">
        <f t="shared" si="137"/>
        <v>41941.95684027778</v>
      </c>
      <c r="Q1778">
        <f t="shared" si="135"/>
        <v>7</v>
      </c>
      <c r="R1778">
        <f t="shared" si="138"/>
        <v>83.75</v>
      </c>
      <c r="S1778" t="s">
        <v>8338</v>
      </c>
      <c r="T1778" t="s">
        <v>8339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6"/>
        <v>42025.357094907406</v>
      </c>
      <c r="P1779" s="10">
        <f t="shared" si="137"/>
        <v>42055.357094907406</v>
      </c>
      <c r="Q1779">
        <f t="shared" si="135"/>
        <v>14</v>
      </c>
      <c r="R1779">
        <f t="shared" si="138"/>
        <v>65.099999999999994</v>
      </c>
      <c r="S1779" t="s">
        <v>8338</v>
      </c>
      <c r="T1779" t="s">
        <v>8339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6"/>
        <v>42045.86336805555</v>
      </c>
      <c r="P1780" s="10">
        <f t="shared" si="137"/>
        <v>42090.821701388893</v>
      </c>
      <c r="Q1780">
        <f t="shared" si="135"/>
        <v>2</v>
      </c>
      <c r="R1780">
        <f t="shared" si="138"/>
        <v>66.33</v>
      </c>
      <c r="S1780" t="s">
        <v>8338</v>
      </c>
      <c r="T1780" t="s">
        <v>8339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6"/>
        <v>42585.691898148143</v>
      </c>
      <c r="P1781" s="10">
        <f t="shared" si="137"/>
        <v>42615.691898148143</v>
      </c>
      <c r="Q1781">
        <f t="shared" si="135"/>
        <v>36</v>
      </c>
      <c r="R1781">
        <f t="shared" si="138"/>
        <v>104.89</v>
      </c>
      <c r="S1781" t="s">
        <v>8338</v>
      </c>
      <c r="T1781" t="s">
        <v>8339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6"/>
        <v>42493.600810185191</v>
      </c>
      <c r="P1782" s="10">
        <f t="shared" si="137"/>
        <v>42553.600810185191</v>
      </c>
      <c r="Q1782">
        <f t="shared" si="135"/>
        <v>40</v>
      </c>
      <c r="R1782">
        <f t="shared" si="138"/>
        <v>78.44</v>
      </c>
      <c r="S1782" t="s">
        <v>8338</v>
      </c>
      <c r="T1782" t="s">
        <v>8339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6"/>
        <v>42597.617418981477</v>
      </c>
      <c r="P1783" s="10">
        <f t="shared" si="137"/>
        <v>42628.617418981477</v>
      </c>
      <c r="Q1783">
        <f t="shared" si="135"/>
        <v>26</v>
      </c>
      <c r="R1783">
        <f t="shared" si="138"/>
        <v>59.04</v>
      </c>
      <c r="S1783" t="s">
        <v>8338</v>
      </c>
      <c r="T1783" t="s">
        <v>8339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6"/>
        <v>42388.575104166666</v>
      </c>
      <c r="P1784" s="10">
        <f t="shared" si="137"/>
        <v>42421.575104166666</v>
      </c>
      <c r="Q1784">
        <f t="shared" si="135"/>
        <v>15</v>
      </c>
      <c r="R1784">
        <f t="shared" si="138"/>
        <v>71.34</v>
      </c>
      <c r="S1784" t="s">
        <v>8338</v>
      </c>
      <c r="T1784" t="s">
        <v>8339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6"/>
        <v>42115.949976851851</v>
      </c>
      <c r="P1785" s="10">
        <f t="shared" si="137"/>
        <v>42145.949976851851</v>
      </c>
      <c r="Q1785">
        <f t="shared" si="135"/>
        <v>24</v>
      </c>
      <c r="R1785">
        <f t="shared" si="138"/>
        <v>51.23</v>
      </c>
      <c r="S1785" t="s">
        <v>8338</v>
      </c>
      <c r="T1785" t="s">
        <v>8339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6"/>
        <v>42003.655555555553</v>
      </c>
      <c r="P1786" s="10">
        <f t="shared" si="137"/>
        <v>42035.142361111109</v>
      </c>
      <c r="Q1786">
        <f t="shared" si="135"/>
        <v>40</v>
      </c>
      <c r="R1786">
        <f t="shared" si="138"/>
        <v>60.24</v>
      </c>
      <c r="S1786" t="s">
        <v>8338</v>
      </c>
      <c r="T1786" t="s">
        <v>8339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6"/>
        <v>41897.134895833333</v>
      </c>
      <c r="P1787" s="10">
        <f t="shared" si="137"/>
        <v>41928</v>
      </c>
      <c r="Q1787">
        <f t="shared" si="135"/>
        <v>20</v>
      </c>
      <c r="R1787">
        <f t="shared" si="138"/>
        <v>44.94</v>
      </c>
      <c r="S1787" t="s">
        <v>8338</v>
      </c>
      <c r="T1787" t="s">
        <v>8339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6"/>
        <v>41958.550659722227</v>
      </c>
      <c r="P1788" s="10">
        <f t="shared" si="137"/>
        <v>41988.550659722227</v>
      </c>
      <c r="Q1788">
        <f t="shared" si="135"/>
        <v>48</v>
      </c>
      <c r="R1788">
        <f t="shared" si="138"/>
        <v>31.21</v>
      </c>
      <c r="S1788" t="s">
        <v>8338</v>
      </c>
      <c r="T1788" t="s">
        <v>8339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6"/>
        <v>42068.65552083333</v>
      </c>
      <c r="P1789" s="10">
        <f t="shared" si="137"/>
        <v>42098.613854166666</v>
      </c>
      <c r="Q1789">
        <f t="shared" si="135"/>
        <v>15</v>
      </c>
      <c r="R1789">
        <f t="shared" si="138"/>
        <v>63.88</v>
      </c>
      <c r="S1789" t="s">
        <v>8338</v>
      </c>
      <c r="T1789" t="s">
        <v>8339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6"/>
        <v>41913.94840277778</v>
      </c>
      <c r="P1790" s="10">
        <f t="shared" si="137"/>
        <v>41943.94840277778</v>
      </c>
      <c r="Q1790">
        <f t="shared" si="135"/>
        <v>1</v>
      </c>
      <c r="R1790">
        <f t="shared" si="138"/>
        <v>19</v>
      </c>
      <c r="S1790" t="s">
        <v>8338</v>
      </c>
      <c r="T1790" t="s">
        <v>8339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6"/>
        <v>41956.250034722223</v>
      </c>
      <c r="P1791" s="10">
        <f t="shared" si="137"/>
        <v>42016.250034722223</v>
      </c>
      <c r="Q1791">
        <f t="shared" si="135"/>
        <v>1</v>
      </c>
      <c r="R1791">
        <f t="shared" si="138"/>
        <v>10</v>
      </c>
      <c r="S1791" t="s">
        <v>8338</v>
      </c>
      <c r="T1791" t="s">
        <v>8339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6"/>
        <v>42010.674513888895</v>
      </c>
      <c r="P1792" s="10">
        <f t="shared" si="137"/>
        <v>42040.674513888895</v>
      </c>
      <c r="Q1792">
        <f t="shared" si="135"/>
        <v>5</v>
      </c>
      <c r="R1792">
        <f t="shared" si="138"/>
        <v>109.07</v>
      </c>
      <c r="S1792" t="s">
        <v>8338</v>
      </c>
      <c r="T1792" t="s">
        <v>8339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6"/>
        <v>41973.740335648152</v>
      </c>
      <c r="P1793" s="10">
        <f t="shared" si="137"/>
        <v>42033.740335648152</v>
      </c>
      <c r="Q1793">
        <f t="shared" si="135"/>
        <v>4</v>
      </c>
      <c r="R1793">
        <f t="shared" si="138"/>
        <v>26.75</v>
      </c>
      <c r="S1793" t="s">
        <v>8338</v>
      </c>
      <c r="T1793" t="s">
        <v>8339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6"/>
        <v>42189.031041666662</v>
      </c>
      <c r="P1794" s="10">
        <f t="shared" si="137"/>
        <v>42226.290972222225</v>
      </c>
      <c r="Q1794">
        <f t="shared" ref="Q1794:Q1857" si="140">ROUND(100*E1794/D1794, 0)</f>
        <v>61</v>
      </c>
      <c r="R1794">
        <f t="shared" si="138"/>
        <v>109.94</v>
      </c>
      <c r="S1794" t="s">
        <v>8338</v>
      </c>
      <c r="T1794" t="s">
        <v>8339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1">(((J1795/60)/60)/24)+DATE(1970,1,1)</f>
        <v>41940.89166666667</v>
      </c>
      <c r="P1795" s="10">
        <f t="shared" ref="P1795:P1858" si="142">(((I1795/60)/60)/24)+DATE(1970,1,1)</f>
        <v>41970.933333333334</v>
      </c>
      <c r="Q1795">
        <f t="shared" si="140"/>
        <v>1</v>
      </c>
      <c r="R1795">
        <f t="shared" ref="R1795:R1858" si="143">IFERROR(ROUND(E1795/L1795, 2), "no backers")</f>
        <v>20</v>
      </c>
      <c r="S1795" t="s">
        <v>8338</v>
      </c>
      <c r="T1795" t="s">
        <v>8339</v>
      </c>
      <c r="U1795">
        <f t="shared" ref="U1795:U1858" si="144">YEAR(O1795)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1"/>
        <v>42011.551180555558</v>
      </c>
      <c r="P1796" s="10">
        <f t="shared" si="142"/>
        <v>42046.551180555558</v>
      </c>
      <c r="Q1796">
        <f t="shared" si="140"/>
        <v>11</v>
      </c>
      <c r="R1796">
        <f t="shared" si="143"/>
        <v>55.39</v>
      </c>
      <c r="S1796" t="s">
        <v>8338</v>
      </c>
      <c r="T1796" t="s">
        <v>8339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1"/>
        <v>42628.288668981477</v>
      </c>
      <c r="P1797" s="10">
        <f t="shared" si="142"/>
        <v>42657.666666666672</v>
      </c>
      <c r="Q1797">
        <f t="shared" si="140"/>
        <v>39</v>
      </c>
      <c r="R1797">
        <f t="shared" si="143"/>
        <v>133.9</v>
      </c>
      <c r="S1797" t="s">
        <v>8338</v>
      </c>
      <c r="T1797" t="s">
        <v>8339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1"/>
        <v>42515.439421296294</v>
      </c>
      <c r="P1798" s="10">
        <f t="shared" si="142"/>
        <v>42575.439421296294</v>
      </c>
      <c r="Q1798">
        <f t="shared" si="140"/>
        <v>22</v>
      </c>
      <c r="R1798">
        <f t="shared" si="143"/>
        <v>48.72</v>
      </c>
      <c r="S1798" t="s">
        <v>8338</v>
      </c>
      <c r="T1798" t="s">
        <v>8339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1"/>
        <v>42689.56931712963</v>
      </c>
      <c r="P1799" s="10">
        <f t="shared" si="142"/>
        <v>42719.56931712963</v>
      </c>
      <c r="Q1799">
        <f t="shared" si="140"/>
        <v>68</v>
      </c>
      <c r="R1799">
        <f t="shared" si="143"/>
        <v>48.25</v>
      </c>
      <c r="S1799" t="s">
        <v>8338</v>
      </c>
      <c r="T1799" t="s">
        <v>8339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1"/>
        <v>42344.32677083333</v>
      </c>
      <c r="P1800" s="10">
        <f t="shared" si="142"/>
        <v>42404.32677083333</v>
      </c>
      <c r="Q1800">
        <f t="shared" si="140"/>
        <v>14</v>
      </c>
      <c r="R1800">
        <f t="shared" si="143"/>
        <v>58.97</v>
      </c>
      <c r="S1800" t="s">
        <v>8338</v>
      </c>
      <c r="T1800" t="s">
        <v>8339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1"/>
        <v>41934.842685185184</v>
      </c>
      <c r="P1801" s="10">
        <f t="shared" si="142"/>
        <v>41954.884351851855</v>
      </c>
      <c r="Q1801">
        <f t="shared" si="140"/>
        <v>2</v>
      </c>
      <c r="R1801">
        <f t="shared" si="143"/>
        <v>11.64</v>
      </c>
      <c r="S1801" t="s">
        <v>8338</v>
      </c>
      <c r="T1801" t="s">
        <v>8339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1"/>
        <v>42623.606134259258</v>
      </c>
      <c r="P1802" s="10">
        <f t="shared" si="142"/>
        <v>42653.606134259258</v>
      </c>
      <c r="Q1802">
        <f t="shared" si="140"/>
        <v>20</v>
      </c>
      <c r="R1802">
        <f t="shared" si="143"/>
        <v>83.72</v>
      </c>
      <c r="S1802" t="s">
        <v>8338</v>
      </c>
      <c r="T1802" t="s">
        <v>8339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1"/>
        <v>42321.660509259258</v>
      </c>
      <c r="P1803" s="10">
        <f t="shared" si="142"/>
        <v>42353.506944444445</v>
      </c>
      <c r="Q1803">
        <f t="shared" si="140"/>
        <v>14</v>
      </c>
      <c r="R1803">
        <f t="shared" si="143"/>
        <v>63.65</v>
      </c>
      <c r="S1803" t="s">
        <v>8338</v>
      </c>
      <c r="T1803" t="s">
        <v>8339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1"/>
        <v>42159.47256944445</v>
      </c>
      <c r="P1804" s="10">
        <f t="shared" si="142"/>
        <v>42182.915972222225</v>
      </c>
      <c r="Q1804">
        <f t="shared" si="140"/>
        <v>48</v>
      </c>
      <c r="R1804">
        <f t="shared" si="143"/>
        <v>94.28</v>
      </c>
      <c r="S1804" t="s">
        <v>8338</v>
      </c>
      <c r="T1804" t="s">
        <v>8339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1"/>
        <v>42018.071550925932</v>
      </c>
      <c r="P1805" s="10">
        <f t="shared" si="142"/>
        <v>42049.071550925932</v>
      </c>
      <c r="Q1805">
        <f t="shared" si="140"/>
        <v>31</v>
      </c>
      <c r="R1805">
        <f t="shared" si="143"/>
        <v>71.87</v>
      </c>
      <c r="S1805" t="s">
        <v>8338</v>
      </c>
      <c r="T1805" t="s">
        <v>8339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1"/>
        <v>42282.678287037037</v>
      </c>
      <c r="P1806" s="10">
        <f t="shared" si="142"/>
        <v>42322.719953703709</v>
      </c>
      <c r="Q1806">
        <f t="shared" si="140"/>
        <v>35</v>
      </c>
      <c r="R1806">
        <f t="shared" si="143"/>
        <v>104.85</v>
      </c>
      <c r="S1806" t="s">
        <v>8338</v>
      </c>
      <c r="T1806" t="s">
        <v>8339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1"/>
        <v>42247.803912037038</v>
      </c>
      <c r="P1807" s="10">
        <f t="shared" si="142"/>
        <v>42279.75</v>
      </c>
      <c r="Q1807">
        <f t="shared" si="140"/>
        <v>36</v>
      </c>
      <c r="R1807">
        <f t="shared" si="143"/>
        <v>67.14</v>
      </c>
      <c r="S1807" t="s">
        <v>8338</v>
      </c>
      <c r="T1807" t="s">
        <v>8339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1"/>
        <v>41877.638298611113</v>
      </c>
      <c r="P1808" s="10">
        <f t="shared" si="142"/>
        <v>41912.638298611113</v>
      </c>
      <c r="Q1808">
        <f t="shared" si="140"/>
        <v>3</v>
      </c>
      <c r="R1808">
        <f t="shared" si="143"/>
        <v>73.88</v>
      </c>
      <c r="S1808" t="s">
        <v>8338</v>
      </c>
      <c r="T1808" t="s">
        <v>8339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1"/>
        <v>41880.068437499998</v>
      </c>
      <c r="P1809" s="10">
        <f t="shared" si="142"/>
        <v>41910.068437499998</v>
      </c>
      <c r="Q1809">
        <f t="shared" si="140"/>
        <v>11</v>
      </c>
      <c r="R1809">
        <f t="shared" si="143"/>
        <v>69.13</v>
      </c>
      <c r="S1809" t="s">
        <v>8338</v>
      </c>
      <c r="T1809" t="s">
        <v>8339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1"/>
        <v>42742.680902777778</v>
      </c>
      <c r="P1810" s="10">
        <f t="shared" si="142"/>
        <v>42777.680902777778</v>
      </c>
      <c r="Q1810">
        <f t="shared" si="140"/>
        <v>41</v>
      </c>
      <c r="R1810">
        <f t="shared" si="143"/>
        <v>120.77</v>
      </c>
      <c r="S1810" t="s">
        <v>8338</v>
      </c>
      <c r="T1810" t="s">
        <v>8339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1"/>
        <v>42029.907858796301</v>
      </c>
      <c r="P1811" s="10">
        <f t="shared" si="142"/>
        <v>42064.907858796301</v>
      </c>
      <c r="Q1811">
        <f t="shared" si="140"/>
        <v>11</v>
      </c>
      <c r="R1811">
        <f t="shared" si="143"/>
        <v>42.22</v>
      </c>
      <c r="S1811" t="s">
        <v>8338</v>
      </c>
      <c r="T1811" t="s">
        <v>8339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1"/>
        <v>41860.91002314815</v>
      </c>
      <c r="P1812" s="10">
        <f t="shared" si="142"/>
        <v>41872.91002314815</v>
      </c>
      <c r="Q1812">
        <f t="shared" si="140"/>
        <v>3</v>
      </c>
      <c r="R1812">
        <f t="shared" si="143"/>
        <v>7.5</v>
      </c>
      <c r="S1812" t="s">
        <v>8338</v>
      </c>
      <c r="T1812" t="s">
        <v>8339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1"/>
        <v>41876.433680555558</v>
      </c>
      <c r="P1813" s="10">
        <f t="shared" si="142"/>
        <v>41936.166666666664</v>
      </c>
      <c r="Q1813">
        <f t="shared" si="140"/>
        <v>0</v>
      </c>
      <c r="R1813">
        <f t="shared" si="143"/>
        <v>1.54</v>
      </c>
      <c r="S1813" t="s">
        <v>8338</v>
      </c>
      <c r="T1813" t="s">
        <v>8339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1"/>
        <v>42524.318703703699</v>
      </c>
      <c r="P1814" s="10">
        <f t="shared" si="142"/>
        <v>42554.318703703699</v>
      </c>
      <c r="Q1814">
        <f t="shared" si="140"/>
        <v>13</v>
      </c>
      <c r="R1814">
        <f t="shared" si="143"/>
        <v>37.61</v>
      </c>
      <c r="S1814" t="s">
        <v>8338</v>
      </c>
      <c r="T1814" t="s">
        <v>8339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1"/>
        <v>41829.889027777775</v>
      </c>
      <c r="P1815" s="10">
        <f t="shared" si="142"/>
        <v>41859.889027777775</v>
      </c>
      <c r="Q1815">
        <f t="shared" si="140"/>
        <v>0</v>
      </c>
      <c r="R1815" t="str">
        <f t="shared" si="143"/>
        <v>no backers</v>
      </c>
      <c r="S1815" t="s">
        <v>8338</v>
      </c>
      <c r="T1815" t="s">
        <v>8339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1"/>
        <v>42033.314074074078</v>
      </c>
      <c r="P1816" s="10">
        <f t="shared" si="142"/>
        <v>42063.314074074078</v>
      </c>
      <c r="Q1816">
        <f t="shared" si="140"/>
        <v>49</v>
      </c>
      <c r="R1816">
        <f t="shared" si="143"/>
        <v>42.16</v>
      </c>
      <c r="S1816" t="s">
        <v>8338</v>
      </c>
      <c r="T1816" t="s">
        <v>8339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1"/>
        <v>42172.906678240746</v>
      </c>
      <c r="P1817" s="10">
        <f t="shared" si="142"/>
        <v>42186.906678240746</v>
      </c>
      <c r="Q1817">
        <f t="shared" si="140"/>
        <v>0</v>
      </c>
      <c r="R1817" t="str">
        <f t="shared" si="143"/>
        <v>no backers</v>
      </c>
      <c r="S1817" t="s">
        <v>8338</v>
      </c>
      <c r="T1817" t="s">
        <v>8339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1"/>
        <v>42548.876192129625</v>
      </c>
      <c r="P1818" s="10">
        <f t="shared" si="142"/>
        <v>42576.791666666672</v>
      </c>
      <c r="Q1818">
        <f t="shared" si="140"/>
        <v>2</v>
      </c>
      <c r="R1818">
        <f t="shared" si="143"/>
        <v>84.83</v>
      </c>
      <c r="S1818" t="s">
        <v>8338</v>
      </c>
      <c r="T1818" t="s">
        <v>8339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1"/>
        <v>42705.662118055552</v>
      </c>
      <c r="P1819" s="10">
        <f t="shared" si="142"/>
        <v>42765.290972222225</v>
      </c>
      <c r="Q1819">
        <f t="shared" si="140"/>
        <v>52</v>
      </c>
      <c r="R1819">
        <f t="shared" si="143"/>
        <v>94.19</v>
      </c>
      <c r="S1819" t="s">
        <v>8338</v>
      </c>
      <c r="T1819" t="s">
        <v>8339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1"/>
        <v>42067.234375</v>
      </c>
      <c r="P1820" s="10">
        <f t="shared" si="142"/>
        <v>42097.192708333328</v>
      </c>
      <c r="Q1820">
        <f t="shared" si="140"/>
        <v>0</v>
      </c>
      <c r="R1820" t="str">
        <f t="shared" si="143"/>
        <v>no backers</v>
      </c>
      <c r="S1820" t="s">
        <v>8338</v>
      </c>
      <c r="T1820" t="s">
        <v>8339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1"/>
        <v>41820.752268518518</v>
      </c>
      <c r="P1821" s="10">
        <f t="shared" si="142"/>
        <v>41850.752268518518</v>
      </c>
      <c r="Q1821">
        <f t="shared" si="140"/>
        <v>2</v>
      </c>
      <c r="R1821">
        <f t="shared" si="143"/>
        <v>6.25</v>
      </c>
      <c r="S1821" t="s">
        <v>8338</v>
      </c>
      <c r="T1821" t="s">
        <v>8339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1"/>
        <v>42065.084375000006</v>
      </c>
      <c r="P1822" s="10">
        <f t="shared" si="142"/>
        <v>42095.042708333334</v>
      </c>
      <c r="Q1822">
        <f t="shared" si="140"/>
        <v>7</v>
      </c>
      <c r="R1822">
        <f t="shared" si="143"/>
        <v>213.38</v>
      </c>
      <c r="S1822" t="s">
        <v>8338</v>
      </c>
      <c r="T1822" t="s">
        <v>8339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1"/>
        <v>40926.319062499999</v>
      </c>
      <c r="P1823" s="10">
        <f t="shared" si="142"/>
        <v>40971.319062499999</v>
      </c>
      <c r="Q1823">
        <f t="shared" si="140"/>
        <v>135</v>
      </c>
      <c r="R1823">
        <f t="shared" si="143"/>
        <v>59.16</v>
      </c>
      <c r="S1823" t="s">
        <v>8325</v>
      </c>
      <c r="T1823" t="s">
        <v>8326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1"/>
        <v>41634.797013888885</v>
      </c>
      <c r="P1824" s="10">
        <f t="shared" si="142"/>
        <v>41670.792361111111</v>
      </c>
      <c r="Q1824">
        <f t="shared" si="140"/>
        <v>100</v>
      </c>
      <c r="R1824">
        <f t="shared" si="143"/>
        <v>27.27</v>
      </c>
      <c r="S1824" t="s">
        <v>8325</v>
      </c>
      <c r="T1824" t="s">
        <v>8326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1"/>
        <v>41176.684907407405</v>
      </c>
      <c r="P1825" s="10">
        <f t="shared" si="142"/>
        <v>41206.684907407405</v>
      </c>
      <c r="Q1825">
        <f t="shared" si="140"/>
        <v>116</v>
      </c>
      <c r="R1825">
        <f t="shared" si="143"/>
        <v>24.58</v>
      </c>
      <c r="S1825" t="s">
        <v>8325</v>
      </c>
      <c r="T1825" t="s">
        <v>8326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1"/>
        <v>41626.916284722225</v>
      </c>
      <c r="P1826" s="10">
        <f t="shared" si="142"/>
        <v>41647.088888888888</v>
      </c>
      <c r="Q1826">
        <f t="shared" si="140"/>
        <v>100</v>
      </c>
      <c r="R1826">
        <f t="shared" si="143"/>
        <v>75.05</v>
      </c>
      <c r="S1826" t="s">
        <v>8325</v>
      </c>
      <c r="T1826" t="s">
        <v>8326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1"/>
        <v>41443.83452546296</v>
      </c>
      <c r="P1827" s="10">
        <f t="shared" si="142"/>
        <v>41466.83452546296</v>
      </c>
      <c r="Q1827">
        <f t="shared" si="140"/>
        <v>105</v>
      </c>
      <c r="R1827">
        <f t="shared" si="143"/>
        <v>42.02</v>
      </c>
      <c r="S1827" t="s">
        <v>8325</v>
      </c>
      <c r="T1827" t="s">
        <v>8326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1"/>
        <v>41657.923807870371</v>
      </c>
      <c r="P1828" s="10">
        <f t="shared" si="142"/>
        <v>41687.923807870371</v>
      </c>
      <c r="Q1828">
        <f t="shared" si="140"/>
        <v>101</v>
      </c>
      <c r="R1828">
        <f t="shared" si="143"/>
        <v>53.16</v>
      </c>
      <c r="S1828" t="s">
        <v>8325</v>
      </c>
      <c r="T1828" t="s">
        <v>8326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1"/>
        <v>40555.325937499998</v>
      </c>
      <c r="P1829" s="10">
        <f t="shared" si="142"/>
        <v>40605.325937499998</v>
      </c>
      <c r="Q1829">
        <f t="shared" si="140"/>
        <v>101</v>
      </c>
      <c r="R1829">
        <f t="shared" si="143"/>
        <v>83.89</v>
      </c>
      <c r="S1829" t="s">
        <v>8325</v>
      </c>
      <c r="T1829" t="s">
        <v>8326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1"/>
        <v>41736.899652777778</v>
      </c>
      <c r="P1830" s="10">
        <f t="shared" si="142"/>
        <v>41768.916666666664</v>
      </c>
      <c r="Q1830">
        <f t="shared" si="140"/>
        <v>100</v>
      </c>
      <c r="R1830">
        <f t="shared" si="143"/>
        <v>417.33</v>
      </c>
      <c r="S1830" t="s">
        <v>8325</v>
      </c>
      <c r="T1830" t="s">
        <v>8326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1"/>
        <v>40516.087627314817</v>
      </c>
      <c r="P1831" s="10">
        <f t="shared" si="142"/>
        <v>40564.916666666664</v>
      </c>
      <c r="Q1831">
        <f t="shared" si="140"/>
        <v>167</v>
      </c>
      <c r="R1831">
        <f t="shared" si="143"/>
        <v>75.77</v>
      </c>
      <c r="S1831" t="s">
        <v>8325</v>
      </c>
      <c r="T1831" t="s">
        <v>8326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1"/>
        <v>41664.684108796297</v>
      </c>
      <c r="P1832" s="10">
        <f t="shared" si="142"/>
        <v>41694.684108796297</v>
      </c>
      <c r="Q1832">
        <f t="shared" si="140"/>
        <v>102</v>
      </c>
      <c r="R1832">
        <f t="shared" si="143"/>
        <v>67.39</v>
      </c>
      <c r="S1832" t="s">
        <v>8325</v>
      </c>
      <c r="T1832" t="s">
        <v>8326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1"/>
        <v>41026.996099537035</v>
      </c>
      <c r="P1833" s="10">
        <f t="shared" si="142"/>
        <v>41041.996099537035</v>
      </c>
      <c r="Q1833">
        <f t="shared" si="140"/>
        <v>103</v>
      </c>
      <c r="R1833">
        <f t="shared" si="143"/>
        <v>73.569999999999993</v>
      </c>
      <c r="S1833" t="s">
        <v>8325</v>
      </c>
      <c r="T1833" t="s">
        <v>8326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1"/>
        <v>40576.539664351854</v>
      </c>
      <c r="P1834" s="10">
        <f t="shared" si="142"/>
        <v>40606.539664351854</v>
      </c>
      <c r="Q1834">
        <f t="shared" si="140"/>
        <v>143</v>
      </c>
      <c r="R1834">
        <f t="shared" si="143"/>
        <v>25</v>
      </c>
      <c r="S1834" t="s">
        <v>8325</v>
      </c>
      <c r="T1834" t="s">
        <v>8326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1"/>
        <v>41303.044016203705</v>
      </c>
      <c r="P1835" s="10">
        <f t="shared" si="142"/>
        <v>41335.332638888889</v>
      </c>
      <c r="Q1835">
        <f t="shared" si="140"/>
        <v>263</v>
      </c>
      <c r="R1835">
        <f t="shared" si="143"/>
        <v>42</v>
      </c>
      <c r="S1835" t="s">
        <v>8325</v>
      </c>
      <c r="T1835" t="s">
        <v>8326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1"/>
        <v>41988.964062500003</v>
      </c>
      <c r="P1836" s="10">
        <f t="shared" si="142"/>
        <v>42028.964062500003</v>
      </c>
      <c r="Q1836">
        <f t="shared" si="140"/>
        <v>118</v>
      </c>
      <c r="R1836">
        <f t="shared" si="143"/>
        <v>131.16999999999999</v>
      </c>
      <c r="S1836" t="s">
        <v>8325</v>
      </c>
      <c r="T1836" t="s">
        <v>8326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1"/>
        <v>42430.702210648145</v>
      </c>
      <c r="P1837" s="10">
        <f t="shared" si="142"/>
        <v>42460.660543981481</v>
      </c>
      <c r="Q1837">
        <f t="shared" si="140"/>
        <v>104</v>
      </c>
      <c r="R1837">
        <f t="shared" si="143"/>
        <v>47.27</v>
      </c>
      <c r="S1837" t="s">
        <v>8325</v>
      </c>
      <c r="T1837" t="s">
        <v>8326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1"/>
        <v>41305.809363425928</v>
      </c>
      <c r="P1838" s="10">
        <f t="shared" si="142"/>
        <v>41322.809363425928</v>
      </c>
      <c r="Q1838">
        <f t="shared" si="140"/>
        <v>200</v>
      </c>
      <c r="R1838">
        <f t="shared" si="143"/>
        <v>182.13</v>
      </c>
      <c r="S1838" t="s">
        <v>8325</v>
      </c>
      <c r="T1838" t="s">
        <v>8326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1"/>
        <v>40926.047858796301</v>
      </c>
      <c r="P1839" s="10">
        <f t="shared" si="142"/>
        <v>40986.006192129629</v>
      </c>
      <c r="Q1839">
        <f t="shared" si="140"/>
        <v>307</v>
      </c>
      <c r="R1839">
        <f t="shared" si="143"/>
        <v>61.37</v>
      </c>
      <c r="S1839" t="s">
        <v>8325</v>
      </c>
      <c r="T1839" t="s">
        <v>8326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1"/>
        <v>40788.786539351851</v>
      </c>
      <c r="P1840" s="10">
        <f t="shared" si="142"/>
        <v>40817.125</v>
      </c>
      <c r="Q1840">
        <f t="shared" si="140"/>
        <v>100</v>
      </c>
      <c r="R1840">
        <f t="shared" si="143"/>
        <v>35.770000000000003</v>
      </c>
      <c r="S1840" t="s">
        <v>8325</v>
      </c>
      <c r="T1840" t="s">
        <v>8326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1"/>
        <v>42614.722013888888</v>
      </c>
      <c r="P1841" s="10">
        <f t="shared" si="142"/>
        <v>42644.722013888888</v>
      </c>
      <c r="Q1841">
        <f t="shared" si="140"/>
        <v>205</v>
      </c>
      <c r="R1841">
        <f t="shared" si="143"/>
        <v>45.62</v>
      </c>
      <c r="S1841" t="s">
        <v>8325</v>
      </c>
      <c r="T1841" t="s">
        <v>8326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1"/>
        <v>41382.096180555556</v>
      </c>
      <c r="P1842" s="10">
        <f t="shared" si="142"/>
        <v>41401.207638888889</v>
      </c>
      <c r="Q1842">
        <f t="shared" si="140"/>
        <v>109</v>
      </c>
      <c r="R1842">
        <f t="shared" si="143"/>
        <v>75.38</v>
      </c>
      <c r="S1842" t="s">
        <v>8325</v>
      </c>
      <c r="T1842" t="s">
        <v>8326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1"/>
        <v>41745.84542824074</v>
      </c>
      <c r="P1843" s="10">
        <f t="shared" si="142"/>
        <v>41779.207638888889</v>
      </c>
      <c r="Q1843">
        <f t="shared" si="140"/>
        <v>102</v>
      </c>
      <c r="R1843">
        <f t="shared" si="143"/>
        <v>50.88</v>
      </c>
      <c r="S1843" t="s">
        <v>8325</v>
      </c>
      <c r="T1843" t="s">
        <v>8326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1"/>
        <v>42031.631724537037</v>
      </c>
      <c r="P1844" s="10">
        <f t="shared" si="142"/>
        <v>42065.249305555553</v>
      </c>
      <c r="Q1844">
        <f t="shared" si="140"/>
        <v>125</v>
      </c>
      <c r="R1844">
        <f t="shared" si="143"/>
        <v>119.29</v>
      </c>
      <c r="S1844" t="s">
        <v>8325</v>
      </c>
      <c r="T1844" t="s">
        <v>8326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1"/>
        <v>40564.994837962964</v>
      </c>
      <c r="P1845" s="10">
        <f t="shared" si="142"/>
        <v>40594.994837962964</v>
      </c>
      <c r="Q1845">
        <f t="shared" si="140"/>
        <v>124</v>
      </c>
      <c r="R1845">
        <f t="shared" si="143"/>
        <v>92.54</v>
      </c>
      <c r="S1845" t="s">
        <v>8325</v>
      </c>
      <c r="T1845" t="s">
        <v>8326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1"/>
        <v>40666.973541666666</v>
      </c>
      <c r="P1846" s="10">
        <f t="shared" si="142"/>
        <v>40705.125</v>
      </c>
      <c r="Q1846">
        <f t="shared" si="140"/>
        <v>101</v>
      </c>
      <c r="R1846">
        <f t="shared" si="143"/>
        <v>76.05</v>
      </c>
      <c r="S1846" t="s">
        <v>8325</v>
      </c>
      <c r="T1846" t="s">
        <v>8326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1"/>
        <v>42523.333310185189</v>
      </c>
      <c r="P1847" s="10">
        <f t="shared" si="142"/>
        <v>42538.204861111109</v>
      </c>
      <c r="Q1847">
        <f t="shared" si="140"/>
        <v>100</v>
      </c>
      <c r="R1847">
        <f t="shared" si="143"/>
        <v>52.63</v>
      </c>
      <c r="S1847" t="s">
        <v>8325</v>
      </c>
      <c r="T1847" t="s">
        <v>8326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1"/>
        <v>41228.650196759263</v>
      </c>
      <c r="P1848" s="10">
        <f t="shared" si="142"/>
        <v>41258.650196759263</v>
      </c>
      <c r="Q1848">
        <f t="shared" si="140"/>
        <v>138</v>
      </c>
      <c r="R1848">
        <f t="shared" si="143"/>
        <v>98.99</v>
      </c>
      <c r="S1848" t="s">
        <v>8325</v>
      </c>
      <c r="T1848" t="s">
        <v>8326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1"/>
        <v>42094.236481481479</v>
      </c>
      <c r="P1849" s="10">
        <f t="shared" si="142"/>
        <v>42115.236481481479</v>
      </c>
      <c r="Q1849">
        <f t="shared" si="140"/>
        <v>121</v>
      </c>
      <c r="R1849">
        <f t="shared" si="143"/>
        <v>79.53</v>
      </c>
      <c r="S1849" t="s">
        <v>8325</v>
      </c>
      <c r="T1849" t="s">
        <v>8326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1"/>
        <v>40691.788055555553</v>
      </c>
      <c r="P1850" s="10">
        <f t="shared" si="142"/>
        <v>40755.290972222225</v>
      </c>
      <c r="Q1850">
        <f t="shared" si="140"/>
        <v>107</v>
      </c>
      <c r="R1850">
        <f t="shared" si="143"/>
        <v>134.21</v>
      </c>
      <c r="S1850" t="s">
        <v>8325</v>
      </c>
      <c r="T1850" t="s">
        <v>8326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1"/>
        <v>41169.845590277779</v>
      </c>
      <c r="P1851" s="10">
        <f t="shared" si="142"/>
        <v>41199.845590277779</v>
      </c>
      <c r="Q1851">
        <f t="shared" si="140"/>
        <v>100</v>
      </c>
      <c r="R1851">
        <f t="shared" si="143"/>
        <v>37.630000000000003</v>
      </c>
      <c r="S1851" t="s">
        <v>8325</v>
      </c>
      <c r="T1851" t="s">
        <v>8326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1"/>
        <v>41800.959490740745</v>
      </c>
      <c r="P1852" s="10">
        <f t="shared" si="142"/>
        <v>41830.959490740745</v>
      </c>
      <c r="Q1852">
        <f t="shared" si="140"/>
        <v>102</v>
      </c>
      <c r="R1852">
        <f t="shared" si="143"/>
        <v>51.04</v>
      </c>
      <c r="S1852" t="s">
        <v>8325</v>
      </c>
      <c r="T1852" t="s">
        <v>8326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1"/>
        <v>41827.906689814816</v>
      </c>
      <c r="P1853" s="10">
        <f t="shared" si="142"/>
        <v>41848.041666666664</v>
      </c>
      <c r="Q1853">
        <f t="shared" si="140"/>
        <v>100</v>
      </c>
      <c r="R1853">
        <f t="shared" si="143"/>
        <v>50.04</v>
      </c>
      <c r="S1853" t="s">
        <v>8325</v>
      </c>
      <c r="T1853" t="s">
        <v>8326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1"/>
        <v>42081.77143518519</v>
      </c>
      <c r="P1854" s="10">
        <f t="shared" si="142"/>
        <v>42119</v>
      </c>
      <c r="Q1854">
        <f t="shared" si="140"/>
        <v>117</v>
      </c>
      <c r="R1854">
        <f t="shared" si="143"/>
        <v>133.93</v>
      </c>
      <c r="S1854" t="s">
        <v>8325</v>
      </c>
      <c r="T1854" t="s">
        <v>8326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1"/>
        <v>41177.060381944444</v>
      </c>
      <c r="P1855" s="10">
        <f t="shared" si="142"/>
        <v>41227.102048611108</v>
      </c>
      <c r="Q1855">
        <f t="shared" si="140"/>
        <v>102</v>
      </c>
      <c r="R1855">
        <f t="shared" si="143"/>
        <v>58.21</v>
      </c>
      <c r="S1855" t="s">
        <v>8325</v>
      </c>
      <c r="T1855" t="s">
        <v>8326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1"/>
        <v>41388.021261574075</v>
      </c>
      <c r="P1856" s="10">
        <f t="shared" si="142"/>
        <v>41418.021261574075</v>
      </c>
      <c r="Q1856">
        <f t="shared" si="140"/>
        <v>102</v>
      </c>
      <c r="R1856">
        <f t="shared" si="143"/>
        <v>88.04</v>
      </c>
      <c r="S1856" t="s">
        <v>8325</v>
      </c>
      <c r="T1856" t="s">
        <v>8326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1"/>
        <v>41600.538657407407</v>
      </c>
      <c r="P1857" s="10">
        <f t="shared" si="142"/>
        <v>41645.538657407407</v>
      </c>
      <c r="Q1857">
        <f t="shared" si="140"/>
        <v>154</v>
      </c>
      <c r="R1857">
        <f t="shared" si="143"/>
        <v>70.58</v>
      </c>
      <c r="S1857" t="s">
        <v>8325</v>
      </c>
      <c r="T1857" t="s">
        <v>8326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1"/>
        <v>41817.854999999996</v>
      </c>
      <c r="P1858" s="10">
        <f t="shared" si="142"/>
        <v>41838.854999999996</v>
      </c>
      <c r="Q1858">
        <f t="shared" ref="Q1858:Q1921" si="145">ROUND(100*E1858/D1858, 0)</f>
        <v>101</v>
      </c>
      <c r="R1858">
        <f t="shared" si="143"/>
        <v>53.29</v>
      </c>
      <c r="S1858" t="s">
        <v>8325</v>
      </c>
      <c r="T1858" t="s">
        <v>8326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6">(((J1859/60)/60)/24)+DATE(1970,1,1)</f>
        <v>41864.76866898148</v>
      </c>
      <c r="P1859" s="10">
        <f t="shared" ref="P1859:P1922" si="147">(((I1859/60)/60)/24)+DATE(1970,1,1)</f>
        <v>41894.76866898148</v>
      </c>
      <c r="Q1859">
        <f t="shared" si="145"/>
        <v>100</v>
      </c>
      <c r="R1859">
        <f t="shared" ref="R1859:R1922" si="148">IFERROR(ROUND(E1859/L1859, 2), "no backers")</f>
        <v>136.36000000000001</v>
      </c>
      <c r="S1859" t="s">
        <v>8325</v>
      </c>
      <c r="T1859" t="s">
        <v>8326</v>
      </c>
      <c r="U1859">
        <f t="shared" ref="U1859:U1922" si="149">YEAR(O1859)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6"/>
        <v>40833.200474537036</v>
      </c>
      <c r="P1860" s="10">
        <f t="shared" si="147"/>
        <v>40893.242141203707</v>
      </c>
      <c r="Q1860">
        <f t="shared" si="145"/>
        <v>109</v>
      </c>
      <c r="R1860">
        <f t="shared" si="148"/>
        <v>40.549999999999997</v>
      </c>
      <c r="S1860" t="s">
        <v>8325</v>
      </c>
      <c r="T1860" t="s">
        <v>8326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6"/>
        <v>40778.770011574074</v>
      </c>
      <c r="P1861" s="10">
        <f t="shared" si="147"/>
        <v>40808.770011574074</v>
      </c>
      <c r="Q1861">
        <f t="shared" si="145"/>
        <v>132</v>
      </c>
      <c r="R1861">
        <f t="shared" si="148"/>
        <v>70.63</v>
      </c>
      <c r="S1861" t="s">
        <v>8325</v>
      </c>
      <c r="T1861" t="s">
        <v>8326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6"/>
        <v>41655.709305555552</v>
      </c>
      <c r="P1862" s="10">
        <f t="shared" si="147"/>
        <v>41676.709305555552</v>
      </c>
      <c r="Q1862">
        <f t="shared" si="145"/>
        <v>133</v>
      </c>
      <c r="R1862">
        <f t="shared" si="148"/>
        <v>52.68</v>
      </c>
      <c r="S1862" t="s">
        <v>8325</v>
      </c>
      <c r="T1862" t="s">
        <v>8326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6"/>
        <v>42000.300243055557</v>
      </c>
      <c r="P1863" s="10">
        <f t="shared" si="147"/>
        <v>42030.300243055557</v>
      </c>
      <c r="Q1863">
        <f t="shared" si="145"/>
        <v>0</v>
      </c>
      <c r="R1863" t="str">
        <f t="shared" si="148"/>
        <v>no backers</v>
      </c>
      <c r="S1863" t="s">
        <v>8333</v>
      </c>
      <c r="T1863" t="s">
        <v>8335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6"/>
        <v>42755.492754629624</v>
      </c>
      <c r="P1864" s="10">
        <f t="shared" si="147"/>
        <v>42802.3125</v>
      </c>
      <c r="Q1864">
        <f t="shared" si="145"/>
        <v>8</v>
      </c>
      <c r="R1864">
        <f t="shared" si="148"/>
        <v>90.94</v>
      </c>
      <c r="S1864" t="s">
        <v>8333</v>
      </c>
      <c r="T1864" t="s">
        <v>8335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6"/>
        <v>41772.797280092593</v>
      </c>
      <c r="P1865" s="10">
        <f t="shared" si="147"/>
        <v>41802.797280092593</v>
      </c>
      <c r="Q1865">
        <f t="shared" si="145"/>
        <v>0</v>
      </c>
      <c r="R1865">
        <f t="shared" si="148"/>
        <v>5</v>
      </c>
      <c r="S1865" t="s">
        <v>8333</v>
      </c>
      <c r="T1865" t="s">
        <v>8335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6"/>
        <v>41733.716435185182</v>
      </c>
      <c r="P1866" s="10">
        <f t="shared" si="147"/>
        <v>41763.716435185182</v>
      </c>
      <c r="Q1866">
        <f t="shared" si="145"/>
        <v>43</v>
      </c>
      <c r="R1866">
        <f t="shared" si="148"/>
        <v>58.08</v>
      </c>
      <c r="S1866" t="s">
        <v>8333</v>
      </c>
      <c r="T1866" t="s">
        <v>8335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6"/>
        <v>42645.367442129631</v>
      </c>
      <c r="P1867" s="10">
        <f t="shared" si="147"/>
        <v>42680.409108796302</v>
      </c>
      <c r="Q1867">
        <f t="shared" si="145"/>
        <v>0</v>
      </c>
      <c r="R1867">
        <f t="shared" si="148"/>
        <v>2</v>
      </c>
      <c r="S1867" t="s">
        <v>8333</v>
      </c>
      <c r="T1867" t="s">
        <v>8335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6"/>
        <v>42742.246493055558</v>
      </c>
      <c r="P1868" s="10">
        <f t="shared" si="147"/>
        <v>42795.166666666672</v>
      </c>
      <c r="Q1868">
        <f t="shared" si="145"/>
        <v>1</v>
      </c>
      <c r="R1868">
        <f t="shared" si="148"/>
        <v>62.5</v>
      </c>
      <c r="S1868" t="s">
        <v>8333</v>
      </c>
      <c r="T1868" t="s">
        <v>8335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6"/>
        <v>42649.924907407403</v>
      </c>
      <c r="P1869" s="10">
        <f t="shared" si="147"/>
        <v>42679.924907407403</v>
      </c>
      <c r="Q1869">
        <f t="shared" si="145"/>
        <v>0</v>
      </c>
      <c r="R1869">
        <f t="shared" si="148"/>
        <v>10</v>
      </c>
      <c r="S1869" t="s">
        <v>8333</v>
      </c>
      <c r="T1869" t="s">
        <v>8335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6"/>
        <v>42328.779224537036</v>
      </c>
      <c r="P1870" s="10">
        <f t="shared" si="147"/>
        <v>42353.332638888889</v>
      </c>
      <c r="Q1870">
        <f t="shared" si="145"/>
        <v>5</v>
      </c>
      <c r="R1870">
        <f t="shared" si="148"/>
        <v>71.59</v>
      </c>
      <c r="S1870" t="s">
        <v>8333</v>
      </c>
      <c r="T1870" t="s">
        <v>8335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6"/>
        <v>42709.002881944441</v>
      </c>
      <c r="P1871" s="10">
        <f t="shared" si="147"/>
        <v>42739.002881944441</v>
      </c>
      <c r="Q1871">
        <f t="shared" si="145"/>
        <v>0</v>
      </c>
      <c r="R1871" t="str">
        <f t="shared" si="148"/>
        <v>no backers</v>
      </c>
      <c r="S1871" t="s">
        <v>8333</v>
      </c>
      <c r="T1871" t="s">
        <v>8335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6"/>
        <v>42371.355729166666</v>
      </c>
      <c r="P1872" s="10">
        <f t="shared" si="147"/>
        <v>42400.178472222222</v>
      </c>
      <c r="Q1872">
        <f t="shared" si="145"/>
        <v>10</v>
      </c>
      <c r="R1872">
        <f t="shared" si="148"/>
        <v>32.82</v>
      </c>
      <c r="S1872" t="s">
        <v>8333</v>
      </c>
      <c r="T1872" t="s">
        <v>8335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6"/>
        <v>41923.783576388887</v>
      </c>
      <c r="P1873" s="10">
        <f t="shared" si="147"/>
        <v>41963.825243055559</v>
      </c>
      <c r="Q1873">
        <f t="shared" si="145"/>
        <v>72</v>
      </c>
      <c r="R1873">
        <f t="shared" si="148"/>
        <v>49.12</v>
      </c>
      <c r="S1873" t="s">
        <v>8333</v>
      </c>
      <c r="T1873" t="s">
        <v>8335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6"/>
        <v>42155.129652777774</v>
      </c>
      <c r="P1874" s="10">
        <f t="shared" si="147"/>
        <v>42185.129652777774</v>
      </c>
      <c r="Q1874">
        <f t="shared" si="145"/>
        <v>1</v>
      </c>
      <c r="R1874">
        <f t="shared" si="148"/>
        <v>16.309999999999999</v>
      </c>
      <c r="S1874" t="s">
        <v>8333</v>
      </c>
      <c r="T1874" t="s">
        <v>8335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6"/>
        <v>42164.615856481483</v>
      </c>
      <c r="P1875" s="10">
        <f t="shared" si="147"/>
        <v>42193.697916666672</v>
      </c>
      <c r="Q1875">
        <f t="shared" si="145"/>
        <v>0</v>
      </c>
      <c r="R1875">
        <f t="shared" si="148"/>
        <v>18</v>
      </c>
      <c r="S1875" t="s">
        <v>8333</v>
      </c>
      <c r="T1875" t="s">
        <v>8335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6"/>
        <v>42529.969131944439</v>
      </c>
      <c r="P1876" s="10">
        <f t="shared" si="147"/>
        <v>42549.969131944439</v>
      </c>
      <c r="Q1876">
        <f t="shared" si="145"/>
        <v>0</v>
      </c>
      <c r="R1876">
        <f t="shared" si="148"/>
        <v>13</v>
      </c>
      <c r="S1876" t="s">
        <v>8333</v>
      </c>
      <c r="T1876" t="s">
        <v>8335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6"/>
        <v>42528.899398148147</v>
      </c>
      <c r="P1877" s="10">
        <f t="shared" si="147"/>
        <v>42588.899398148147</v>
      </c>
      <c r="Q1877">
        <f t="shared" si="145"/>
        <v>1</v>
      </c>
      <c r="R1877">
        <f t="shared" si="148"/>
        <v>17</v>
      </c>
      <c r="S1877" t="s">
        <v>8333</v>
      </c>
      <c r="T1877" t="s">
        <v>8335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6"/>
        <v>41776.284780092588</v>
      </c>
      <c r="P1878" s="10">
        <f t="shared" si="147"/>
        <v>41806.284780092588</v>
      </c>
      <c r="Q1878">
        <f t="shared" si="145"/>
        <v>0</v>
      </c>
      <c r="R1878" t="str">
        <f t="shared" si="148"/>
        <v>no backers</v>
      </c>
      <c r="S1878" t="s">
        <v>8333</v>
      </c>
      <c r="T1878" t="s">
        <v>8335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6"/>
        <v>42035.029224537036</v>
      </c>
      <c r="P1879" s="10">
        <f t="shared" si="147"/>
        <v>42064.029224537036</v>
      </c>
      <c r="Q1879">
        <f t="shared" si="145"/>
        <v>0</v>
      </c>
      <c r="R1879" t="str">
        <f t="shared" si="148"/>
        <v>no backers</v>
      </c>
      <c r="S1879" t="s">
        <v>8333</v>
      </c>
      <c r="T1879" t="s">
        <v>8335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6"/>
        <v>41773.008738425924</v>
      </c>
      <c r="P1880" s="10">
        <f t="shared" si="147"/>
        <v>41803.008738425924</v>
      </c>
      <c r="Q1880">
        <f t="shared" si="145"/>
        <v>0</v>
      </c>
      <c r="R1880" t="str">
        <f t="shared" si="148"/>
        <v>no backers</v>
      </c>
      <c r="S1880" t="s">
        <v>8333</v>
      </c>
      <c r="T1880" t="s">
        <v>8335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6"/>
        <v>42413.649641203709</v>
      </c>
      <c r="P1881" s="10">
        <f t="shared" si="147"/>
        <v>42443.607974537037</v>
      </c>
      <c r="Q1881">
        <f t="shared" si="145"/>
        <v>0</v>
      </c>
      <c r="R1881">
        <f t="shared" si="148"/>
        <v>3</v>
      </c>
      <c r="S1881" t="s">
        <v>8333</v>
      </c>
      <c r="T1881" t="s">
        <v>8335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6"/>
        <v>42430.566898148143</v>
      </c>
      <c r="P1882" s="10">
        <f t="shared" si="147"/>
        <v>42459.525231481486</v>
      </c>
      <c r="Q1882">
        <f t="shared" si="145"/>
        <v>20</v>
      </c>
      <c r="R1882">
        <f t="shared" si="148"/>
        <v>41.83</v>
      </c>
      <c r="S1882" t="s">
        <v>8333</v>
      </c>
      <c r="T1882" t="s">
        <v>8335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6"/>
        <v>42043.152650462958</v>
      </c>
      <c r="P1883" s="10">
        <f t="shared" si="147"/>
        <v>42073.110983796301</v>
      </c>
      <c r="Q1883">
        <f t="shared" si="145"/>
        <v>173</v>
      </c>
      <c r="R1883">
        <f t="shared" si="148"/>
        <v>49.34</v>
      </c>
      <c r="S1883" t="s">
        <v>8325</v>
      </c>
      <c r="T1883" t="s">
        <v>8329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6"/>
        <v>41067.949212962965</v>
      </c>
      <c r="P1884" s="10">
        <f t="shared" si="147"/>
        <v>41100.991666666669</v>
      </c>
      <c r="Q1884">
        <f t="shared" si="145"/>
        <v>101</v>
      </c>
      <c r="R1884">
        <f t="shared" si="148"/>
        <v>41.73</v>
      </c>
      <c r="S1884" t="s">
        <v>8325</v>
      </c>
      <c r="T1884" t="s">
        <v>8329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6"/>
        <v>40977.948009259257</v>
      </c>
      <c r="P1885" s="10">
        <f t="shared" si="147"/>
        <v>41007.906342592592</v>
      </c>
      <c r="Q1885">
        <f t="shared" si="145"/>
        <v>105</v>
      </c>
      <c r="R1885">
        <f t="shared" si="148"/>
        <v>32.72</v>
      </c>
      <c r="S1885" t="s">
        <v>8325</v>
      </c>
      <c r="T1885" t="s">
        <v>8329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6"/>
        <v>41205.198321759257</v>
      </c>
      <c r="P1886" s="10">
        <f t="shared" si="147"/>
        <v>41240.5</v>
      </c>
      <c r="Q1886">
        <f t="shared" si="145"/>
        <v>135</v>
      </c>
      <c r="R1886">
        <f t="shared" si="148"/>
        <v>51.96</v>
      </c>
      <c r="S1886" t="s">
        <v>8325</v>
      </c>
      <c r="T1886" t="s">
        <v>8329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6"/>
        <v>41099.093865740739</v>
      </c>
      <c r="P1887" s="10">
        <f t="shared" si="147"/>
        <v>41131.916666666664</v>
      </c>
      <c r="Q1887">
        <f t="shared" si="145"/>
        <v>116</v>
      </c>
      <c r="R1887">
        <f t="shared" si="148"/>
        <v>50.69</v>
      </c>
      <c r="S1887" t="s">
        <v>8325</v>
      </c>
      <c r="T1887" t="s">
        <v>8329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6"/>
        <v>41925.906689814816</v>
      </c>
      <c r="P1888" s="10">
        <f t="shared" si="147"/>
        <v>41955.94835648148</v>
      </c>
      <c r="Q1888">
        <f t="shared" si="145"/>
        <v>102</v>
      </c>
      <c r="R1888">
        <f t="shared" si="148"/>
        <v>42.24</v>
      </c>
      <c r="S1888" t="s">
        <v>8325</v>
      </c>
      <c r="T1888" t="s">
        <v>8329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6"/>
        <v>42323.800138888888</v>
      </c>
      <c r="P1889" s="10">
        <f t="shared" si="147"/>
        <v>42341.895833333328</v>
      </c>
      <c r="Q1889">
        <f t="shared" si="145"/>
        <v>111</v>
      </c>
      <c r="R1889">
        <f t="shared" si="148"/>
        <v>416.88</v>
      </c>
      <c r="S1889" t="s">
        <v>8325</v>
      </c>
      <c r="T1889" t="s">
        <v>8329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6"/>
        <v>40299.239953703705</v>
      </c>
      <c r="P1890" s="10">
        <f t="shared" si="147"/>
        <v>40330.207638888889</v>
      </c>
      <c r="Q1890">
        <f t="shared" si="145"/>
        <v>166</v>
      </c>
      <c r="R1890">
        <f t="shared" si="148"/>
        <v>46.65</v>
      </c>
      <c r="S1890" t="s">
        <v>8325</v>
      </c>
      <c r="T1890" t="s">
        <v>8329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6"/>
        <v>41299.793356481481</v>
      </c>
      <c r="P1891" s="10">
        <f t="shared" si="147"/>
        <v>41344.751689814817</v>
      </c>
      <c r="Q1891">
        <f t="shared" si="145"/>
        <v>107</v>
      </c>
      <c r="R1891">
        <f t="shared" si="148"/>
        <v>48.45</v>
      </c>
      <c r="S1891" t="s">
        <v>8325</v>
      </c>
      <c r="T1891" t="s">
        <v>8329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6"/>
        <v>41228.786203703705</v>
      </c>
      <c r="P1892" s="10">
        <f t="shared" si="147"/>
        <v>41258.786203703705</v>
      </c>
      <c r="Q1892">
        <f t="shared" si="145"/>
        <v>145</v>
      </c>
      <c r="R1892">
        <f t="shared" si="148"/>
        <v>70.53</v>
      </c>
      <c r="S1892" t="s">
        <v>8325</v>
      </c>
      <c r="T1892" t="s">
        <v>8329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6"/>
        <v>40335.798078703701</v>
      </c>
      <c r="P1893" s="10">
        <f t="shared" si="147"/>
        <v>40381.25</v>
      </c>
      <c r="Q1893">
        <f t="shared" si="145"/>
        <v>106</v>
      </c>
      <c r="R1893">
        <f t="shared" si="148"/>
        <v>87.96</v>
      </c>
      <c r="S1893" t="s">
        <v>8325</v>
      </c>
      <c r="T1893" t="s">
        <v>8329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6"/>
        <v>40671.637511574074</v>
      </c>
      <c r="P1894" s="10">
        <f t="shared" si="147"/>
        <v>40701.637511574074</v>
      </c>
      <c r="Q1894">
        <f t="shared" si="145"/>
        <v>137</v>
      </c>
      <c r="R1894">
        <f t="shared" si="148"/>
        <v>26.27</v>
      </c>
      <c r="S1894" t="s">
        <v>8325</v>
      </c>
      <c r="T1894" t="s">
        <v>8329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6"/>
        <v>40632.94195601852</v>
      </c>
      <c r="P1895" s="10">
        <f t="shared" si="147"/>
        <v>40649.165972222225</v>
      </c>
      <c r="Q1895">
        <f t="shared" si="145"/>
        <v>104</v>
      </c>
      <c r="R1895">
        <f t="shared" si="148"/>
        <v>57.78</v>
      </c>
      <c r="S1895" t="s">
        <v>8325</v>
      </c>
      <c r="T1895" t="s">
        <v>8329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6"/>
        <v>40920.904895833337</v>
      </c>
      <c r="P1896" s="10">
        <f t="shared" si="147"/>
        <v>40951.904895833337</v>
      </c>
      <c r="Q1896">
        <f t="shared" si="145"/>
        <v>115</v>
      </c>
      <c r="R1896">
        <f t="shared" si="148"/>
        <v>57.25</v>
      </c>
      <c r="S1896" t="s">
        <v>8325</v>
      </c>
      <c r="T1896" t="s">
        <v>8329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6"/>
        <v>42267.746782407412</v>
      </c>
      <c r="P1897" s="10">
        <f t="shared" si="147"/>
        <v>42297.746782407412</v>
      </c>
      <c r="Q1897">
        <f t="shared" si="145"/>
        <v>102</v>
      </c>
      <c r="R1897">
        <f t="shared" si="148"/>
        <v>196.34</v>
      </c>
      <c r="S1897" t="s">
        <v>8325</v>
      </c>
      <c r="T1897" t="s">
        <v>8329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6"/>
        <v>40981.710243055553</v>
      </c>
      <c r="P1898" s="10">
        <f t="shared" si="147"/>
        <v>41011.710243055553</v>
      </c>
      <c r="Q1898">
        <f t="shared" si="145"/>
        <v>124</v>
      </c>
      <c r="R1898">
        <f t="shared" si="148"/>
        <v>43</v>
      </c>
      <c r="S1898" t="s">
        <v>8325</v>
      </c>
      <c r="T1898" t="s">
        <v>8329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6"/>
        <v>41680.583402777782</v>
      </c>
      <c r="P1899" s="10">
        <f t="shared" si="147"/>
        <v>41702.875</v>
      </c>
      <c r="Q1899">
        <f t="shared" si="145"/>
        <v>102</v>
      </c>
      <c r="R1899">
        <f t="shared" si="148"/>
        <v>35.549999999999997</v>
      </c>
      <c r="S1899" t="s">
        <v>8325</v>
      </c>
      <c r="T1899" t="s">
        <v>8329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6"/>
        <v>42366.192974537036</v>
      </c>
      <c r="P1900" s="10">
        <f t="shared" si="147"/>
        <v>42401.75</v>
      </c>
      <c r="Q1900">
        <f t="shared" si="145"/>
        <v>145</v>
      </c>
      <c r="R1900">
        <f t="shared" si="148"/>
        <v>68.81</v>
      </c>
      <c r="S1900" t="s">
        <v>8325</v>
      </c>
      <c r="T1900" t="s">
        <v>8329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6"/>
        <v>42058.941736111112</v>
      </c>
      <c r="P1901" s="10">
        <f t="shared" si="147"/>
        <v>42088.90006944444</v>
      </c>
      <c r="Q1901">
        <f t="shared" si="145"/>
        <v>133</v>
      </c>
      <c r="R1901">
        <f t="shared" si="148"/>
        <v>28.57</v>
      </c>
      <c r="S1901" t="s">
        <v>8325</v>
      </c>
      <c r="T1901" t="s">
        <v>8329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6"/>
        <v>41160.871886574074</v>
      </c>
      <c r="P1902" s="10">
        <f t="shared" si="147"/>
        <v>41188.415972222225</v>
      </c>
      <c r="Q1902">
        <f t="shared" si="145"/>
        <v>109</v>
      </c>
      <c r="R1902">
        <f t="shared" si="148"/>
        <v>50.63</v>
      </c>
      <c r="S1902" t="s">
        <v>8325</v>
      </c>
      <c r="T1902" t="s">
        <v>8329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6"/>
        <v>42116.54315972222</v>
      </c>
      <c r="P1903" s="10">
        <f t="shared" si="147"/>
        <v>42146.541666666672</v>
      </c>
      <c r="Q1903">
        <f t="shared" si="145"/>
        <v>3</v>
      </c>
      <c r="R1903">
        <f t="shared" si="148"/>
        <v>106.8</v>
      </c>
      <c r="S1903" t="s">
        <v>8319</v>
      </c>
      <c r="T1903" t="s">
        <v>8348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6"/>
        <v>42037.789895833332</v>
      </c>
      <c r="P1904" s="10">
        <f t="shared" si="147"/>
        <v>42067.789895833332</v>
      </c>
      <c r="Q1904">
        <f t="shared" si="145"/>
        <v>1</v>
      </c>
      <c r="R1904">
        <f t="shared" si="148"/>
        <v>4</v>
      </c>
      <c r="S1904" t="s">
        <v>8319</v>
      </c>
      <c r="T1904" t="s">
        <v>8348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6"/>
        <v>42702.770729166667</v>
      </c>
      <c r="P1905" s="10">
        <f t="shared" si="147"/>
        <v>42762.770729166667</v>
      </c>
      <c r="Q1905">
        <f t="shared" si="145"/>
        <v>47</v>
      </c>
      <c r="R1905">
        <f t="shared" si="148"/>
        <v>34.1</v>
      </c>
      <c r="S1905" t="s">
        <v>8319</v>
      </c>
      <c r="T1905" t="s">
        <v>8348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6"/>
        <v>42326.685428240744</v>
      </c>
      <c r="P1906" s="10">
        <f t="shared" si="147"/>
        <v>42371.685428240744</v>
      </c>
      <c r="Q1906">
        <f t="shared" si="145"/>
        <v>0</v>
      </c>
      <c r="R1906">
        <f t="shared" si="148"/>
        <v>25</v>
      </c>
      <c r="S1906" t="s">
        <v>8319</v>
      </c>
      <c r="T1906" t="s">
        <v>8348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6"/>
        <v>41859.925856481481</v>
      </c>
      <c r="P1907" s="10">
        <f t="shared" si="147"/>
        <v>41889.925856481481</v>
      </c>
      <c r="Q1907">
        <f t="shared" si="145"/>
        <v>0</v>
      </c>
      <c r="R1907">
        <f t="shared" si="148"/>
        <v>10.5</v>
      </c>
      <c r="S1907" t="s">
        <v>8319</v>
      </c>
      <c r="T1907" t="s">
        <v>8348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6"/>
        <v>42514.671099537038</v>
      </c>
      <c r="P1908" s="10">
        <f t="shared" si="147"/>
        <v>42544.671099537038</v>
      </c>
      <c r="Q1908">
        <f t="shared" si="145"/>
        <v>43</v>
      </c>
      <c r="R1908">
        <f t="shared" si="148"/>
        <v>215.96</v>
      </c>
      <c r="S1908" t="s">
        <v>8319</v>
      </c>
      <c r="T1908" t="s">
        <v>8348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6"/>
        <v>41767.587094907409</v>
      </c>
      <c r="P1909" s="10">
        <f t="shared" si="147"/>
        <v>41782.587094907409</v>
      </c>
      <c r="Q1909">
        <f t="shared" si="145"/>
        <v>0</v>
      </c>
      <c r="R1909">
        <f t="shared" si="148"/>
        <v>21.25</v>
      </c>
      <c r="S1909" t="s">
        <v>8319</v>
      </c>
      <c r="T1909" t="s">
        <v>8348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6"/>
        <v>42703.917824074073</v>
      </c>
      <c r="P1910" s="10">
        <f t="shared" si="147"/>
        <v>42733.917824074073</v>
      </c>
      <c r="Q1910">
        <f t="shared" si="145"/>
        <v>2</v>
      </c>
      <c r="R1910">
        <f t="shared" si="148"/>
        <v>108.25</v>
      </c>
      <c r="S1910" t="s">
        <v>8319</v>
      </c>
      <c r="T1910" t="s">
        <v>8348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6"/>
        <v>41905.429155092592</v>
      </c>
      <c r="P1911" s="10">
        <f t="shared" si="147"/>
        <v>41935.429155092592</v>
      </c>
      <c r="Q1911">
        <f t="shared" si="145"/>
        <v>14</v>
      </c>
      <c r="R1911">
        <f t="shared" si="148"/>
        <v>129.97</v>
      </c>
      <c r="S1911" t="s">
        <v>8319</v>
      </c>
      <c r="T1911" t="s">
        <v>8348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6"/>
        <v>42264.963159722218</v>
      </c>
      <c r="P1912" s="10">
        <f t="shared" si="147"/>
        <v>42308.947916666672</v>
      </c>
      <c r="Q1912">
        <f t="shared" si="145"/>
        <v>39</v>
      </c>
      <c r="R1912">
        <f t="shared" si="148"/>
        <v>117.49</v>
      </c>
      <c r="S1912" t="s">
        <v>8319</v>
      </c>
      <c r="T1912" t="s">
        <v>8348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6"/>
        <v>41830.033958333333</v>
      </c>
      <c r="P1913" s="10">
        <f t="shared" si="147"/>
        <v>41860.033958333333</v>
      </c>
      <c r="Q1913">
        <f t="shared" si="145"/>
        <v>0</v>
      </c>
      <c r="R1913">
        <f t="shared" si="148"/>
        <v>10</v>
      </c>
      <c r="S1913" t="s">
        <v>8319</v>
      </c>
      <c r="T1913" t="s">
        <v>8348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6"/>
        <v>42129.226388888885</v>
      </c>
      <c r="P1914" s="10">
        <f t="shared" si="147"/>
        <v>42159.226388888885</v>
      </c>
      <c r="Q1914">
        <f t="shared" si="145"/>
        <v>59</v>
      </c>
      <c r="R1914">
        <f t="shared" si="148"/>
        <v>70.599999999999994</v>
      </c>
      <c r="S1914" t="s">
        <v>8319</v>
      </c>
      <c r="T1914" t="s">
        <v>8348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6"/>
        <v>41890.511319444442</v>
      </c>
      <c r="P1915" s="10">
        <f t="shared" si="147"/>
        <v>41920.511319444442</v>
      </c>
      <c r="Q1915">
        <f t="shared" si="145"/>
        <v>1</v>
      </c>
      <c r="R1915">
        <f t="shared" si="148"/>
        <v>24.5</v>
      </c>
      <c r="S1915" t="s">
        <v>8319</v>
      </c>
      <c r="T1915" t="s">
        <v>8348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6"/>
        <v>41929.174456018518</v>
      </c>
      <c r="P1916" s="10">
        <f t="shared" si="147"/>
        <v>41944.165972222225</v>
      </c>
      <c r="Q1916">
        <f t="shared" si="145"/>
        <v>9</v>
      </c>
      <c r="R1916">
        <f t="shared" si="148"/>
        <v>30</v>
      </c>
      <c r="S1916" t="s">
        <v>8319</v>
      </c>
      <c r="T1916" t="s">
        <v>8348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6"/>
        <v>41864.04886574074</v>
      </c>
      <c r="P1917" s="10">
        <f t="shared" si="147"/>
        <v>41884.04886574074</v>
      </c>
      <c r="Q1917">
        <f t="shared" si="145"/>
        <v>2</v>
      </c>
      <c r="R1917">
        <f t="shared" si="148"/>
        <v>2</v>
      </c>
      <c r="S1917" t="s">
        <v>8319</v>
      </c>
      <c r="T1917" t="s">
        <v>8348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6"/>
        <v>42656.717303240745</v>
      </c>
      <c r="P1918" s="10">
        <f t="shared" si="147"/>
        <v>42681.758969907409</v>
      </c>
      <c r="Q1918">
        <f t="shared" si="145"/>
        <v>1</v>
      </c>
      <c r="R1918">
        <f t="shared" si="148"/>
        <v>17</v>
      </c>
      <c r="S1918" t="s">
        <v>8319</v>
      </c>
      <c r="T1918" t="s">
        <v>8348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6"/>
        <v>42746.270057870366</v>
      </c>
      <c r="P1919" s="10">
        <f t="shared" si="147"/>
        <v>42776.270057870366</v>
      </c>
      <c r="Q1919">
        <f t="shared" si="145"/>
        <v>53</v>
      </c>
      <c r="R1919">
        <f t="shared" si="148"/>
        <v>2928.93</v>
      </c>
      <c r="S1919" t="s">
        <v>8319</v>
      </c>
      <c r="T1919" t="s">
        <v>8348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6"/>
        <v>41828.789942129632</v>
      </c>
      <c r="P1920" s="10">
        <f t="shared" si="147"/>
        <v>41863.789942129632</v>
      </c>
      <c r="Q1920">
        <f t="shared" si="145"/>
        <v>1</v>
      </c>
      <c r="R1920">
        <f t="shared" si="148"/>
        <v>28.89</v>
      </c>
      <c r="S1920" t="s">
        <v>8319</v>
      </c>
      <c r="T1920" t="s">
        <v>8348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6"/>
        <v>42113.875567129624</v>
      </c>
      <c r="P1921" s="10">
        <f t="shared" si="147"/>
        <v>42143.875567129624</v>
      </c>
      <c r="Q1921">
        <f t="shared" si="145"/>
        <v>47</v>
      </c>
      <c r="R1921">
        <f t="shared" si="148"/>
        <v>29.63</v>
      </c>
      <c r="S1921" t="s">
        <v>8319</v>
      </c>
      <c r="T1921" t="s">
        <v>8348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6"/>
        <v>42270.875706018516</v>
      </c>
      <c r="P1922" s="10">
        <f t="shared" si="147"/>
        <v>42298.958333333328</v>
      </c>
      <c r="Q1922">
        <f t="shared" ref="Q1922:Q1985" si="150">ROUND(100*E1922/D1922, 0)</f>
        <v>43</v>
      </c>
      <c r="R1922">
        <f t="shared" si="148"/>
        <v>40.98</v>
      </c>
      <c r="S1922" t="s">
        <v>8319</v>
      </c>
      <c r="T1922" t="s">
        <v>8348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1">(((J1923/60)/60)/24)+DATE(1970,1,1)</f>
        <v>41074.221562500003</v>
      </c>
      <c r="P1923" s="10">
        <f t="shared" ref="P1923:P1986" si="152">(((I1923/60)/60)/24)+DATE(1970,1,1)</f>
        <v>41104.221562500003</v>
      </c>
      <c r="Q1923">
        <f t="shared" si="150"/>
        <v>137</v>
      </c>
      <c r="R1923">
        <f t="shared" ref="R1923:R1986" si="153">IFERROR(ROUND(E1923/L1923, 2), "no backers")</f>
        <v>54</v>
      </c>
      <c r="S1923" t="s">
        <v>8325</v>
      </c>
      <c r="T1923" t="s">
        <v>8329</v>
      </c>
      <c r="U1923">
        <f t="shared" ref="U1923:U1986" si="154">YEAR(O1923)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1"/>
        <v>41590.255868055552</v>
      </c>
      <c r="P1924" s="10">
        <f t="shared" si="152"/>
        <v>41620.255868055552</v>
      </c>
      <c r="Q1924">
        <f t="shared" si="150"/>
        <v>116</v>
      </c>
      <c r="R1924">
        <f t="shared" si="153"/>
        <v>36.11</v>
      </c>
      <c r="S1924" t="s">
        <v>8325</v>
      </c>
      <c r="T1924" t="s">
        <v>8329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1"/>
        <v>40772.848749999997</v>
      </c>
      <c r="P1925" s="10">
        <f t="shared" si="152"/>
        <v>40813.207638888889</v>
      </c>
      <c r="Q1925">
        <f t="shared" si="150"/>
        <v>241</v>
      </c>
      <c r="R1925">
        <f t="shared" si="153"/>
        <v>23.15</v>
      </c>
      <c r="S1925" t="s">
        <v>8325</v>
      </c>
      <c r="T1925" t="s">
        <v>8329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1"/>
        <v>41626.761053240742</v>
      </c>
      <c r="P1926" s="10">
        <f t="shared" si="152"/>
        <v>41654.814583333333</v>
      </c>
      <c r="Q1926">
        <f t="shared" si="150"/>
        <v>114</v>
      </c>
      <c r="R1926">
        <f t="shared" si="153"/>
        <v>104</v>
      </c>
      <c r="S1926" t="s">
        <v>8325</v>
      </c>
      <c r="T1926" t="s">
        <v>8329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1"/>
        <v>41535.90148148148</v>
      </c>
      <c r="P1927" s="10">
        <f t="shared" si="152"/>
        <v>41558</v>
      </c>
      <c r="Q1927">
        <f t="shared" si="150"/>
        <v>110</v>
      </c>
      <c r="R1927">
        <f t="shared" si="153"/>
        <v>31.83</v>
      </c>
      <c r="S1927" t="s">
        <v>8325</v>
      </c>
      <c r="T1927" t="s">
        <v>8329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1"/>
        <v>40456.954351851848</v>
      </c>
      <c r="P1928" s="10">
        <f t="shared" si="152"/>
        <v>40484.018055555556</v>
      </c>
      <c r="Q1928">
        <f t="shared" si="150"/>
        <v>195</v>
      </c>
      <c r="R1928">
        <f t="shared" si="153"/>
        <v>27.39</v>
      </c>
      <c r="S1928" t="s">
        <v>8325</v>
      </c>
      <c r="T1928" t="s">
        <v>8329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1"/>
        <v>40960.861562500002</v>
      </c>
      <c r="P1929" s="10">
        <f t="shared" si="152"/>
        <v>40976.207638888889</v>
      </c>
      <c r="Q1929">
        <f t="shared" si="150"/>
        <v>103</v>
      </c>
      <c r="R1929">
        <f t="shared" si="153"/>
        <v>56.36</v>
      </c>
      <c r="S1929" t="s">
        <v>8325</v>
      </c>
      <c r="T1929" t="s">
        <v>8329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1"/>
        <v>41371.648078703707</v>
      </c>
      <c r="P1930" s="10">
        <f t="shared" si="152"/>
        <v>41401.648078703707</v>
      </c>
      <c r="Q1930">
        <f t="shared" si="150"/>
        <v>103</v>
      </c>
      <c r="R1930">
        <f t="shared" si="153"/>
        <v>77.349999999999994</v>
      </c>
      <c r="S1930" t="s">
        <v>8325</v>
      </c>
      <c r="T1930" t="s">
        <v>8329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1"/>
        <v>40687.021597222221</v>
      </c>
      <c r="P1931" s="10">
        <f t="shared" si="152"/>
        <v>40729.021597222221</v>
      </c>
      <c r="Q1931">
        <f t="shared" si="150"/>
        <v>100</v>
      </c>
      <c r="R1931">
        <f t="shared" si="153"/>
        <v>42.8</v>
      </c>
      <c r="S1931" t="s">
        <v>8325</v>
      </c>
      <c r="T1931" t="s">
        <v>8329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1"/>
        <v>41402.558819444443</v>
      </c>
      <c r="P1932" s="10">
        <f t="shared" si="152"/>
        <v>41462.558819444443</v>
      </c>
      <c r="Q1932">
        <f t="shared" si="150"/>
        <v>127</v>
      </c>
      <c r="R1932">
        <f t="shared" si="153"/>
        <v>48.85</v>
      </c>
      <c r="S1932" t="s">
        <v>8325</v>
      </c>
      <c r="T1932" t="s">
        <v>8329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1"/>
        <v>41037.892465277779</v>
      </c>
      <c r="P1933" s="10">
        <f t="shared" si="152"/>
        <v>41051.145833333336</v>
      </c>
      <c r="Q1933">
        <f t="shared" si="150"/>
        <v>121</v>
      </c>
      <c r="R1933">
        <f t="shared" si="153"/>
        <v>48.24</v>
      </c>
      <c r="S1933" t="s">
        <v>8325</v>
      </c>
      <c r="T1933" t="s">
        <v>8329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1"/>
        <v>40911.809872685182</v>
      </c>
      <c r="P1934" s="10">
        <f t="shared" si="152"/>
        <v>40932.809872685182</v>
      </c>
      <c r="Q1934">
        <f t="shared" si="150"/>
        <v>107</v>
      </c>
      <c r="R1934">
        <f t="shared" si="153"/>
        <v>70.209999999999994</v>
      </c>
      <c r="S1934" t="s">
        <v>8325</v>
      </c>
      <c r="T1934" t="s">
        <v>8329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1"/>
        <v>41879.130868055552</v>
      </c>
      <c r="P1935" s="10">
        <f t="shared" si="152"/>
        <v>41909.130868055552</v>
      </c>
      <c r="Q1935">
        <f t="shared" si="150"/>
        <v>172</v>
      </c>
      <c r="R1935">
        <f t="shared" si="153"/>
        <v>94.05</v>
      </c>
      <c r="S1935" t="s">
        <v>8325</v>
      </c>
      <c r="T1935" t="s">
        <v>8329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1"/>
        <v>40865.867141203707</v>
      </c>
      <c r="P1936" s="10">
        <f t="shared" si="152"/>
        <v>40902.208333333336</v>
      </c>
      <c r="Q1936">
        <f t="shared" si="150"/>
        <v>124</v>
      </c>
      <c r="R1936">
        <f t="shared" si="153"/>
        <v>80.27</v>
      </c>
      <c r="S1936" t="s">
        <v>8325</v>
      </c>
      <c r="T1936" t="s">
        <v>8329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1"/>
        <v>41773.932534722226</v>
      </c>
      <c r="P1937" s="10">
        <f t="shared" si="152"/>
        <v>41811.207638888889</v>
      </c>
      <c r="Q1937">
        <f t="shared" si="150"/>
        <v>108</v>
      </c>
      <c r="R1937">
        <f t="shared" si="153"/>
        <v>54.2</v>
      </c>
      <c r="S1937" t="s">
        <v>8325</v>
      </c>
      <c r="T1937" t="s">
        <v>8329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1"/>
        <v>40852.889699074076</v>
      </c>
      <c r="P1938" s="10">
        <f t="shared" si="152"/>
        <v>40883.249305555553</v>
      </c>
      <c r="Q1938">
        <f t="shared" si="150"/>
        <v>117</v>
      </c>
      <c r="R1938">
        <f t="shared" si="153"/>
        <v>60.27</v>
      </c>
      <c r="S1938" t="s">
        <v>8325</v>
      </c>
      <c r="T1938" t="s">
        <v>8329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1"/>
        <v>41059.118993055556</v>
      </c>
      <c r="P1939" s="10">
        <f t="shared" si="152"/>
        <v>41075.165972222225</v>
      </c>
      <c r="Q1939">
        <f t="shared" si="150"/>
        <v>187</v>
      </c>
      <c r="R1939">
        <f t="shared" si="153"/>
        <v>38.74</v>
      </c>
      <c r="S1939" t="s">
        <v>8325</v>
      </c>
      <c r="T1939" t="s">
        <v>8329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1"/>
        <v>41426.259618055556</v>
      </c>
      <c r="P1940" s="10">
        <f t="shared" si="152"/>
        <v>41457.208333333336</v>
      </c>
      <c r="Q1940">
        <f t="shared" si="150"/>
        <v>116</v>
      </c>
      <c r="R1940">
        <f t="shared" si="153"/>
        <v>152.54</v>
      </c>
      <c r="S1940" t="s">
        <v>8325</v>
      </c>
      <c r="T1940" t="s">
        <v>8329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1"/>
        <v>41313.985046296293</v>
      </c>
      <c r="P1941" s="10">
        <f t="shared" si="152"/>
        <v>41343.943379629629</v>
      </c>
      <c r="Q1941">
        <f t="shared" si="150"/>
        <v>111</v>
      </c>
      <c r="R1941">
        <f t="shared" si="153"/>
        <v>115.31</v>
      </c>
      <c r="S1941" t="s">
        <v>8325</v>
      </c>
      <c r="T1941" t="s">
        <v>8329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1"/>
        <v>40670.507326388892</v>
      </c>
      <c r="P1942" s="10">
        <f t="shared" si="152"/>
        <v>40709.165972222225</v>
      </c>
      <c r="Q1942">
        <f t="shared" si="150"/>
        <v>171</v>
      </c>
      <c r="R1942">
        <f t="shared" si="153"/>
        <v>35.840000000000003</v>
      </c>
      <c r="S1942" t="s">
        <v>8325</v>
      </c>
      <c r="T1942" t="s">
        <v>8329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1"/>
        <v>41744.290868055556</v>
      </c>
      <c r="P1943" s="10">
        <f t="shared" si="152"/>
        <v>41774.290868055556</v>
      </c>
      <c r="Q1943">
        <f t="shared" si="150"/>
        <v>126</v>
      </c>
      <c r="R1943">
        <f t="shared" si="153"/>
        <v>64.569999999999993</v>
      </c>
      <c r="S1943" t="s">
        <v>8319</v>
      </c>
      <c r="T1943" t="s">
        <v>8349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1"/>
        <v>40638.828009259261</v>
      </c>
      <c r="P1944" s="10">
        <f t="shared" si="152"/>
        <v>40728.828009259261</v>
      </c>
      <c r="Q1944">
        <f t="shared" si="150"/>
        <v>138</v>
      </c>
      <c r="R1944">
        <f t="shared" si="153"/>
        <v>87.44</v>
      </c>
      <c r="S1944" t="s">
        <v>8319</v>
      </c>
      <c r="T1944" t="s">
        <v>8349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1"/>
        <v>42548.269861111112</v>
      </c>
      <c r="P1945" s="10">
        <f t="shared" si="152"/>
        <v>42593.269861111112</v>
      </c>
      <c r="Q1945">
        <f t="shared" si="150"/>
        <v>1705</v>
      </c>
      <c r="R1945">
        <f t="shared" si="153"/>
        <v>68.819999999999993</v>
      </c>
      <c r="S1945" t="s">
        <v>8319</v>
      </c>
      <c r="T1945" t="s">
        <v>8349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1"/>
        <v>41730.584374999999</v>
      </c>
      <c r="P1946" s="10">
        <f t="shared" si="152"/>
        <v>41760.584374999999</v>
      </c>
      <c r="Q1946">
        <f t="shared" si="150"/>
        <v>788</v>
      </c>
      <c r="R1946">
        <f t="shared" si="153"/>
        <v>176.2</v>
      </c>
      <c r="S1946" t="s">
        <v>8319</v>
      </c>
      <c r="T1946" t="s">
        <v>8349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1"/>
        <v>42157.251828703709</v>
      </c>
      <c r="P1947" s="10">
        <f t="shared" si="152"/>
        <v>42197.251828703709</v>
      </c>
      <c r="Q1947">
        <f t="shared" si="150"/>
        <v>348</v>
      </c>
      <c r="R1947">
        <f t="shared" si="153"/>
        <v>511.79</v>
      </c>
      <c r="S1947" t="s">
        <v>8319</v>
      </c>
      <c r="T1947" t="s">
        <v>8349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1"/>
        <v>41689.150011574071</v>
      </c>
      <c r="P1948" s="10">
        <f t="shared" si="152"/>
        <v>41749.108344907407</v>
      </c>
      <c r="Q1948">
        <f t="shared" si="150"/>
        <v>150</v>
      </c>
      <c r="R1948">
        <f t="shared" si="153"/>
        <v>160.44</v>
      </c>
      <c r="S1948" t="s">
        <v>8319</v>
      </c>
      <c r="T1948" t="s">
        <v>8349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1"/>
        <v>40102.918055555558</v>
      </c>
      <c r="P1949" s="10">
        <f t="shared" si="152"/>
        <v>40140.249305555553</v>
      </c>
      <c r="Q1949">
        <f t="shared" si="150"/>
        <v>101</v>
      </c>
      <c r="R1949">
        <f t="shared" si="153"/>
        <v>35</v>
      </c>
      <c r="S1949" t="s">
        <v>8319</v>
      </c>
      <c r="T1949" t="s">
        <v>8349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1"/>
        <v>42473.604270833333</v>
      </c>
      <c r="P1950" s="10">
        <f t="shared" si="152"/>
        <v>42527.709722222222</v>
      </c>
      <c r="Q1950">
        <f t="shared" si="150"/>
        <v>800</v>
      </c>
      <c r="R1950">
        <f t="shared" si="153"/>
        <v>188.51</v>
      </c>
      <c r="S1950" t="s">
        <v>8319</v>
      </c>
      <c r="T1950" t="s">
        <v>8349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1"/>
        <v>41800.423043981478</v>
      </c>
      <c r="P1951" s="10">
        <f t="shared" si="152"/>
        <v>41830.423043981478</v>
      </c>
      <c r="Q1951">
        <f t="shared" si="150"/>
        <v>106</v>
      </c>
      <c r="R1951">
        <f t="shared" si="153"/>
        <v>56.2</v>
      </c>
      <c r="S1951" t="s">
        <v>8319</v>
      </c>
      <c r="T1951" t="s">
        <v>8349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1"/>
        <v>40624.181400462963</v>
      </c>
      <c r="P1952" s="10">
        <f t="shared" si="152"/>
        <v>40655.181400462963</v>
      </c>
      <c r="Q1952">
        <f t="shared" si="150"/>
        <v>201</v>
      </c>
      <c r="R1952">
        <f t="shared" si="153"/>
        <v>51.31</v>
      </c>
      <c r="S1952" t="s">
        <v>8319</v>
      </c>
      <c r="T1952" t="s">
        <v>8349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1"/>
        <v>42651.420567129629</v>
      </c>
      <c r="P1953" s="10">
        <f t="shared" si="152"/>
        <v>42681.462233796294</v>
      </c>
      <c r="Q1953">
        <f t="shared" si="150"/>
        <v>212</v>
      </c>
      <c r="R1953">
        <f t="shared" si="153"/>
        <v>127.36</v>
      </c>
      <c r="S1953" t="s">
        <v>8319</v>
      </c>
      <c r="T1953" t="s">
        <v>8349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1"/>
        <v>41526.60665509259</v>
      </c>
      <c r="P1954" s="10">
        <f t="shared" si="152"/>
        <v>41563.60665509259</v>
      </c>
      <c r="Q1954">
        <f t="shared" si="150"/>
        <v>198</v>
      </c>
      <c r="R1954">
        <f t="shared" si="153"/>
        <v>101.86</v>
      </c>
      <c r="S1954" t="s">
        <v>8319</v>
      </c>
      <c r="T1954" t="s">
        <v>8349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1"/>
        <v>40941.199826388889</v>
      </c>
      <c r="P1955" s="10">
        <f t="shared" si="152"/>
        <v>40970.125</v>
      </c>
      <c r="Q1955">
        <f t="shared" si="150"/>
        <v>226</v>
      </c>
      <c r="R1955">
        <f t="shared" si="153"/>
        <v>230.56</v>
      </c>
      <c r="S1955" t="s">
        <v>8319</v>
      </c>
      <c r="T1955" t="s">
        <v>8349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1"/>
        <v>42394.580740740741</v>
      </c>
      <c r="P1956" s="10">
        <f t="shared" si="152"/>
        <v>42441.208333333328</v>
      </c>
      <c r="Q1956">
        <f t="shared" si="150"/>
        <v>699</v>
      </c>
      <c r="R1956">
        <f t="shared" si="153"/>
        <v>842.11</v>
      </c>
      <c r="S1956" t="s">
        <v>8319</v>
      </c>
      <c r="T1956" t="s">
        <v>8349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1"/>
        <v>41020.271770833337</v>
      </c>
      <c r="P1957" s="10">
        <f t="shared" si="152"/>
        <v>41052.791666666664</v>
      </c>
      <c r="Q1957">
        <f t="shared" si="150"/>
        <v>399</v>
      </c>
      <c r="R1957">
        <f t="shared" si="153"/>
        <v>577.28</v>
      </c>
      <c r="S1957" t="s">
        <v>8319</v>
      </c>
      <c r="T1957" t="s">
        <v>8349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1"/>
        <v>42067.923668981486</v>
      </c>
      <c r="P1958" s="10">
        <f t="shared" si="152"/>
        <v>42112.882002314815</v>
      </c>
      <c r="Q1958">
        <f t="shared" si="150"/>
        <v>294</v>
      </c>
      <c r="R1958">
        <f t="shared" si="153"/>
        <v>483.34</v>
      </c>
      <c r="S1958" t="s">
        <v>8319</v>
      </c>
      <c r="T1958" t="s">
        <v>8349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1"/>
        <v>41179.098530092589</v>
      </c>
      <c r="P1959" s="10">
        <f t="shared" si="152"/>
        <v>41209.098530092589</v>
      </c>
      <c r="Q1959">
        <f t="shared" si="150"/>
        <v>168</v>
      </c>
      <c r="R1959">
        <f t="shared" si="153"/>
        <v>76.14</v>
      </c>
      <c r="S1959" t="s">
        <v>8319</v>
      </c>
      <c r="T1959" t="s">
        <v>8349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1"/>
        <v>41326.987974537034</v>
      </c>
      <c r="P1960" s="10">
        <f t="shared" si="152"/>
        <v>41356.94630787037</v>
      </c>
      <c r="Q1960">
        <f t="shared" si="150"/>
        <v>1436</v>
      </c>
      <c r="R1960">
        <f t="shared" si="153"/>
        <v>74.11</v>
      </c>
      <c r="S1960" t="s">
        <v>8319</v>
      </c>
      <c r="T1960" t="s">
        <v>8349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1"/>
        <v>41871.845601851855</v>
      </c>
      <c r="P1961" s="10">
        <f t="shared" si="152"/>
        <v>41913</v>
      </c>
      <c r="Q1961">
        <f t="shared" si="150"/>
        <v>157</v>
      </c>
      <c r="R1961">
        <f t="shared" si="153"/>
        <v>36.97</v>
      </c>
      <c r="S1961" t="s">
        <v>8319</v>
      </c>
      <c r="T1961" t="s">
        <v>8349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1"/>
        <v>41964.362743055557</v>
      </c>
      <c r="P1962" s="10">
        <f t="shared" si="152"/>
        <v>41994.362743055557</v>
      </c>
      <c r="Q1962">
        <f t="shared" si="150"/>
        <v>118</v>
      </c>
      <c r="R1962">
        <f t="shared" si="153"/>
        <v>2500.9699999999998</v>
      </c>
      <c r="S1962" t="s">
        <v>8319</v>
      </c>
      <c r="T1962" t="s">
        <v>8349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1"/>
        <v>41148.194641203707</v>
      </c>
      <c r="P1963" s="10">
        <f t="shared" si="152"/>
        <v>41188.165972222225</v>
      </c>
      <c r="Q1963">
        <f t="shared" si="150"/>
        <v>1105</v>
      </c>
      <c r="R1963">
        <f t="shared" si="153"/>
        <v>67.69</v>
      </c>
      <c r="S1963" t="s">
        <v>8319</v>
      </c>
      <c r="T1963" t="s">
        <v>8349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1"/>
        <v>41742.780509259261</v>
      </c>
      <c r="P1964" s="10">
        <f t="shared" si="152"/>
        <v>41772.780509259261</v>
      </c>
      <c r="Q1964">
        <f t="shared" si="150"/>
        <v>193</v>
      </c>
      <c r="R1964">
        <f t="shared" si="153"/>
        <v>63.05</v>
      </c>
      <c r="S1964" t="s">
        <v>8319</v>
      </c>
      <c r="T1964" t="s">
        <v>8349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1"/>
        <v>41863.429791666669</v>
      </c>
      <c r="P1965" s="10">
        <f t="shared" si="152"/>
        <v>41898.429791666669</v>
      </c>
      <c r="Q1965">
        <f t="shared" si="150"/>
        <v>127</v>
      </c>
      <c r="R1965">
        <f t="shared" si="153"/>
        <v>117.6</v>
      </c>
      <c r="S1965" t="s">
        <v>8319</v>
      </c>
      <c r="T1965" t="s">
        <v>8349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1"/>
        <v>42452.272824074069</v>
      </c>
      <c r="P1966" s="10">
        <f t="shared" si="152"/>
        <v>42482.272824074069</v>
      </c>
      <c r="Q1966">
        <f t="shared" si="150"/>
        <v>260</v>
      </c>
      <c r="R1966">
        <f t="shared" si="153"/>
        <v>180.75</v>
      </c>
      <c r="S1966" t="s">
        <v>8319</v>
      </c>
      <c r="T1966" t="s">
        <v>8349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1"/>
        <v>40898.089236111111</v>
      </c>
      <c r="P1967" s="10">
        <f t="shared" si="152"/>
        <v>40920.041666666664</v>
      </c>
      <c r="Q1967">
        <f t="shared" si="150"/>
        <v>262</v>
      </c>
      <c r="R1967">
        <f t="shared" si="153"/>
        <v>127.32</v>
      </c>
      <c r="S1967" t="s">
        <v>8319</v>
      </c>
      <c r="T1967" t="s">
        <v>8349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1"/>
        <v>41835.540486111109</v>
      </c>
      <c r="P1968" s="10">
        <f t="shared" si="152"/>
        <v>41865.540486111109</v>
      </c>
      <c r="Q1968">
        <f t="shared" si="150"/>
        <v>207</v>
      </c>
      <c r="R1968">
        <f t="shared" si="153"/>
        <v>136.63999999999999</v>
      </c>
      <c r="S1968" t="s">
        <v>8319</v>
      </c>
      <c r="T1968" t="s">
        <v>8349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1"/>
        <v>41730.663530092592</v>
      </c>
      <c r="P1969" s="10">
        <f t="shared" si="152"/>
        <v>41760.663530092592</v>
      </c>
      <c r="Q1969">
        <f t="shared" si="150"/>
        <v>370</v>
      </c>
      <c r="R1969">
        <f t="shared" si="153"/>
        <v>182.78</v>
      </c>
      <c r="S1969" t="s">
        <v>8319</v>
      </c>
      <c r="T1969" t="s">
        <v>8349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1"/>
        <v>42676.586979166663</v>
      </c>
      <c r="P1970" s="10">
        <f t="shared" si="152"/>
        <v>42707.628645833334</v>
      </c>
      <c r="Q1970">
        <f t="shared" si="150"/>
        <v>285</v>
      </c>
      <c r="R1970">
        <f t="shared" si="153"/>
        <v>279.38</v>
      </c>
      <c r="S1970" t="s">
        <v>8319</v>
      </c>
      <c r="T1970" t="s">
        <v>8349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1"/>
        <v>42557.792453703703</v>
      </c>
      <c r="P1971" s="10">
        <f t="shared" si="152"/>
        <v>42587.792453703703</v>
      </c>
      <c r="Q1971">
        <f t="shared" si="150"/>
        <v>579</v>
      </c>
      <c r="R1971">
        <f t="shared" si="153"/>
        <v>61.38</v>
      </c>
      <c r="S1971" t="s">
        <v>8319</v>
      </c>
      <c r="T1971" t="s">
        <v>8349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1"/>
        <v>41324.193298611113</v>
      </c>
      <c r="P1972" s="10">
        <f t="shared" si="152"/>
        <v>41384.151631944449</v>
      </c>
      <c r="Q1972">
        <f t="shared" si="150"/>
        <v>1132</v>
      </c>
      <c r="R1972">
        <f t="shared" si="153"/>
        <v>80.73</v>
      </c>
      <c r="S1972" t="s">
        <v>8319</v>
      </c>
      <c r="T1972" t="s">
        <v>8349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1"/>
        <v>41561.500706018516</v>
      </c>
      <c r="P1973" s="10">
        <f t="shared" si="152"/>
        <v>41593.166666666664</v>
      </c>
      <c r="Q1973">
        <f t="shared" si="150"/>
        <v>263</v>
      </c>
      <c r="R1973">
        <f t="shared" si="153"/>
        <v>272.36</v>
      </c>
      <c r="S1973" t="s">
        <v>8319</v>
      </c>
      <c r="T1973" t="s">
        <v>8349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1"/>
        <v>41201.012083333335</v>
      </c>
      <c r="P1974" s="10">
        <f t="shared" si="152"/>
        <v>41231.053749999999</v>
      </c>
      <c r="Q1974">
        <f t="shared" si="150"/>
        <v>674</v>
      </c>
      <c r="R1974">
        <f t="shared" si="153"/>
        <v>70.849999999999994</v>
      </c>
      <c r="S1974" t="s">
        <v>8319</v>
      </c>
      <c r="T1974" t="s">
        <v>8349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1"/>
        <v>42549.722962962958</v>
      </c>
      <c r="P1975" s="10">
        <f t="shared" si="152"/>
        <v>42588.291666666672</v>
      </c>
      <c r="Q1975">
        <f t="shared" si="150"/>
        <v>257</v>
      </c>
      <c r="R1975">
        <f t="shared" si="153"/>
        <v>247.94</v>
      </c>
      <c r="S1975" t="s">
        <v>8319</v>
      </c>
      <c r="T1975" t="s">
        <v>8349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1"/>
        <v>41445.334131944444</v>
      </c>
      <c r="P1976" s="10">
        <f t="shared" si="152"/>
        <v>41505.334131944444</v>
      </c>
      <c r="Q1976">
        <f t="shared" si="150"/>
        <v>375</v>
      </c>
      <c r="R1976">
        <f t="shared" si="153"/>
        <v>186.81</v>
      </c>
      <c r="S1976" t="s">
        <v>8319</v>
      </c>
      <c r="T1976" t="s">
        <v>8349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1"/>
        <v>41313.755219907405</v>
      </c>
      <c r="P1977" s="10">
        <f t="shared" si="152"/>
        <v>41343.755219907405</v>
      </c>
      <c r="Q1977">
        <f t="shared" si="150"/>
        <v>209</v>
      </c>
      <c r="R1977">
        <f t="shared" si="153"/>
        <v>131.99</v>
      </c>
      <c r="S1977" t="s">
        <v>8319</v>
      </c>
      <c r="T1977" t="s">
        <v>8349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1"/>
        <v>41438.899594907409</v>
      </c>
      <c r="P1978" s="10">
        <f t="shared" si="152"/>
        <v>41468.899594907409</v>
      </c>
      <c r="Q1978">
        <f t="shared" si="150"/>
        <v>347</v>
      </c>
      <c r="R1978">
        <f t="shared" si="153"/>
        <v>29.31</v>
      </c>
      <c r="S1978" t="s">
        <v>8319</v>
      </c>
      <c r="T1978" t="s">
        <v>8349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1"/>
        <v>42311.216898148152</v>
      </c>
      <c r="P1979" s="10">
        <f t="shared" si="152"/>
        <v>42357.332638888889</v>
      </c>
      <c r="Q1979">
        <f t="shared" si="150"/>
        <v>402</v>
      </c>
      <c r="R1979">
        <f t="shared" si="153"/>
        <v>245.02</v>
      </c>
      <c r="S1979" t="s">
        <v>8319</v>
      </c>
      <c r="T1979" t="s">
        <v>8349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1"/>
        <v>41039.225601851853</v>
      </c>
      <c r="P1980" s="10">
        <f t="shared" si="152"/>
        <v>41072.291666666664</v>
      </c>
      <c r="Q1980">
        <f t="shared" si="150"/>
        <v>1027</v>
      </c>
      <c r="R1980">
        <f t="shared" si="153"/>
        <v>1323.25</v>
      </c>
      <c r="S1980" t="s">
        <v>8319</v>
      </c>
      <c r="T1980" t="s">
        <v>8349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1"/>
        <v>42290.460023148145</v>
      </c>
      <c r="P1981" s="10">
        <f t="shared" si="152"/>
        <v>42327.207638888889</v>
      </c>
      <c r="Q1981">
        <f t="shared" si="150"/>
        <v>115</v>
      </c>
      <c r="R1981">
        <f t="shared" si="153"/>
        <v>282.66000000000003</v>
      </c>
      <c r="S1981" t="s">
        <v>8319</v>
      </c>
      <c r="T1981" t="s">
        <v>8349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1"/>
        <v>42423.542384259257</v>
      </c>
      <c r="P1982" s="10">
        <f t="shared" si="152"/>
        <v>42463.500717592593</v>
      </c>
      <c r="Q1982">
        <f t="shared" si="150"/>
        <v>355</v>
      </c>
      <c r="R1982">
        <f t="shared" si="153"/>
        <v>91.21</v>
      </c>
      <c r="S1982" t="s">
        <v>8319</v>
      </c>
      <c r="T1982" t="s">
        <v>8349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1"/>
        <v>41799.725289351853</v>
      </c>
      <c r="P1983" s="10">
        <f t="shared" si="152"/>
        <v>41829.725289351853</v>
      </c>
      <c r="Q1983">
        <f t="shared" si="150"/>
        <v>5</v>
      </c>
      <c r="R1983">
        <f t="shared" si="153"/>
        <v>31.75</v>
      </c>
      <c r="S1983" t="s">
        <v>8338</v>
      </c>
      <c r="T1983" t="s">
        <v>8350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1"/>
        <v>42678.586655092593</v>
      </c>
      <c r="P1984" s="10">
        <f t="shared" si="152"/>
        <v>42708.628321759257</v>
      </c>
      <c r="Q1984">
        <f t="shared" si="150"/>
        <v>0</v>
      </c>
      <c r="R1984" t="str">
        <f t="shared" si="153"/>
        <v>no backers</v>
      </c>
      <c r="S1984" t="s">
        <v>8338</v>
      </c>
      <c r="T1984" t="s">
        <v>8350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1"/>
        <v>42593.011782407411</v>
      </c>
      <c r="P1985" s="10">
        <f t="shared" si="152"/>
        <v>42615.291666666672</v>
      </c>
      <c r="Q1985">
        <f t="shared" si="150"/>
        <v>4</v>
      </c>
      <c r="R1985">
        <f t="shared" si="153"/>
        <v>88.69</v>
      </c>
      <c r="S1985" t="s">
        <v>8338</v>
      </c>
      <c r="T1985" t="s">
        <v>8350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1"/>
        <v>41913.790289351848</v>
      </c>
      <c r="P1986" s="10">
        <f t="shared" si="152"/>
        <v>41973.831956018519</v>
      </c>
      <c r="Q1986">
        <f t="shared" ref="Q1986:Q2049" si="155">ROUND(100*E1986/D1986, 0)</f>
        <v>21</v>
      </c>
      <c r="R1986">
        <f t="shared" si="153"/>
        <v>453.14</v>
      </c>
      <c r="S1986" t="s">
        <v>8338</v>
      </c>
      <c r="T1986" t="s">
        <v>8350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6">(((J1987/60)/60)/24)+DATE(1970,1,1)</f>
        <v>42555.698738425926</v>
      </c>
      <c r="P1987" s="10">
        <f t="shared" ref="P1987:P2050" si="157">(((I1987/60)/60)/24)+DATE(1970,1,1)</f>
        <v>42584.958333333328</v>
      </c>
      <c r="Q1987">
        <f t="shared" si="155"/>
        <v>3</v>
      </c>
      <c r="R1987">
        <f t="shared" ref="R1987:R2050" si="158">IFERROR(ROUND(E1987/L1987, 2), "no backers")</f>
        <v>12.75</v>
      </c>
      <c r="S1987" t="s">
        <v>8338</v>
      </c>
      <c r="T1987" t="s">
        <v>8350</v>
      </c>
      <c r="U1987">
        <f t="shared" ref="U1987:U2050" si="159">YEAR(O1987)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6"/>
        <v>42413.433831018512</v>
      </c>
      <c r="P1988" s="10">
        <f t="shared" si="157"/>
        <v>42443.392164351855</v>
      </c>
      <c r="Q1988">
        <f t="shared" si="155"/>
        <v>0</v>
      </c>
      <c r="R1988">
        <f t="shared" si="158"/>
        <v>1</v>
      </c>
      <c r="S1988" t="s">
        <v>8338</v>
      </c>
      <c r="T1988" t="s">
        <v>8350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6"/>
        <v>42034.639768518522</v>
      </c>
      <c r="P1989" s="10">
        <f t="shared" si="157"/>
        <v>42064.639768518522</v>
      </c>
      <c r="Q1989">
        <f t="shared" si="155"/>
        <v>42</v>
      </c>
      <c r="R1989">
        <f t="shared" si="158"/>
        <v>83.43</v>
      </c>
      <c r="S1989" t="s">
        <v>8338</v>
      </c>
      <c r="T1989" t="s">
        <v>8350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6"/>
        <v>42206.763217592597</v>
      </c>
      <c r="P1990" s="10">
        <f t="shared" si="157"/>
        <v>42236.763217592597</v>
      </c>
      <c r="Q1990">
        <f t="shared" si="155"/>
        <v>0</v>
      </c>
      <c r="R1990">
        <f t="shared" si="158"/>
        <v>25</v>
      </c>
      <c r="S1990" t="s">
        <v>8338</v>
      </c>
      <c r="T1990" t="s">
        <v>8350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6"/>
        <v>42685.680648148147</v>
      </c>
      <c r="P1991" s="10">
        <f t="shared" si="157"/>
        <v>42715.680648148147</v>
      </c>
      <c r="Q1991">
        <f t="shared" si="155"/>
        <v>1</v>
      </c>
      <c r="R1991">
        <f t="shared" si="158"/>
        <v>50</v>
      </c>
      <c r="S1991" t="s">
        <v>8338</v>
      </c>
      <c r="T1991" t="s">
        <v>8350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6"/>
        <v>42398.195972222224</v>
      </c>
      <c r="P1992" s="10">
        <f t="shared" si="157"/>
        <v>42413.195972222224</v>
      </c>
      <c r="Q1992">
        <f t="shared" si="155"/>
        <v>17</v>
      </c>
      <c r="R1992">
        <f t="shared" si="158"/>
        <v>101.8</v>
      </c>
      <c r="S1992" t="s">
        <v>8338</v>
      </c>
      <c r="T1992" t="s">
        <v>8350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6"/>
        <v>42167.89335648148</v>
      </c>
      <c r="P1993" s="10">
        <f t="shared" si="157"/>
        <v>42188.89335648148</v>
      </c>
      <c r="Q1993">
        <f t="shared" si="155"/>
        <v>7</v>
      </c>
      <c r="R1993">
        <f t="shared" si="158"/>
        <v>46.67</v>
      </c>
      <c r="S1993" t="s">
        <v>8338</v>
      </c>
      <c r="T1993" t="s">
        <v>8350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6"/>
        <v>42023.143414351856</v>
      </c>
      <c r="P1994" s="10">
        <f t="shared" si="157"/>
        <v>42053.143414351856</v>
      </c>
      <c r="Q1994">
        <f t="shared" si="155"/>
        <v>0</v>
      </c>
      <c r="R1994">
        <f t="shared" si="158"/>
        <v>1</v>
      </c>
      <c r="S1994" t="s">
        <v>8338</v>
      </c>
      <c r="T1994" t="s">
        <v>8350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6"/>
        <v>42329.58839120371</v>
      </c>
      <c r="P1995" s="10">
        <f t="shared" si="157"/>
        <v>42359.58839120371</v>
      </c>
      <c r="Q1995">
        <f t="shared" si="155"/>
        <v>0</v>
      </c>
      <c r="R1995" t="str">
        <f t="shared" si="158"/>
        <v>no backers</v>
      </c>
      <c r="S1995" t="s">
        <v>8338</v>
      </c>
      <c r="T1995" t="s">
        <v>8350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6"/>
        <v>42651.006273148145</v>
      </c>
      <c r="P1996" s="10">
        <f t="shared" si="157"/>
        <v>42711.047939814816</v>
      </c>
      <c r="Q1996">
        <f t="shared" si="155"/>
        <v>0</v>
      </c>
      <c r="R1996" t="str">
        <f t="shared" si="158"/>
        <v>no backers</v>
      </c>
      <c r="S1996" t="s">
        <v>8338</v>
      </c>
      <c r="T1996" t="s">
        <v>8350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6"/>
        <v>42181.902037037042</v>
      </c>
      <c r="P1997" s="10">
        <f t="shared" si="157"/>
        <v>42201.902037037042</v>
      </c>
      <c r="Q1997">
        <f t="shared" si="155"/>
        <v>8</v>
      </c>
      <c r="R1997">
        <f t="shared" si="158"/>
        <v>26</v>
      </c>
      <c r="S1997" t="s">
        <v>8338</v>
      </c>
      <c r="T1997" t="s">
        <v>8350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6"/>
        <v>41800.819571759261</v>
      </c>
      <c r="P1998" s="10">
        <f t="shared" si="157"/>
        <v>41830.819571759261</v>
      </c>
      <c r="Q1998">
        <f t="shared" si="155"/>
        <v>0</v>
      </c>
      <c r="R1998" t="str">
        <f t="shared" si="158"/>
        <v>no backers</v>
      </c>
      <c r="S1998" t="s">
        <v>8338</v>
      </c>
      <c r="T1998" t="s">
        <v>8350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6"/>
        <v>41847.930694444447</v>
      </c>
      <c r="P1999" s="10">
        <f t="shared" si="157"/>
        <v>41877.930694444447</v>
      </c>
      <c r="Q1999">
        <f t="shared" si="155"/>
        <v>0</v>
      </c>
      <c r="R1999" t="str">
        <f t="shared" si="158"/>
        <v>no backers</v>
      </c>
      <c r="S1999" t="s">
        <v>8338</v>
      </c>
      <c r="T1999" t="s">
        <v>8350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6"/>
        <v>41807.118495370371</v>
      </c>
      <c r="P2000" s="10">
        <f t="shared" si="157"/>
        <v>41852.118495370371</v>
      </c>
      <c r="Q2000">
        <f t="shared" si="155"/>
        <v>26</v>
      </c>
      <c r="R2000">
        <f t="shared" si="158"/>
        <v>218.33</v>
      </c>
      <c r="S2000" t="s">
        <v>8338</v>
      </c>
      <c r="T2000" t="s">
        <v>8350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6"/>
        <v>41926.482731481483</v>
      </c>
      <c r="P2001" s="10">
        <f t="shared" si="157"/>
        <v>41956.524398148147</v>
      </c>
      <c r="Q2001">
        <f t="shared" si="155"/>
        <v>1</v>
      </c>
      <c r="R2001">
        <f t="shared" si="158"/>
        <v>33.71</v>
      </c>
      <c r="S2001" t="s">
        <v>8338</v>
      </c>
      <c r="T2001" t="s">
        <v>8350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6"/>
        <v>42345.951539351852</v>
      </c>
      <c r="P2002" s="10">
        <f t="shared" si="157"/>
        <v>42375.951539351852</v>
      </c>
      <c r="Q2002">
        <f t="shared" si="155"/>
        <v>13</v>
      </c>
      <c r="R2002">
        <f t="shared" si="158"/>
        <v>25</v>
      </c>
      <c r="S2002" t="s">
        <v>8338</v>
      </c>
      <c r="T2002" t="s">
        <v>8350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6"/>
        <v>42136.209675925929</v>
      </c>
      <c r="P2003" s="10">
        <f t="shared" si="157"/>
        <v>42167.833333333328</v>
      </c>
      <c r="Q2003">
        <f t="shared" si="155"/>
        <v>382</v>
      </c>
      <c r="R2003">
        <f t="shared" si="158"/>
        <v>128.38999999999999</v>
      </c>
      <c r="S2003" t="s">
        <v>8319</v>
      </c>
      <c r="T2003" t="s">
        <v>8349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6"/>
        <v>42728.71230324074</v>
      </c>
      <c r="P2004" s="10">
        <f t="shared" si="157"/>
        <v>42758.71230324074</v>
      </c>
      <c r="Q2004">
        <f t="shared" si="155"/>
        <v>217</v>
      </c>
      <c r="R2004">
        <f t="shared" si="158"/>
        <v>78.83</v>
      </c>
      <c r="S2004" t="s">
        <v>8319</v>
      </c>
      <c r="T2004" t="s">
        <v>8349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6"/>
        <v>40347.125601851854</v>
      </c>
      <c r="P2005" s="10">
        <f t="shared" si="157"/>
        <v>40361.958333333336</v>
      </c>
      <c r="Q2005">
        <f t="shared" si="155"/>
        <v>312</v>
      </c>
      <c r="R2005">
        <f t="shared" si="158"/>
        <v>91.76</v>
      </c>
      <c r="S2005" t="s">
        <v>8319</v>
      </c>
      <c r="T2005" t="s">
        <v>8349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6"/>
        <v>41800.604895833334</v>
      </c>
      <c r="P2006" s="10">
        <f t="shared" si="157"/>
        <v>41830.604895833334</v>
      </c>
      <c r="Q2006">
        <f t="shared" si="155"/>
        <v>234</v>
      </c>
      <c r="R2006">
        <f t="shared" si="158"/>
        <v>331.1</v>
      </c>
      <c r="S2006" t="s">
        <v>8319</v>
      </c>
      <c r="T2006" t="s">
        <v>8349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6"/>
        <v>41535.812708333331</v>
      </c>
      <c r="P2007" s="10">
        <f t="shared" si="157"/>
        <v>41563.165972222225</v>
      </c>
      <c r="Q2007">
        <f t="shared" si="155"/>
        <v>124</v>
      </c>
      <c r="R2007">
        <f t="shared" si="158"/>
        <v>194.26</v>
      </c>
      <c r="S2007" t="s">
        <v>8319</v>
      </c>
      <c r="T2007" t="s">
        <v>8349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6"/>
        <v>41941.500520833331</v>
      </c>
      <c r="P2008" s="10">
        <f t="shared" si="157"/>
        <v>41976.542187500003</v>
      </c>
      <c r="Q2008">
        <f t="shared" si="155"/>
        <v>248</v>
      </c>
      <c r="R2008">
        <f t="shared" si="158"/>
        <v>408.98</v>
      </c>
      <c r="S2008" t="s">
        <v>8319</v>
      </c>
      <c r="T2008" t="s">
        <v>8349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6"/>
        <v>40347.837800925925</v>
      </c>
      <c r="P2009" s="10">
        <f t="shared" si="157"/>
        <v>40414.166666666664</v>
      </c>
      <c r="Q2009">
        <f t="shared" si="155"/>
        <v>116</v>
      </c>
      <c r="R2009">
        <f t="shared" si="158"/>
        <v>84.46</v>
      </c>
      <c r="S2009" t="s">
        <v>8319</v>
      </c>
      <c r="T2009" t="s">
        <v>8349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6"/>
        <v>40761.604421296295</v>
      </c>
      <c r="P2010" s="10">
        <f t="shared" si="157"/>
        <v>40805.604421296295</v>
      </c>
      <c r="Q2010">
        <f t="shared" si="155"/>
        <v>117</v>
      </c>
      <c r="R2010">
        <f t="shared" si="158"/>
        <v>44.85</v>
      </c>
      <c r="S2010" t="s">
        <v>8319</v>
      </c>
      <c r="T2010" t="s">
        <v>8349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6"/>
        <v>42661.323414351849</v>
      </c>
      <c r="P2011" s="10">
        <f t="shared" si="157"/>
        <v>42697.365081018521</v>
      </c>
      <c r="Q2011">
        <f t="shared" si="155"/>
        <v>305</v>
      </c>
      <c r="R2011">
        <f t="shared" si="158"/>
        <v>383.36</v>
      </c>
      <c r="S2011" t="s">
        <v>8319</v>
      </c>
      <c r="T2011" t="s">
        <v>8349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6"/>
        <v>42570.996423611112</v>
      </c>
      <c r="P2012" s="10">
        <f t="shared" si="157"/>
        <v>42600.996423611112</v>
      </c>
      <c r="Q2012">
        <f t="shared" si="155"/>
        <v>320</v>
      </c>
      <c r="R2012">
        <f t="shared" si="158"/>
        <v>55.28</v>
      </c>
      <c r="S2012" t="s">
        <v>8319</v>
      </c>
      <c r="T2012" t="s">
        <v>8349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6"/>
        <v>42347.358483796299</v>
      </c>
      <c r="P2013" s="10">
        <f t="shared" si="157"/>
        <v>42380.958333333328</v>
      </c>
      <c r="Q2013">
        <f t="shared" si="155"/>
        <v>820</v>
      </c>
      <c r="R2013">
        <f t="shared" si="158"/>
        <v>422.02</v>
      </c>
      <c r="S2013" t="s">
        <v>8319</v>
      </c>
      <c r="T2013" t="s">
        <v>8349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6"/>
        <v>42010.822233796294</v>
      </c>
      <c r="P2014" s="10">
        <f t="shared" si="157"/>
        <v>42040.822233796294</v>
      </c>
      <c r="Q2014">
        <f t="shared" si="155"/>
        <v>235</v>
      </c>
      <c r="R2014">
        <f t="shared" si="158"/>
        <v>64.180000000000007</v>
      </c>
      <c r="S2014" t="s">
        <v>8319</v>
      </c>
      <c r="T2014" t="s">
        <v>8349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6"/>
        <v>42499.960810185185</v>
      </c>
      <c r="P2015" s="10">
        <f t="shared" si="157"/>
        <v>42559.960810185185</v>
      </c>
      <c r="Q2015">
        <f t="shared" si="155"/>
        <v>495</v>
      </c>
      <c r="R2015">
        <f t="shared" si="158"/>
        <v>173.58</v>
      </c>
      <c r="S2015" t="s">
        <v>8319</v>
      </c>
      <c r="T2015" t="s">
        <v>8349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6"/>
        <v>41324.214571759258</v>
      </c>
      <c r="P2016" s="10">
        <f t="shared" si="157"/>
        <v>41358.172905092593</v>
      </c>
      <c r="Q2016">
        <f t="shared" si="155"/>
        <v>7814</v>
      </c>
      <c r="R2016">
        <f t="shared" si="158"/>
        <v>88.6</v>
      </c>
      <c r="S2016" t="s">
        <v>8319</v>
      </c>
      <c r="T2016" t="s">
        <v>8349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6"/>
        <v>40765.876886574071</v>
      </c>
      <c r="P2017" s="10">
        <f t="shared" si="157"/>
        <v>40795.876886574071</v>
      </c>
      <c r="Q2017">
        <f t="shared" si="155"/>
        <v>113</v>
      </c>
      <c r="R2017">
        <f t="shared" si="158"/>
        <v>50.22</v>
      </c>
      <c r="S2017" t="s">
        <v>8319</v>
      </c>
      <c r="T2017" t="s">
        <v>8349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6"/>
        <v>41312.88077546296</v>
      </c>
      <c r="P2018" s="10">
        <f t="shared" si="157"/>
        <v>41342.88077546296</v>
      </c>
      <c r="Q2018">
        <f t="shared" si="155"/>
        <v>922</v>
      </c>
      <c r="R2018">
        <f t="shared" si="158"/>
        <v>192.39</v>
      </c>
      <c r="S2018" t="s">
        <v>8319</v>
      </c>
      <c r="T2018" t="s">
        <v>8349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6"/>
        <v>40961.057349537034</v>
      </c>
      <c r="P2019" s="10">
        <f t="shared" si="157"/>
        <v>40992.166666666664</v>
      </c>
      <c r="Q2019">
        <f t="shared" si="155"/>
        <v>125</v>
      </c>
      <c r="R2019">
        <f t="shared" si="158"/>
        <v>73.42</v>
      </c>
      <c r="S2019" t="s">
        <v>8319</v>
      </c>
      <c r="T2019" t="s">
        <v>8349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6"/>
        <v>42199.365844907406</v>
      </c>
      <c r="P2020" s="10">
        <f t="shared" si="157"/>
        <v>42229.365844907406</v>
      </c>
      <c r="Q2020">
        <f t="shared" si="155"/>
        <v>102</v>
      </c>
      <c r="R2020">
        <f t="shared" si="158"/>
        <v>147.68</v>
      </c>
      <c r="S2020" t="s">
        <v>8319</v>
      </c>
      <c r="T2020" t="s">
        <v>8349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6"/>
        <v>42605.70857638889</v>
      </c>
      <c r="P2021" s="10">
        <f t="shared" si="157"/>
        <v>42635.70857638889</v>
      </c>
      <c r="Q2021">
        <f t="shared" si="155"/>
        <v>485</v>
      </c>
      <c r="R2021">
        <f t="shared" si="158"/>
        <v>108.97</v>
      </c>
      <c r="S2021" t="s">
        <v>8319</v>
      </c>
      <c r="T2021" t="s">
        <v>8349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6"/>
        <v>41737.097499999996</v>
      </c>
      <c r="P2022" s="10">
        <f t="shared" si="157"/>
        <v>41773.961111111108</v>
      </c>
      <c r="Q2022">
        <f t="shared" si="155"/>
        <v>192</v>
      </c>
      <c r="R2022">
        <f t="shared" si="158"/>
        <v>23.65</v>
      </c>
      <c r="S2022" t="s">
        <v>8319</v>
      </c>
      <c r="T2022" t="s">
        <v>8349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6"/>
        <v>41861.070567129631</v>
      </c>
      <c r="P2023" s="10">
        <f t="shared" si="157"/>
        <v>41906.070567129631</v>
      </c>
      <c r="Q2023">
        <f t="shared" si="155"/>
        <v>281</v>
      </c>
      <c r="R2023">
        <f t="shared" si="158"/>
        <v>147.94999999999999</v>
      </c>
      <c r="S2023" t="s">
        <v>8319</v>
      </c>
      <c r="T2023" t="s">
        <v>8349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6"/>
        <v>42502.569120370375</v>
      </c>
      <c r="P2024" s="10">
        <f t="shared" si="157"/>
        <v>42532.569120370375</v>
      </c>
      <c r="Q2024">
        <f t="shared" si="155"/>
        <v>125</v>
      </c>
      <c r="R2024">
        <f t="shared" si="158"/>
        <v>385.04</v>
      </c>
      <c r="S2024" t="s">
        <v>8319</v>
      </c>
      <c r="T2024" t="s">
        <v>8349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6"/>
        <v>42136.420752314814</v>
      </c>
      <c r="P2025" s="10">
        <f t="shared" si="157"/>
        <v>42166.420752314814</v>
      </c>
      <c r="Q2025">
        <f t="shared" si="155"/>
        <v>161</v>
      </c>
      <c r="R2025">
        <f t="shared" si="158"/>
        <v>457.39</v>
      </c>
      <c r="S2025" t="s">
        <v>8319</v>
      </c>
      <c r="T2025" t="s">
        <v>8349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6"/>
        <v>41099.966944444444</v>
      </c>
      <c r="P2026" s="10">
        <f t="shared" si="157"/>
        <v>41134.125</v>
      </c>
      <c r="Q2026">
        <f t="shared" si="155"/>
        <v>585</v>
      </c>
      <c r="R2026">
        <f t="shared" si="158"/>
        <v>222.99</v>
      </c>
      <c r="S2026" t="s">
        <v>8319</v>
      </c>
      <c r="T2026" t="s">
        <v>8349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6"/>
        <v>42136.184560185182</v>
      </c>
      <c r="P2027" s="10">
        <f t="shared" si="157"/>
        <v>42166.184560185182</v>
      </c>
      <c r="Q2027">
        <f t="shared" si="155"/>
        <v>201</v>
      </c>
      <c r="R2027">
        <f t="shared" si="158"/>
        <v>220.74</v>
      </c>
      <c r="S2027" t="s">
        <v>8319</v>
      </c>
      <c r="T2027" t="s">
        <v>8349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6"/>
        <v>41704.735937500001</v>
      </c>
      <c r="P2028" s="10">
        <f t="shared" si="157"/>
        <v>41750.165972222225</v>
      </c>
      <c r="Q2028">
        <f t="shared" si="155"/>
        <v>133</v>
      </c>
      <c r="R2028">
        <f t="shared" si="158"/>
        <v>73.5</v>
      </c>
      <c r="S2028" t="s">
        <v>8319</v>
      </c>
      <c r="T2028" t="s">
        <v>8349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6"/>
        <v>42048.813877314817</v>
      </c>
      <c r="P2029" s="10">
        <f t="shared" si="157"/>
        <v>42093.772210648152</v>
      </c>
      <c r="Q2029">
        <f t="shared" si="155"/>
        <v>120</v>
      </c>
      <c r="R2029">
        <f t="shared" si="158"/>
        <v>223.1</v>
      </c>
      <c r="S2029" t="s">
        <v>8319</v>
      </c>
      <c r="T2029" t="s">
        <v>8349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6"/>
        <v>40215.919050925928</v>
      </c>
      <c r="P2030" s="10">
        <f t="shared" si="157"/>
        <v>40252.913194444445</v>
      </c>
      <c r="Q2030">
        <f t="shared" si="155"/>
        <v>126</v>
      </c>
      <c r="R2030">
        <f t="shared" si="158"/>
        <v>47.91</v>
      </c>
      <c r="S2030" t="s">
        <v>8319</v>
      </c>
      <c r="T2030" t="s">
        <v>8349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6"/>
        <v>41848.021770833337</v>
      </c>
      <c r="P2031" s="10">
        <f t="shared" si="157"/>
        <v>41878.021770833337</v>
      </c>
      <c r="Q2031">
        <f t="shared" si="155"/>
        <v>361</v>
      </c>
      <c r="R2031">
        <f t="shared" si="158"/>
        <v>96.06</v>
      </c>
      <c r="S2031" t="s">
        <v>8319</v>
      </c>
      <c r="T2031" t="s">
        <v>8349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6"/>
        <v>41212.996481481481</v>
      </c>
      <c r="P2032" s="10">
        <f t="shared" si="157"/>
        <v>41242.996481481481</v>
      </c>
      <c r="Q2032">
        <f t="shared" si="155"/>
        <v>226</v>
      </c>
      <c r="R2032">
        <f t="shared" si="158"/>
        <v>118.61</v>
      </c>
      <c r="S2032" t="s">
        <v>8319</v>
      </c>
      <c r="T2032" t="s">
        <v>8349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6"/>
        <v>41975.329317129625</v>
      </c>
      <c r="P2033" s="10">
        <f t="shared" si="157"/>
        <v>42013.041666666672</v>
      </c>
      <c r="Q2033">
        <f t="shared" si="155"/>
        <v>120</v>
      </c>
      <c r="R2033">
        <f t="shared" si="158"/>
        <v>118.45</v>
      </c>
      <c r="S2033" t="s">
        <v>8319</v>
      </c>
      <c r="T2033" t="s">
        <v>8349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6"/>
        <v>42689.565671296295</v>
      </c>
      <c r="P2034" s="10">
        <f t="shared" si="157"/>
        <v>42719.208333333328</v>
      </c>
      <c r="Q2034">
        <f t="shared" si="155"/>
        <v>304</v>
      </c>
      <c r="R2034">
        <f t="shared" si="158"/>
        <v>143.21</v>
      </c>
      <c r="S2034" t="s">
        <v>8319</v>
      </c>
      <c r="T2034" t="s">
        <v>8349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6"/>
        <v>41725.082384259258</v>
      </c>
      <c r="P2035" s="10">
        <f t="shared" si="157"/>
        <v>41755.082384259258</v>
      </c>
      <c r="Q2035">
        <f t="shared" si="155"/>
        <v>179</v>
      </c>
      <c r="R2035">
        <f t="shared" si="158"/>
        <v>282.72000000000003</v>
      </c>
      <c r="S2035" t="s">
        <v>8319</v>
      </c>
      <c r="T2035" t="s">
        <v>8349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6"/>
        <v>42076.130011574074</v>
      </c>
      <c r="P2036" s="10">
        <f t="shared" si="157"/>
        <v>42131.290277777778</v>
      </c>
      <c r="Q2036">
        <f t="shared" si="155"/>
        <v>387</v>
      </c>
      <c r="R2036">
        <f t="shared" si="158"/>
        <v>593.94000000000005</v>
      </c>
      <c r="S2036" t="s">
        <v>8319</v>
      </c>
      <c r="T2036" t="s">
        <v>8349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6"/>
        <v>42311.625081018516</v>
      </c>
      <c r="P2037" s="10">
        <f t="shared" si="157"/>
        <v>42357.041666666672</v>
      </c>
      <c r="Q2037">
        <f t="shared" si="155"/>
        <v>211</v>
      </c>
      <c r="R2037">
        <f t="shared" si="158"/>
        <v>262.16000000000003</v>
      </c>
      <c r="S2037" t="s">
        <v>8319</v>
      </c>
      <c r="T2037" t="s">
        <v>8349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6"/>
        <v>41738.864803240744</v>
      </c>
      <c r="P2038" s="10">
        <f t="shared" si="157"/>
        <v>41768.864803240744</v>
      </c>
      <c r="Q2038">
        <f t="shared" si="155"/>
        <v>132</v>
      </c>
      <c r="R2038">
        <f t="shared" si="158"/>
        <v>46.58</v>
      </c>
      <c r="S2038" t="s">
        <v>8319</v>
      </c>
      <c r="T2038" t="s">
        <v>8349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6"/>
        <v>41578.210104166668</v>
      </c>
      <c r="P2039" s="10">
        <f t="shared" si="157"/>
        <v>41638.251770833333</v>
      </c>
      <c r="Q2039">
        <f t="shared" si="155"/>
        <v>300</v>
      </c>
      <c r="R2039">
        <f t="shared" si="158"/>
        <v>70.040000000000006</v>
      </c>
      <c r="S2039" t="s">
        <v>8319</v>
      </c>
      <c r="T2039" t="s">
        <v>8349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6"/>
        <v>41424.27107638889</v>
      </c>
      <c r="P2040" s="10">
        <f t="shared" si="157"/>
        <v>41456.75</v>
      </c>
      <c r="Q2040">
        <f t="shared" si="155"/>
        <v>421</v>
      </c>
      <c r="R2040">
        <f t="shared" si="158"/>
        <v>164.91</v>
      </c>
      <c r="S2040" t="s">
        <v>8319</v>
      </c>
      <c r="T2040" t="s">
        <v>8349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6"/>
        <v>42675.438946759255</v>
      </c>
      <c r="P2041" s="10">
        <f t="shared" si="157"/>
        <v>42705.207638888889</v>
      </c>
      <c r="Q2041">
        <f t="shared" si="155"/>
        <v>136</v>
      </c>
      <c r="R2041">
        <f t="shared" si="158"/>
        <v>449.26</v>
      </c>
      <c r="S2041" t="s">
        <v>8319</v>
      </c>
      <c r="T2041" t="s">
        <v>8349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6"/>
        <v>41578.927118055559</v>
      </c>
      <c r="P2042" s="10">
        <f t="shared" si="157"/>
        <v>41593.968784722223</v>
      </c>
      <c r="Q2042">
        <f t="shared" si="155"/>
        <v>248</v>
      </c>
      <c r="R2042">
        <f t="shared" si="158"/>
        <v>27.47</v>
      </c>
      <c r="S2042" t="s">
        <v>8319</v>
      </c>
      <c r="T2042" t="s">
        <v>8349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6"/>
        <v>42654.525775462964</v>
      </c>
      <c r="P2043" s="10">
        <f t="shared" si="157"/>
        <v>42684.567442129628</v>
      </c>
      <c r="Q2043">
        <f t="shared" si="155"/>
        <v>182</v>
      </c>
      <c r="R2043">
        <f t="shared" si="158"/>
        <v>143.97999999999999</v>
      </c>
      <c r="S2043" t="s">
        <v>8319</v>
      </c>
      <c r="T2043" t="s">
        <v>8349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6"/>
        <v>42331.708032407405</v>
      </c>
      <c r="P2044" s="10">
        <f t="shared" si="157"/>
        <v>42391.708032407405</v>
      </c>
      <c r="Q2044">
        <f t="shared" si="155"/>
        <v>124</v>
      </c>
      <c r="R2044">
        <f t="shared" si="158"/>
        <v>88.24</v>
      </c>
      <c r="S2044" t="s">
        <v>8319</v>
      </c>
      <c r="T2044" t="s">
        <v>8349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6"/>
        <v>42661.176817129628</v>
      </c>
      <c r="P2045" s="10">
        <f t="shared" si="157"/>
        <v>42715.207638888889</v>
      </c>
      <c r="Q2045">
        <f t="shared" si="155"/>
        <v>506</v>
      </c>
      <c r="R2045">
        <f t="shared" si="158"/>
        <v>36.33</v>
      </c>
      <c r="S2045" t="s">
        <v>8319</v>
      </c>
      <c r="T2045" t="s">
        <v>8349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6"/>
        <v>42138.684189814812</v>
      </c>
      <c r="P2046" s="10">
        <f t="shared" si="157"/>
        <v>42168.684189814812</v>
      </c>
      <c r="Q2046">
        <f t="shared" si="155"/>
        <v>108</v>
      </c>
      <c r="R2046">
        <f t="shared" si="158"/>
        <v>90.18</v>
      </c>
      <c r="S2046" t="s">
        <v>8319</v>
      </c>
      <c r="T2046" t="s">
        <v>8349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6"/>
        <v>41069.088506944441</v>
      </c>
      <c r="P2047" s="10">
        <f t="shared" si="157"/>
        <v>41099.088506944441</v>
      </c>
      <c r="Q2047">
        <f t="shared" si="155"/>
        <v>819</v>
      </c>
      <c r="R2047">
        <f t="shared" si="158"/>
        <v>152.62</v>
      </c>
      <c r="S2047" t="s">
        <v>8319</v>
      </c>
      <c r="T2047" t="s">
        <v>8349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6"/>
        <v>41387.171805555554</v>
      </c>
      <c r="P2048" s="10">
        <f t="shared" si="157"/>
        <v>41417.171805555554</v>
      </c>
      <c r="Q2048">
        <f t="shared" si="155"/>
        <v>121</v>
      </c>
      <c r="R2048">
        <f t="shared" si="158"/>
        <v>55.81</v>
      </c>
      <c r="S2048" t="s">
        <v>8319</v>
      </c>
      <c r="T2048" t="s">
        <v>8349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6"/>
        <v>42081.903587962966</v>
      </c>
      <c r="P2049" s="10">
        <f t="shared" si="157"/>
        <v>42111</v>
      </c>
      <c r="Q2049">
        <f t="shared" si="155"/>
        <v>103</v>
      </c>
      <c r="R2049">
        <f t="shared" si="158"/>
        <v>227.85</v>
      </c>
      <c r="S2049" t="s">
        <v>8319</v>
      </c>
      <c r="T2049" t="s">
        <v>8349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6"/>
        <v>41387.651516203703</v>
      </c>
      <c r="P2050" s="10">
        <f t="shared" si="157"/>
        <v>41417.651516203703</v>
      </c>
      <c r="Q2050">
        <f t="shared" ref="Q2050:Q2113" si="160">ROUND(100*E2050/D2050, 0)</f>
        <v>148</v>
      </c>
      <c r="R2050">
        <f t="shared" si="158"/>
        <v>91.83</v>
      </c>
      <c r="S2050" t="s">
        <v>8319</v>
      </c>
      <c r="T2050" t="s">
        <v>8349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1">(((J2051/60)/60)/24)+DATE(1970,1,1)</f>
        <v>41575.527349537035</v>
      </c>
      <c r="P2051" s="10">
        <f t="shared" ref="P2051:P2114" si="162">(((I2051/60)/60)/24)+DATE(1970,1,1)</f>
        <v>41610.957638888889</v>
      </c>
      <c r="Q2051">
        <f t="shared" si="160"/>
        <v>120</v>
      </c>
      <c r="R2051">
        <f t="shared" ref="R2051:R2114" si="163">IFERROR(ROUND(E2051/L2051, 2), "no backers")</f>
        <v>80.989999999999995</v>
      </c>
      <c r="S2051" t="s">
        <v>8319</v>
      </c>
      <c r="T2051" t="s">
        <v>8349</v>
      </c>
      <c r="U2051">
        <f t="shared" ref="U2051:U2114" si="164">YEAR(O2051)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1"/>
        <v>42115.071504629625</v>
      </c>
      <c r="P2052" s="10">
        <f t="shared" si="162"/>
        <v>42155.071504629625</v>
      </c>
      <c r="Q2052">
        <f t="shared" si="160"/>
        <v>473</v>
      </c>
      <c r="R2052">
        <f t="shared" si="163"/>
        <v>278.39</v>
      </c>
      <c r="S2052" t="s">
        <v>8319</v>
      </c>
      <c r="T2052" t="s">
        <v>8349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1"/>
        <v>41604.022418981483</v>
      </c>
      <c r="P2053" s="10">
        <f t="shared" si="162"/>
        <v>41634.022418981483</v>
      </c>
      <c r="Q2053">
        <f t="shared" si="160"/>
        <v>130</v>
      </c>
      <c r="R2053">
        <f t="shared" si="163"/>
        <v>43.1</v>
      </c>
      <c r="S2053" t="s">
        <v>8319</v>
      </c>
      <c r="T2053" t="s">
        <v>8349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1"/>
        <v>42375.08394675926</v>
      </c>
      <c r="P2054" s="10">
        <f t="shared" si="162"/>
        <v>42420.08394675926</v>
      </c>
      <c r="Q2054">
        <f t="shared" si="160"/>
        <v>353</v>
      </c>
      <c r="R2054">
        <f t="shared" si="163"/>
        <v>326.29000000000002</v>
      </c>
      <c r="S2054" t="s">
        <v>8319</v>
      </c>
      <c r="T2054" t="s">
        <v>8349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1"/>
        <v>42303.617488425924</v>
      </c>
      <c r="P2055" s="10">
        <f t="shared" si="162"/>
        <v>42333.659155092595</v>
      </c>
      <c r="Q2055">
        <f t="shared" si="160"/>
        <v>101</v>
      </c>
      <c r="R2055">
        <f t="shared" si="163"/>
        <v>41.74</v>
      </c>
      <c r="S2055" t="s">
        <v>8319</v>
      </c>
      <c r="T2055" t="s">
        <v>8349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1"/>
        <v>41731.520949074074</v>
      </c>
      <c r="P2056" s="10">
        <f t="shared" si="162"/>
        <v>41761.520949074074</v>
      </c>
      <c r="Q2056">
        <f t="shared" si="160"/>
        <v>114</v>
      </c>
      <c r="R2056">
        <f t="shared" si="163"/>
        <v>64.02</v>
      </c>
      <c r="S2056" t="s">
        <v>8319</v>
      </c>
      <c r="T2056" t="s">
        <v>8349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1"/>
        <v>41946.674108796295</v>
      </c>
      <c r="P2057" s="10">
        <f t="shared" si="162"/>
        <v>41976.166666666672</v>
      </c>
      <c r="Q2057">
        <f t="shared" si="160"/>
        <v>167</v>
      </c>
      <c r="R2057">
        <f t="shared" si="163"/>
        <v>99.46</v>
      </c>
      <c r="S2057" t="s">
        <v>8319</v>
      </c>
      <c r="T2057" t="s">
        <v>8349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1"/>
        <v>41351.76090277778</v>
      </c>
      <c r="P2058" s="10">
        <f t="shared" si="162"/>
        <v>41381.76090277778</v>
      </c>
      <c r="Q2058">
        <f t="shared" si="160"/>
        <v>153</v>
      </c>
      <c r="R2058">
        <f t="shared" si="163"/>
        <v>138.49</v>
      </c>
      <c r="S2058" t="s">
        <v>8319</v>
      </c>
      <c r="T2058" t="s">
        <v>8349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1"/>
        <v>42396.494583333333</v>
      </c>
      <c r="P2059" s="10">
        <f t="shared" si="162"/>
        <v>42426.494583333333</v>
      </c>
      <c r="Q2059">
        <f t="shared" si="160"/>
        <v>202</v>
      </c>
      <c r="R2059">
        <f t="shared" si="163"/>
        <v>45.55</v>
      </c>
      <c r="S2059" t="s">
        <v>8319</v>
      </c>
      <c r="T2059" t="s">
        <v>8349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1"/>
        <v>42026.370717592596</v>
      </c>
      <c r="P2060" s="10">
        <f t="shared" si="162"/>
        <v>42065.833333333328</v>
      </c>
      <c r="Q2060">
        <f t="shared" si="160"/>
        <v>168</v>
      </c>
      <c r="R2060">
        <f t="shared" si="163"/>
        <v>10.51</v>
      </c>
      <c r="S2060" t="s">
        <v>8319</v>
      </c>
      <c r="T2060" t="s">
        <v>8349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1"/>
        <v>42361.602476851855</v>
      </c>
      <c r="P2061" s="10">
        <f t="shared" si="162"/>
        <v>42400.915972222225</v>
      </c>
      <c r="Q2061">
        <f t="shared" si="160"/>
        <v>143</v>
      </c>
      <c r="R2061">
        <f t="shared" si="163"/>
        <v>114.77</v>
      </c>
      <c r="S2061" t="s">
        <v>8319</v>
      </c>
      <c r="T2061" t="s">
        <v>8349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1"/>
        <v>41783.642939814818</v>
      </c>
      <c r="P2062" s="10">
        <f t="shared" si="162"/>
        <v>41843.642939814818</v>
      </c>
      <c r="Q2062">
        <f t="shared" si="160"/>
        <v>196</v>
      </c>
      <c r="R2062">
        <f t="shared" si="163"/>
        <v>36</v>
      </c>
      <c r="S2062" t="s">
        <v>8319</v>
      </c>
      <c r="T2062" t="s">
        <v>8349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1"/>
        <v>42705.764513888891</v>
      </c>
      <c r="P2063" s="10">
        <f t="shared" si="162"/>
        <v>42735.764513888891</v>
      </c>
      <c r="Q2063">
        <f t="shared" si="160"/>
        <v>108</v>
      </c>
      <c r="R2063">
        <f t="shared" si="163"/>
        <v>154.16999999999999</v>
      </c>
      <c r="S2063" t="s">
        <v>8319</v>
      </c>
      <c r="T2063" t="s">
        <v>8349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1"/>
        <v>42423.3830787037</v>
      </c>
      <c r="P2064" s="10">
        <f t="shared" si="162"/>
        <v>42453.341412037036</v>
      </c>
      <c r="Q2064">
        <f t="shared" si="160"/>
        <v>115</v>
      </c>
      <c r="R2064">
        <f t="shared" si="163"/>
        <v>566.39</v>
      </c>
      <c r="S2064" t="s">
        <v>8319</v>
      </c>
      <c r="T2064" t="s">
        <v>8349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1"/>
        <v>42472.73265046296</v>
      </c>
      <c r="P2065" s="10">
        <f t="shared" si="162"/>
        <v>42505.73265046296</v>
      </c>
      <c r="Q2065">
        <f t="shared" si="160"/>
        <v>148</v>
      </c>
      <c r="R2065">
        <f t="shared" si="163"/>
        <v>120.86</v>
      </c>
      <c r="S2065" t="s">
        <v>8319</v>
      </c>
      <c r="T2065" t="s">
        <v>8349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1"/>
        <v>41389.364849537036</v>
      </c>
      <c r="P2066" s="10">
        <f t="shared" si="162"/>
        <v>41425.5</v>
      </c>
      <c r="Q2066">
        <f t="shared" si="160"/>
        <v>191</v>
      </c>
      <c r="R2066">
        <f t="shared" si="163"/>
        <v>86.16</v>
      </c>
      <c r="S2066" t="s">
        <v>8319</v>
      </c>
      <c r="T2066" t="s">
        <v>8349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1"/>
        <v>41603.333668981482</v>
      </c>
      <c r="P2067" s="10">
        <f t="shared" si="162"/>
        <v>41633.333668981482</v>
      </c>
      <c r="Q2067">
        <f t="shared" si="160"/>
        <v>199</v>
      </c>
      <c r="R2067">
        <f t="shared" si="163"/>
        <v>51.21</v>
      </c>
      <c r="S2067" t="s">
        <v>8319</v>
      </c>
      <c r="T2067" t="s">
        <v>8349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1"/>
        <v>41844.771793981483</v>
      </c>
      <c r="P2068" s="10">
        <f t="shared" si="162"/>
        <v>41874.771793981483</v>
      </c>
      <c r="Q2068">
        <f t="shared" si="160"/>
        <v>219</v>
      </c>
      <c r="R2068">
        <f t="shared" si="163"/>
        <v>67.260000000000005</v>
      </c>
      <c r="S2068" t="s">
        <v>8319</v>
      </c>
      <c r="T2068" t="s">
        <v>8349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1"/>
        <v>42115.853888888887</v>
      </c>
      <c r="P2069" s="10">
        <f t="shared" si="162"/>
        <v>42148.853888888887</v>
      </c>
      <c r="Q2069">
        <f t="shared" si="160"/>
        <v>127</v>
      </c>
      <c r="R2069">
        <f t="shared" si="163"/>
        <v>62.8</v>
      </c>
      <c r="S2069" t="s">
        <v>8319</v>
      </c>
      <c r="T2069" t="s">
        <v>8349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1"/>
        <v>42633.841608796298</v>
      </c>
      <c r="P2070" s="10">
        <f t="shared" si="162"/>
        <v>42663.841608796298</v>
      </c>
      <c r="Q2070">
        <f t="shared" si="160"/>
        <v>105</v>
      </c>
      <c r="R2070">
        <f t="shared" si="163"/>
        <v>346.13</v>
      </c>
      <c r="S2070" t="s">
        <v>8319</v>
      </c>
      <c r="T2070" t="s">
        <v>8349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1"/>
        <v>42340.972118055557</v>
      </c>
      <c r="P2071" s="10">
        <f t="shared" si="162"/>
        <v>42371.972118055557</v>
      </c>
      <c r="Q2071">
        <f t="shared" si="160"/>
        <v>128</v>
      </c>
      <c r="R2071">
        <f t="shared" si="163"/>
        <v>244.12</v>
      </c>
      <c r="S2071" t="s">
        <v>8319</v>
      </c>
      <c r="T2071" t="s">
        <v>8349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1"/>
        <v>42519.6565162037</v>
      </c>
      <c r="P2072" s="10">
        <f t="shared" si="162"/>
        <v>42549.6565162037</v>
      </c>
      <c r="Q2072">
        <f t="shared" si="160"/>
        <v>317</v>
      </c>
      <c r="R2072">
        <f t="shared" si="163"/>
        <v>259.25</v>
      </c>
      <c r="S2072" t="s">
        <v>8319</v>
      </c>
      <c r="T2072" t="s">
        <v>8349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1"/>
        <v>42600.278749999998</v>
      </c>
      <c r="P2073" s="10">
        <f t="shared" si="162"/>
        <v>42645.278749999998</v>
      </c>
      <c r="Q2073">
        <f t="shared" si="160"/>
        <v>281</v>
      </c>
      <c r="R2073">
        <f t="shared" si="163"/>
        <v>201.96</v>
      </c>
      <c r="S2073" t="s">
        <v>8319</v>
      </c>
      <c r="T2073" t="s">
        <v>8349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1"/>
        <v>42467.581388888888</v>
      </c>
      <c r="P2074" s="10">
        <f t="shared" si="162"/>
        <v>42497.581388888888</v>
      </c>
      <c r="Q2074">
        <f t="shared" si="160"/>
        <v>111</v>
      </c>
      <c r="R2074">
        <f t="shared" si="163"/>
        <v>226.21</v>
      </c>
      <c r="S2074" t="s">
        <v>8319</v>
      </c>
      <c r="T2074" t="s">
        <v>8349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1"/>
        <v>42087.668032407411</v>
      </c>
      <c r="P2075" s="10">
        <f t="shared" si="162"/>
        <v>42132.668032407411</v>
      </c>
      <c r="Q2075">
        <f t="shared" si="160"/>
        <v>153</v>
      </c>
      <c r="R2075">
        <f t="shared" si="163"/>
        <v>324.69</v>
      </c>
      <c r="S2075" t="s">
        <v>8319</v>
      </c>
      <c r="T2075" t="s">
        <v>8349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1"/>
        <v>42466.826180555552</v>
      </c>
      <c r="P2076" s="10">
        <f t="shared" si="162"/>
        <v>42496.826180555552</v>
      </c>
      <c r="Q2076">
        <f t="shared" si="160"/>
        <v>103</v>
      </c>
      <c r="R2076">
        <f t="shared" si="163"/>
        <v>205</v>
      </c>
      <c r="S2076" t="s">
        <v>8319</v>
      </c>
      <c r="T2076" t="s">
        <v>8349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1"/>
        <v>41450.681574074071</v>
      </c>
      <c r="P2077" s="10">
        <f t="shared" si="162"/>
        <v>41480.681574074071</v>
      </c>
      <c r="Q2077">
        <f t="shared" si="160"/>
        <v>1678</v>
      </c>
      <c r="R2077">
        <f t="shared" si="163"/>
        <v>20.47</v>
      </c>
      <c r="S2077" t="s">
        <v>8319</v>
      </c>
      <c r="T2077" t="s">
        <v>8349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1"/>
        <v>41803.880659722221</v>
      </c>
      <c r="P2078" s="10">
        <f t="shared" si="162"/>
        <v>41843.880659722221</v>
      </c>
      <c r="Q2078">
        <f t="shared" si="160"/>
        <v>543</v>
      </c>
      <c r="R2078">
        <f t="shared" si="163"/>
        <v>116.35</v>
      </c>
      <c r="S2078" t="s">
        <v>8319</v>
      </c>
      <c r="T2078" t="s">
        <v>8349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1"/>
        <v>42103.042546296296</v>
      </c>
      <c r="P2079" s="10">
        <f t="shared" si="162"/>
        <v>42160.875</v>
      </c>
      <c r="Q2079">
        <f t="shared" si="160"/>
        <v>116</v>
      </c>
      <c r="R2079">
        <f t="shared" si="163"/>
        <v>307.2</v>
      </c>
      <c r="S2079" t="s">
        <v>8319</v>
      </c>
      <c r="T2079" t="s">
        <v>8349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1"/>
        <v>42692.771493055552</v>
      </c>
      <c r="P2080" s="10">
        <f t="shared" si="162"/>
        <v>42722.771493055552</v>
      </c>
      <c r="Q2080">
        <f t="shared" si="160"/>
        <v>131</v>
      </c>
      <c r="R2080">
        <f t="shared" si="163"/>
        <v>546.69000000000005</v>
      </c>
      <c r="S2080" t="s">
        <v>8319</v>
      </c>
      <c r="T2080" t="s">
        <v>8349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1"/>
        <v>42150.71056712963</v>
      </c>
      <c r="P2081" s="10">
        <f t="shared" si="162"/>
        <v>42180.791666666672</v>
      </c>
      <c r="Q2081">
        <f t="shared" si="160"/>
        <v>288</v>
      </c>
      <c r="R2081">
        <f t="shared" si="163"/>
        <v>47.47</v>
      </c>
      <c r="S2081" t="s">
        <v>8319</v>
      </c>
      <c r="T2081" t="s">
        <v>8349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1"/>
        <v>42289.957175925927</v>
      </c>
      <c r="P2082" s="10">
        <f t="shared" si="162"/>
        <v>42319.998842592591</v>
      </c>
      <c r="Q2082">
        <f t="shared" si="160"/>
        <v>508</v>
      </c>
      <c r="R2082">
        <f t="shared" si="163"/>
        <v>101.56</v>
      </c>
      <c r="S2082" t="s">
        <v>8319</v>
      </c>
      <c r="T2082" t="s">
        <v>8349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1"/>
        <v>41004.156886574077</v>
      </c>
      <c r="P2083" s="10">
        <f t="shared" si="162"/>
        <v>41045.207638888889</v>
      </c>
      <c r="Q2083">
        <f t="shared" si="160"/>
        <v>115</v>
      </c>
      <c r="R2083">
        <f t="shared" si="163"/>
        <v>72.91</v>
      </c>
      <c r="S2083" t="s">
        <v>8325</v>
      </c>
      <c r="T2083" t="s">
        <v>8329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1"/>
        <v>40811.120324074072</v>
      </c>
      <c r="P2084" s="10">
        <f t="shared" si="162"/>
        <v>40871.161990740737</v>
      </c>
      <c r="Q2084">
        <f t="shared" si="160"/>
        <v>111</v>
      </c>
      <c r="R2084">
        <f t="shared" si="163"/>
        <v>43.71</v>
      </c>
      <c r="S2084" t="s">
        <v>8325</v>
      </c>
      <c r="T2084" t="s">
        <v>8329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1"/>
        <v>41034.72216435185</v>
      </c>
      <c r="P2085" s="10">
        <f t="shared" si="162"/>
        <v>41064.72216435185</v>
      </c>
      <c r="Q2085">
        <f t="shared" si="160"/>
        <v>113</v>
      </c>
      <c r="R2085">
        <f t="shared" si="163"/>
        <v>34</v>
      </c>
      <c r="S2085" t="s">
        <v>8325</v>
      </c>
      <c r="T2085" t="s">
        <v>8329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1"/>
        <v>41731.833124999997</v>
      </c>
      <c r="P2086" s="10">
        <f t="shared" si="162"/>
        <v>41763.290972222225</v>
      </c>
      <c r="Q2086">
        <f t="shared" si="160"/>
        <v>108</v>
      </c>
      <c r="R2086">
        <f t="shared" si="163"/>
        <v>70.650000000000006</v>
      </c>
      <c r="S2086" t="s">
        <v>8325</v>
      </c>
      <c r="T2086" t="s">
        <v>8329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1"/>
        <v>41075.835497685184</v>
      </c>
      <c r="P2087" s="10">
        <f t="shared" si="162"/>
        <v>41105.835497685184</v>
      </c>
      <c r="Q2087">
        <f t="shared" si="160"/>
        <v>124</v>
      </c>
      <c r="R2087">
        <f t="shared" si="163"/>
        <v>89.3</v>
      </c>
      <c r="S2087" t="s">
        <v>8325</v>
      </c>
      <c r="T2087" t="s">
        <v>8329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1"/>
        <v>40860.67050925926</v>
      </c>
      <c r="P2088" s="10">
        <f t="shared" si="162"/>
        <v>40891.207638888889</v>
      </c>
      <c r="Q2088">
        <f t="shared" si="160"/>
        <v>101</v>
      </c>
      <c r="R2088">
        <f t="shared" si="163"/>
        <v>115.09</v>
      </c>
      <c r="S2088" t="s">
        <v>8325</v>
      </c>
      <c r="T2088" t="s">
        <v>8329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1"/>
        <v>40764.204375000001</v>
      </c>
      <c r="P2089" s="10">
        <f t="shared" si="162"/>
        <v>40794.204375000001</v>
      </c>
      <c r="Q2089">
        <f t="shared" si="160"/>
        <v>104</v>
      </c>
      <c r="R2089">
        <f t="shared" si="163"/>
        <v>62.12</v>
      </c>
      <c r="S2089" t="s">
        <v>8325</v>
      </c>
      <c r="T2089" t="s">
        <v>8329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1"/>
        <v>40395.714722222219</v>
      </c>
      <c r="P2090" s="10">
        <f t="shared" si="162"/>
        <v>40432.165972222225</v>
      </c>
      <c r="Q2090">
        <f t="shared" si="160"/>
        <v>116</v>
      </c>
      <c r="R2090">
        <f t="shared" si="163"/>
        <v>46.2</v>
      </c>
      <c r="S2090" t="s">
        <v>8325</v>
      </c>
      <c r="T2090" t="s">
        <v>8329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1"/>
        <v>41453.076319444444</v>
      </c>
      <c r="P2091" s="10">
        <f t="shared" si="162"/>
        <v>41488.076319444444</v>
      </c>
      <c r="Q2091">
        <f t="shared" si="160"/>
        <v>120</v>
      </c>
      <c r="R2091">
        <f t="shared" si="163"/>
        <v>48.55</v>
      </c>
      <c r="S2091" t="s">
        <v>8325</v>
      </c>
      <c r="T2091" t="s">
        <v>8329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1"/>
        <v>41299.381423611114</v>
      </c>
      <c r="P2092" s="10">
        <f t="shared" si="162"/>
        <v>41329.381423611114</v>
      </c>
      <c r="Q2092">
        <f t="shared" si="160"/>
        <v>115</v>
      </c>
      <c r="R2092">
        <f t="shared" si="163"/>
        <v>57.52</v>
      </c>
      <c r="S2092" t="s">
        <v>8325</v>
      </c>
      <c r="T2092" t="s">
        <v>8329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1"/>
        <v>40555.322662037033</v>
      </c>
      <c r="P2093" s="10">
        <f t="shared" si="162"/>
        <v>40603.833333333336</v>
      </c>
      <c r="Q2093">
        <f t="shared" si="160"/>
        <v>120</v>
      </c>
      <c r="R2093">
        <f t="shared" si="163"/>
        <v>88.15</v>
      </c>
      <c r="S2093" t="s">
        <v>8325</v>
      </c>
      <c r="T2093" t="s">
        <v>8329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1"/>
        <v>40763.707546296297</v>
      </c>
      <c r="P2094" s="10">
        <f t="shared" si="162"/>
        <v>40823.707546296297</v>
      </c>
      <c r="Q2094">
        <f t="shared" si="160"/>
        <v>101</v>
      </c>
      <c r="R2094">
        <f t="shared" si="163"/>
        <v>110.49</v>
      </c>
      <c r="S2094" t="s">
        <v>8325</v>
      </c>
      <c r="T2094" t="s">
        <v>8329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1"/>
        <v>41205.854537037041</v>
      </c>
      <c r="P2095" s="10">
        <f t="shared" si="162"/>
        <v>41265.896203703705</v>
      </c>
      <c r="Q2095">
        <f t="shared" si="160"/>
        <v>102</v>
      </c>
      <c r="R2095">
        <f t="shared" si="163"/>
        <v>66.83</v>
      </c>
      <c r="S2095" t="s">
        <v>8325</v>
      </c>
      <c r="T2095" t="s">
        <v>8329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1"/>
        <v>40939.02002314815</v>
      </c>
      <c r="P2096" s="10">
        <f t="shared" si="162"/>
        <v>40973.125</v>
      </c>
      <c r="Q2096">
        <f t="shared" si="160"/>
        <v>121</v>
      </c>
      <c r="R2096">
        <f t="shared" si="163"/>
        <v>58.6</v>
      </c>
      <c r="S2096" t="s">
        <v>8325</v>
      </c>
      <c r="T2096" t="s">
        <v>8329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1"/>
        <v>40758.733483796292</v>
      </c>
      <c r="P2097" s="10">
        <f t="shared" si="162"/>
        <v>40818.733483796292</v>
      </c>
      <c r="Q2097">
        <f t="shared" si="160"/>
        <v>100</v>
      </c>
      <c r="R2097">
        <f t="shared" si="163"/>
        <v>113.64</v>
      </c>
      <c r="S2097" t="s">
        <v>8325</v>
      </c>
      <c r="T2097" t="s">
        <v>8329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1"/>
        <v>41192.758506944447</v>
      </c>
      <c r="P2098" s="10">
        <f t="shared" si="162"/>
        <v>41208.165972222225</v>
      </c>
      <c r="Q2098">
        <f t="shared" si="160"/>
        <v>102</v>
      </c>
      <c r="R2098">
        <f t="shared" si="163"/>
        <v>43.57</v>
      </c>
      <c r="S2098" t="s">
        <v>8325</v>
      </c>
      <c r="T2098" t="s">
        <v>8329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1"/>
        <v>40818.58489583333</v>
      </c>
      <c r="P2099" s="10">
        <f t="shared" si="162"/>
        <v>40878.626562500001</v>
      </c>
      <c r="Q2099">
        <f t="shared" si="160"/>
        <v>100</v>
      </c>
      <c r="R2099">
        <f t="shared" si="163"/>
        <v>78.95</v>
      </c>
      <c r="S2099" t="s">
        <v>8325</v>
      </c>
      <c r="T2099" t="s">
        <v>8329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1"/>
        <v>40946.11383101852</v>
      </c>
      <c r="P2100" s="10">
        <f t="shared" si="162"/>
        <v>40976.11383101852</v>
      </c>
      <c r="Q2100">
        <f t="shared" si="160"/>
        <v>100</v>
      </c>
      <c r="R2100">
        <f t="shared" si="163"/>
        <v>188.13</v>
      </c>
      <c r="S2100" t="s">
        <v>8325</v>
      </c>
      <c r="T2100" t="s">
        <v>8329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1"/>
        <v>42173.746342592596</v>
      </c>
      <c r="P2101" s="10">
        <f t="shared" si="162"/>
        <v>42187.152777777781</v>
      </c>
      <c r="Q2101">
        <f t="shared" si="160"/>
        <v>132</v>
      </c>
      <c r="R2101">
        <f t="shared" si="163"/>
        <v>63.03</v>
      </c>
      <c r="S2101" t="s">
        <v>8325</v>
      </c>
      <c r="T2101" t="s">
        <v>8329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1"/>
        <v>41074.834965277776</v>
      </c>
      <c r="P2102" s="10">
        <f t="shared" si="162"/>
        <v>41090.165972222225</v>
      </c>
      <c r="Q2102">
        <f t="shared" si="160"/>
        <v>137</v>
      </c>
      <c r="R2102">
        <f t="shared" si="163"/>
        <v>30.37</v>
      </c>
      <c r="S2102" t="s">
        <v>8325</v>
      </c>
      <c r="T2102" t="s">
        <v>8329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1"/>
        <v>40892.149467592593</v>
      </c>
      <c r="P2103" s="10">
        <f t="shared" si="162"/>
        <v>40952.149467592593</v>
      </c>
      <c r="Q2103">
        <f t="shared" si="160"/>
        <v>113</v>
      </c>
      <c r="R2103">
        <f t="shared" si="163"/>
        <v>51.48</v>
      </c>
      <c r="S2103" t="s">
        <v>8325</v>
      </c>
      <c r="T2103" t="s">
        <v>8329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1"/>
        <v>40638.868611111109</v>
      </c>
      <c r="P2104" s="10">
        <f t="shared" si="162"/>
        <v>40668.868611111109</v>
      </c>
      <c r="Q2104">
        <f t="shared" si="160"/>
        <v>136</v>
      </c>
      <c r="R2104">
        <f t="shared" si="163"/>
        <v>35.79</v>
      </c>
      <c r="S2104" t="s">
        <v>8325</v>
      </c>
      <c r="T2104" t="s">
        <v>8329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1"/>
        <v>41192.754942129628</v>
      </c>
      <c r="P2105" s="10">
        <f t="shared" si="162"/>
        <v>41222.7966087963</v>
      </c>
      <c r="Q2105">
        <f t="shared" si="160"/>
        <v>146</v>
      </c>
      <c r="R2105">
        <f t="shared" si="163"/>
        <v>98.82</v>
      </c>
      <c r="S2105" t="s">
        <v>8325</v>
      </c>
      <c r="T2105" t="s">
        <v>8329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1"/>
        <v>41394.074467592596</v>
      </c>
      <c r="P2106" s="10">
        <f t="shared" si="162"/>
        <v>41425</v>
      </c>
      <c r="Q2106">
        <f t="shared" si="160"/>
        <v>130</v>
      </c>
      <c r="R2106">
        <f t="shared" si="163"/>
        <v>28</v>
      </c>
      <c r="S2106" t="s">
        <v>8325</v>
      </c>
      <c r="T2106" t="s">
        <v>8329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1"/>
        <v>41951.788807870369</v>
      </c>
      <c r="P2107" s="10">
        <f t="shared" si="162"/>
        <v>41964.166666666672</v>
      </c>
      <c r="Q2107">
        <f t="shared" si="160"/>
        <v>254</v>
      </c>
      <c r="R2107">
        <f t="shared" si="163"/>
        <v>51.31</v>
      </c>
      <c r="S2107" t="s">
        <v>8325</v>
      </c>
      <c r="T2107" t="s">
        <v>8329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1"/>
        <v>41270.21497685185</v>
      </c>
      <c r="P2108" s="10">
        <f t="shared" si="162"/>
        <v>41300.21497685185</v>
      </c>
      <c r="Q2108">
        <f t="shared" si="160"/>
        <v>107</v>
      </c>
      <c r="R2108">
        <f t="shared" si="163"/>
        <v>53.52</v>
      </c>
      <c r="S2108" t="s">
        <v>8325</v>
      </c>
      <c r="T2108" t="s">
        <v>8329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1"/>
        <v>41934.71056712963</v>
      </c>
      <c r="P2109" s="10">
        <f t="shared" si="162"/>
        <v>41955.752233796295</v>
      </c>
      <c r="Q2109">
        <f t="shared" si="160"/>
        <v>108</v>
      </c>
      <c r="R2109">
        <f t="shared" si="163"/>
        <v>37.15</v>
      </c>
      <c r="S2109" t="s">
        <v>8325</v>
      </c>
      <c r="T2109" t="s">
        <v>8329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1"/>
        <v>41135.175694444442</v>
      </c>
      <c r="P2110" s="10">
        <f t="shared" si="162"/>
        <v>41162.163194444445</v>
      </c>
      <c r="Q2110">
        <f t="shared" si="160"/>
        <v>107</v>
      </c>
      <c r="R2110">
        <f t="shared" si="163"/>
        <v>89.9</v>
      </c>
      <c r="S2110" t="s">
        <v>8325</v>
      </c>
      <c r="T2110" t="s">
        <v>8329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1"/>
        <v>42160.708530092597</v>
      </c>
      <c r="P2111" s="10">
        <f t="shared" si="162"/>
        <v>42190.708530092597</v>
      </c>
      <c r="Q2111">
        <f t="shared" si="160"/>
        <v>107</v>
      </c>
      <c r="R2111">
        <f t="shared" si="163"/>
        <v>106.53</v>
      </c>
      <c r="S2111" t="s">
        <v>8325</v>
      </c>
      <c r="T2111" t="s">
        <v>8329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1"/>
        <v>41759.670937499999</v>
      </c>
      <c r="P2112" s="10">
        <f t="shared" si="162"/>
        <v>41787.207638888889</v>
      </c>
      <c r="Q2112">
        <f t="shared" si="160"/>
        <v>100</v>
      </c>
      <c r="R2112">
        <f t="shared" si="163"/>
        <v>52.82</v>
      </c>
      <c r="S2112" t="s">
        <v>8325</v>
      </c>
      <c r="T2112" t="s">
        <v>8329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1"/>
        <v>40703.197048611109</v>
      </c>
      <c r="P2113" s="10">
        <f t="shared" si="162"/>
        <v>40770.041666666664</v>
      </c>
      <c r="Q2113">
        <f t="shared" si="160"/>
        <v>107</v>
      </c>
      <c r="R2113">
        <f t="shared" si="163"/>
        <v>54.62</v>
      </c>
      <c r="S2113" t="s">
        <v>8325</v>
      </c>
      <c r="T2113" t="s">
        <v>8329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1"/>
        <v>41365.928159722222</v>
      </c>
      <c r="P2114" s="10">
        <f t="shared" si="162"/>
        <v>41379.928159722222</v>
      </c>
      <c r="Q2114">
        <f t="shared" ref="Q2114:Q2177" si="165">ROUND(100*E2114/D2114, 0)</f>
        <v>100</v>
      </c>
      <c r="R2114">
        <f t="shared" si="163"/>
        <v>27.27</v>
      </c>
      <c r="S2114" t="s">
        <v>8325</v>
      </c>
      <c r="T2114" t="s">
        <v>8329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6">(((J2115/60)/60)/24)+DATE(1970,1,1)</f>
        <v>41870.86546296296</v>
      </c>
      <c r="P2115" s="10">
        <f t="shared" ref="P2115:P2178" si="167">(((I2115/60)/60)/24)+DATE(1970,1,1)</f>
        <v>41905.86546296296</v>
      </c>
      <c r="Q2115">
        <f t="shared" si="165"/>
        <v>105</v>
      </c>
      <c r="R2115">
        <f t="shared" ref="R2115:R2178" si="168">IFERROR(ROUND(E2115/L2115, 2), "no backers")</f>
        <v>68.599999999999994</v>
      </c>
      <c r="S2115" t="s">
        <v>8325</v>
      </c>
      <c r="T2115" t="s">
        <v>8329</v>
      </c>
      <c r="U2115">
        <f t="shared" ref="U2115:U2178" si="169">YEAR(O2115)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6"/>
        <v>40458.815625000003</v>
      </c>
      <c r="P2116" s="10">
        <f t="shared" si="167"/>
        <v>40521.207638888889</v>
      </c>
      <c r="Q2116">
        <f t="shared" si="165"/>
        <v>105</v>
      </c>
      <c r="R2116">
        <f t="shared" si="168"/>
        <v>35.61</v>
      </c>
      <c r="S2116" t="s">
        <v>8325</v>
      </c>
      <c r="T2116" t="s">
        <v>8329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6"/>
        <v>40564.081030092595</v>
      </c>
      <c r="P2117" s="10">
        <f t="shared" si="167"/>
        <v>40594.081030092595</v>
      </c>
      <c r="Q2117">
        <f t="shared" si="165"/>
        <v>226</v>
      </c>
      <c r="R2117">
        <f t="shared" si="168"/>
        <v>94.03</v>
      </c>
      <c r="S2117" t="s">
        <v>8325</v>
      </c>
      <c r="T2117" t="s">
        <v>8329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6"/>
        <v>41136.777812500004</v>
      </c>
      <c r="P2118" s="10">
        <f t="shared" si="167"/>
        <v>41184.777812500004</v>
      </c>
      <c r="Q2118">
        <f t="shared" si="165"/>
        <v>101</v>
      </c>
      <c r="R2118">
        <f t="shared" si="168"/>
        <v>526.46</v>
      </c>
      <c r="S2118" t="s">
        <v>8325</v>
      </c>
      <c r="T2118" t="s">
        <v>8329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6"/>
        <v>42290.059594907405</v>
      </c>
      <c r="P2119" s="10">
        <f t="shared" si="167"/>
        <v>42304.207638888889</v>
      </c>
      <c r="Q2119">
        <f t="shared" si="165"/>
        <v>148</v>
      </c>
      <c r="R2119">
        <f t="shared" si="168"/>
        <v>50.66</v>
      </c>
      <c r="S2119" t="s">
        <v>8325</v>
      </c>
      <c r="T2119" t="s">
        <v>8329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6"/>
        <v>40718.839537037034</v>
      </c>
      <c r="P2120" s="10">
        <f t="shared" si="167"/>
        <v>40748.839537037034</v>
      </c>
      <c r="Q2120">
        <f t="shared" si="165"/>
        <v>135</v>
      </c>
      <c r="R2120">
        <f t="shared" si="168"/>
        <v>79.180000000000007</v>
      </c>
      <c r="S2120" t="s">
        <v>8325</v>
      </c>
      <c r="T2120" t="s">
        <v>8329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6"/>
        <v>41107.130150462966</v>
      </c>
      <c r="P2121" s="10">
        <f t="shared" si="167"/>
        <v>41137.130150462966</v>
      </c>
      <c r="Q2121">
        <f t="shared" si="165"/>
        <v>101</v>
      </c>
      <c r="R2121">
        <f t="shared" si="168"/>
        <v>91.59</v>
      </c>
      <c r="S2121" t="s">
        <v>8325</v>
      </c>
      <c r="T2121" t="s">
        <v>8329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6"/>
        <v>41591.964537037034</v>
      </c>
      <c r="P2122" s="10">
        <f t="shared" si="167"/>
        <v>41640.964537037034</v>
      </c>
      <c r="Q2122">
        <f t="shared" si="165"/>
        <v>101</v>
      </c>
      <c r="R2122">
        <f t="shared" si="168"/>
        <v>116.96</v>
      </c>
      <c r="S2122" t="s">
        <v>8325</v>
      </c>
      <c r="T2122" t="s">
        <v>8329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6"/>
        <v>42716.7424537037</v>
      </c>
      <c r="P2123" s="10">
        <f t="shared" si="167"/>
        <v>42746.7424537037</v>
      </c>
      <c r="Q2123">
        <f t="shared" si="165"/>
        <v>1</v>
      </c>
      <c r="R2123">
        <f t="shared" si="168"/>
        <v>28.4</v>
      </c>
      <c r="S2123" t="s">
        <v>8333</v>
      </c>
      <c r="T2123" t="s">
        <v>8334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6"/>
        <v>42712.300567129627</v>
      </c>
      <c r="P2124" s="10">
        <f t="shared" si="167"/>
        <v>42742.300567129627</v>
      </c>
      <c r="Q2124">
        <f t="shared" si="165"/>
        <v>0</v>
      </c>
      <c r="R2124">
        <f t="shared" si="168"/>
        <v>103.33</v>
      </c>
      <c r="S2124" t="s">
        <v>8333</v>
      </c>
      <c r="T2124" t="s">
        <v>8334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6"/>
        <v>40198.424849537041</v>
      </c>
      <c r="P2125" s="10">
        <f t="shared" si="167"/>
        <v>40252.290972222225</v>
      </c>
      <c r="Q2125">
        <f t="shared" si="165"/>
        <v>10</v>
      </c>
      <c r="R2125">
        <f t="shared" si="168"/>
        <v>10</v>
      </c>
      <c r="S2125" t="s">
        <v>8333</v>
      </c>
      <c r="T2125" t="s">
        <v>8334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6"/>
        <v>40464.028182870366</v>
      </c>
      <c r="P2126" s="10">
        <f t="shared" si="167"/>
        <v>40512.208333333336</v>
      </c>
      <c r="Q2126">
        <f t="shared" si="165"/>
        <v>10</v>
      </c>
      <c r="R2126">
        <f t="shared" si="168"/>
        <v>23</v>
      </c>
      <c r="S2126" t="s">
        <v>8333</v>
      </c>
      <c r="T2126" t="s">
        <v>8334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6"/>
        <v>42191.023530092592</v>
      </c>
      <c r="P2127" s="10">
        <f t="shared" si="167"/>
        <v>42221.023530092592</v>
      </c>
      <c r="Q2127">
        <f t="shared" si="165"/>
        <v>1</v>
      </c>
      <c r="R2127">
        <f t="shared" si="168"/>
        <v>31.56</v>
      </c>
      <c r="S2127" t="s">
        <v>8333</v>
      </c>
      <c r="T2127" t="s">
        <v>8334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6"/>
        <v>41951.973229166666</v>
      </c>
      <c r="P2128" s="10">
        <f t="shared" si="167"/>
        <v>41981.973229166666</v>
      </c>
      <c r="Q2128">
        <f t="shared" si="165"/>
        <v>0</v>
      </c>
      <c r="R2128">
        <f t="shared" si="168"/>
        <v>5</v>
      </c>
      <c r="S2128" t="s">
        <v>8333</v>
      </c>
      <c r="T2128" t="s">
        <v>8334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6"/>
        <v>42045.50535879629</v>
      </c>
      <c r="P2129" s="10">
        <f t="shared" si="167"/>
        <v>42075.463692129633</v>
      </c>
      <c r="Q2129">
        <f t="shared" si="165"/>
        <v>29</v>
      </c>
      <c r="R2129">
        <f t="shared" si="168"/>
        <v>34.22</v>
      </c>
      <c r="S2129" t="s">
        <v>8333</v>
      </c>
      <c r="T2129" t="s">
        <v>8334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6"/>
        <v>41843.772789351853</v>
      </c>
      <c r="P2130" s="10">
        <f t="shared" si="167"/>
        <v>41903.772789351853</v>
      </c>
      <c r="Q2130">
        <f t="shared" si="165"/>
        <v>0</v>
      </c>
      <c r="R2130">
        <f t="shared" si="168"/>
        <v>25</v>
      </c>
      <c r="S2130" t="s">
        <v>8333</v>
      </c>
      <c r="T2130" t="s">
        <v>8334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6"/>
        <v>42409.024305555555</v>
      </c>
      <c r="P2131" s="10">
        <f t="shared" si="167"/>
        <v>42439.024305555555</v>
      </c>
      <c r="Q2131">
        <f t="shared" si="165"/>
        <v>12</v>
      </c>
      <c r="R2131">
        <f t="shared" si="168"/>
        <v>19.670000000000002</v>
      </c>
      <c r="S2131" t="s">
        <v>8333</v>
      </c>
      <c r="T2131" t="s">
        <v>8334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6"/>
        <v>41832.086377314816</v>
      </c>
      <c r="P2132" s="10">
        <f t="shared" si="167"/>
        <v>41867.086377314816</v>
      </c>
      <c r="Q2132">
        <f t="shared" si="165"/>
        <v>0</v>
      </c>
      <c r="R2132">
        <f t="shared" si="168"/>
        <v>21.25</v>
      </c>
      <c r="S2132" t="s">
        <v>8333</v>
      </c>
      <c r="T2132" t="s">
        <v>8334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6"/>
        <v>42167.207071759258</v>
      </c>
      <c r="P2133" s="10">
        <f t="shared" si="167"/>
        <v>42197.207071759258</v>
      </c>
      <c r="Q2133">
        <f t="shared" si="165"/>
        <v>5</v>
      </c>
      <c r="R2133">
        <f t="shared" si="168"/>
        <v>8.33</v>
      </c>
      <c r="S2133" t="s">
        <v>8333</v>
      </c>
      <c r="T2133" t="s">
        <v>8334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6"/>
        <v>41643.487175925926</v>
      </c>
      <c r="P2134" s="10">
        <f t="shared" si="167"/>
        <v>41673.487175925926</v>
      </c>
      <c r="Q2134">
        <f t="shared" si="165"/>
        <v>2</v>
      </c>
      <c r="R2134">
        <f t="shared" si="168"/>
        <v>21.34</v>
      </c>
      <c r="S2134" t="s">
        <v>8333</v>
      </c>
      <c r="T2134" t="s">
        <v>8334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6"/>
        <v>40619.097210648149</v>
      </c>
      <c r="P2135" s="10">
        <f t="shared" si="167"/>
        <v>40657.290972222225</v>
      </c>
      <c r="Q2135">
        <f t="shared" si="165"/>
        <v>2</v>
      </c>
      <c r="R2135">
        <f t="shared" si="168"/>
        <v>5.33</v>
      </c>
      <c r="S2135" t="s">
        <v>8333</v>
      </c>
      <c r="T2135" t="s">
        <v>8334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6"/>
        <v>41361.886469907404</v>
      </c>
      <c r="P2136" s="10">
        <f t="shared" si="167"/>
        <v>41391.886469907404</v>
      </c>
      <c r="Q2136">
        <f t="shared" si="165"/>
        <v>2</v>
      </c>
      <c r="R2136">
        <f t="shared" si="168"/>
        <v>34.67</v>
      </c>
      <c r="S2136" t="s">
        <v>8333</v>
      </c>
      <c r="T2136" t="s">
        <v>8334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6"/>
        <v>41156.963344907403</v>
      </c>
      <c r="P2137" s="10">
        <f t="shared" si="167"/>
        <v>41186.963344907403</v>
      </c>
      <c r="Q2137">
        <f t="shared" si="165"/>
        <v>10</v>
      </c>
      <c r="R2137">
        <f t="shared" si="168"/>
        <v>21.73</v>
      </c>
      <c r="S2137" t="s">
        <v>8333</v>
      </c>
      <c r="T2137" t="s">
        <v>8334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6"/>
        <v>41536.509097222224</v>
      </c>
      <c r="P2138" s="10">
        <f t="shared" si="167"/>
        <v>41566.509097222224</v>
      </c>
      <c r="Q2138">
        <f t="shared" si="165"/>
        <v>0</v>
      </c>
      <c r="R2138">
        <f t="shared" si="168"/>
        <v>11.92</v>
      </c>
      <c r="S2138" t="s">
        <v>8333</v>
      </c>
      <c r="T2138" t="s">
        <v>8334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6"/>
        <v>41948.771168981482</v>
      </c>
      <c r="P2139" s="10">
        <f t="shared" si="167"/>
        <v>41978.771168981482</v>
      </c>
      <c r="Q2139">
        <f t="shared" si="165"/>
        <v>28</v>
      </c>
      <c r="R2139">
        <f t="shared" si="168"/>
        <v>26.6</v>
      </c>
      <c r="S2139" t="s">
        <v>8333</v>
      </c>
      <c r="T2139" t="s">
        <v>8334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6"/>
        <v>41557.013182870374</v>
      </c>
      <c r="P2140" s="10">
        <f t="shared" si="167"/>
        <v>41587.054849537039</v>
      </c>
      <c r="Q2140">
        <f t="shared" si="165"/>
        <v>13</v>
      </c>
      <c r="R2140">
        <f t="shared" si="168"/>
        <v>10.67</v>
      </c>
      <c r="S2140" t="s">
        <v>8333</v>
      </c>
      <c r="T2140" t="s">
        <v>8334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6"/>
        <v>42647.750092592592</v>
      </c>
      <c r="P2141" s="10">
        <f t="shared" si="167"/>
        <v>42677.750092592592</v>
      </c>
      <c r="Q2141">
        <f t="shared" si="165"/>
        <v>5</v>
      </c>
      <c r="R2141">
        <f t="shared" si="168"/>
        <v>29.04</v>
      </c>
      <c r="S2141" t="s">
        <v>8333</v>
      </c>
      <c r="T2141" t="s">
        <v>8334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6"/>
        <v>41255.833611111113</v>
      </c>
      <c r="P2142" s="10">
        <f t="shared" si="167"/>
        <v>41285.833611111113</v>
      </c>
      <c r="Q2142">
        <f t="shared" si="165"/>
        <v>0</v>
      </c>
      <c r="R2142">
        <f t="shared" si="168"/>
        <v>50.91</v>
      </c>
      <c r="S2142" t="s">
        <v>8333</v>
      </c>
      <c r="T2142" t="s">
        <v>8334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6"/>
        <v>41927.235636574071</v>
      </c>
      <c r="P2143" s="10">
        <f t="shared" si="167"/>
        <v>41957.277303240742</v>
      </c>
      <c r="Q2143">
        <f t="shared" si="165"/>
        <v>0</v>
      </c>
      <c r="R2143" t="str">
        <f t="shared" si="168"/>
        <v>no backers</v>
      </c>
      <c r="S2143" t="s">
        <v>8333</v>
      </c>
      <c r="T2143" t="s">
        <v>8334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6"/>
        <v>42340.701504629629</v>
      </c>
      <c r="P2144" s="10">
        <f t="shared" si="167"/>
        <v>42368.701504629629</v>
      </c>
      <c r="Q2144">
        <f t="shared" si="165"/>
        <v>6</v>
      </c>
      <c r="R2144">
        <f t="shared" si="168"/>
        <v>50.08</v>
      </c>
      <c r="S2144" t="s">
        <v>8333</v>
      </c>
      <c r="T2144" t="s">
        <v>8334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6"/>
        <v>40332.886712962965</v>
      </c>
      <c r="P2145" s="10">
        <f t="shared" si="167"/>
        <v>40380.791666666664</v>
      </c>
      <c r="Q2145">
        <f t="shared" si="165"/>
        <v>11</v>
      </c>
      <c r="R2145">
        <f t="shared" si="168"/>
        <v>45</v>
      </c>
      <c r="S2145" t="s">
        <v>8333</v>
      </c>
      <c r="T2145" t="s">
        <v>8334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6"/>
        <v>41499.546759259261</v>
      </c>
      <c r="P2146" s="10">
        <f t="shared" si="167"/>
        <v>41531.546759259261</v>
      </c>
      <c r="Q2146">
        <f t="shared" si="165"/>
        <v>2</v>
      </c>
      <c r="R2146">
        <f t="shared" si="168"/>
        <v>25.29</v>
      </c>
      <c r="S2146" t="s">
        <v>8333</v>
      </c>
      <c r="T2146" t="s">
        <v>8334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6"/>
        <v>41575.237430555557</v>
      </c>
      <c r="P2147" s="10">
        <f t="shared" si="167"/>
        <v>41605.279097222221</v>
      </c>
      <c r="Q2147">
        <f t="shared" si="165"/>
        <v>30</v>
      </c>
      <c r="R2147">
        <f t="shared" si="168"/>
        <v>51.29</v>
      </c>
      <c r="S2147" t="s">
        <v>8333</v>
      </c>
      <c r="T2147" t="s">
        <v>8334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6"/>
        <v>42397.679513888885</v>
      </c>
      <c r="P2148" s="10">
        <f t="shared" si="167"/>
        <v>42411.679513888885</v>
      </c>
      <c r="Q2148">
        <f t="shared" si="165"/>
        <v>0</v>
      </c>
      <c r="R2148">
        <f t="shared" si="168"/>
        <v>1</v>
      </c>
      <c r="S2148" t="s">
        <v>8333</v>
      </c>
      <c r="T2148" t="s">
        <v>8334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6"/>
        <v>41927.295694444445</v>
      </c>
      <c r="P2149" s="10">
        <f t="shared" si="167"/>
        <v>41959.337361111116</v>
      </c>
      <c r="Q2149">
        <f t="shared" si="165"/>
        <v>1</v>
      </c>
      <c r="R2149">
        <f t="shared" si="168"/>
        <v>49.38</v>
      </c>
      <c r="S2149" t="s">
        <v>8333</v>
      </c>
      <c r="T2149" t="s">
        <v>8334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6"/>
        <v>42066.733587962968</v>
      </c>
      <c r="P2150" s="10">
        <f t="shared" si="167"/>
        <v>42096.691921296297</v>
      </c>
      <c r="Q2150">
        <f t="shared" si="165"/>
        <v>2</v>
      </c>
      <c r="R2150">
        <f t="shared" si="168"/>
        <v>1</v>
      </c>
      <c r="S2150" t="s">
        <v>8333</v>
      </c>
      <c r="T2150" t="s">
        <v>8334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6"/>
        <v>40355.024953703702</v>
      </c>
      <c r="P2151" s="10">
        <f t="shared" si="167"/>
        <v>40390</v>
      </c>
      <c r="Q2151">
        <f t="shared" si="165"/>
        <v>0</v>
      </c>
      <c r="R2151" t="str">
        <f t="shared" si="168"/>
        <v>no backers</v>
      </c>
      <c r="S2151" t="s">
        <v>8333</v>
      </c>
      <c r="T2151" t="s">
        <v>8334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6"/>
        <v>42534.284710648149</v>
      </c>
      <c r="P2152" s="10">
        <f t="shared" si="167"/>
        <v>42564.284710648149</v>
      </c>
      <c r="Q2152">
        <f t="shared" si="165"/>
        <v>1</v>
      </c>
      <c r="R2152">
        <f t="shared" si="168"/>
        <v>101.25</v>
      </c>
      <c r="S2152" t="s">
        <v>8333</v>
      </c>
      <c r="T2152" t="s">
        <v>8334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6"/>
        <v>42520.847384259265</v>
      </c>
      <c r="P2153" s="10">
        <f t="shared" si="167"/>
        <v>42550.847384259265</v>
      </c>
      <c r="Q2153">
        <f t="shared" si="165"/>
        <v>0</v>
      </c>
      <c r="R2153">
        <f t="shared" si="168"/>
        <v>19.670000000000002</v>
      </c>
      <c r="S2153" t="s">
        <v>8333</v>
      </c>
      <c r="T2153" t="s">
        <v>8334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6"/>
        <v>41683.832280092596</v>
      </c>
      <c r="P2154" s="10">
        <f t="shared" si="167"/>
        <v>41713.790613425925</v>
      </c>
      <c r="Q2154">
        <f t="shared" si="165"/>
        <v>0</v>
      </c>
      <c r="R2154">
        <f t="shared" si="168"/>
        <v>12.5</v>
      </c>
      <c r="S2154" t="s">
        <v>8333</v>
      </c>
      <c r="T2154" t="s">
        <v>8334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6"/>
        <v>41974.911087962959</v>
      </c>
      <c r="P2155" s="10">
        <f t="shared" si="167"/>
        <v>42014.332638888889</v>
      </c>
      <c r="Q2155">
        <f t="shared" si="165"/>
        <v>0</v>
      </c>
      <c r="R2155">
        <f t="shared" si="168"/>
        <v>8.5</v>
      </c>
      <c r="S2155" t="s">
        <v>8333</v>
      </c>
      <c r="T2155" t="s">
        <v>8334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6"/>
        <v>41647.632256944446</v>
      </c>
      <c r="P2156" s="10">
        <f t="shared" si="167"/>
        <v>41667.632256944446</v>
      </c>
      <c r="Q2156">
        <f t="shared" si="165"/>
        <v>1</v>
      </c>
      <c r="R2156">
        <f t="shared" si="168"/>
        <v>1</v>
      </c>
      <c r="S2156" t="s">
        <v>8333</v>
      </c>
      <c r="T2156" t="s">
        <v>8334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6"/>
        <v>42430.747511574074</v>
      </c>
      <c r="P2157" s="10">
        <f t="shared" si="167"/>
        <v>42460.70584490741</v>
      </c>
      <c r="Q2157">
        <f t="shared" si="165"/>
        <v>2</v>
      </c>
      <c r="R2157">
        <f t="shared" si="168"/>
        <v>23</v>
      </c>
      <c r="S2157" t="s">
        <v>8333</v>
      </c>
      <c r="T2157" t="s">
        <v>8334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6"/>
        <v>41488.85423611111</v>
      </c>
      <c r="P2158" s="10">
        <f t="shared" si="167"/>
        <v>41533.85423611111</v>
      </c>
      <c r="Q2158">
        <f t="shared" si="165"/>
        <v>3</v>
      </c>
      <c r="R2158">
        <f t="shared" si="168"/>
        <v>17.989999999999998</v>
      </c>
      <c r="S2158" t="s">
        <v>8333</v>
      </c>
      <c r="T2158" t="s">
        <v>8334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6"/>
        <v>42694.98128472222</v>
      </c>
      <c r="P2159" s="10">
        <f t="shared" si="167"/>
        <v>42727.332638888889</v>
      </c>
      <c r="Q2159">
        <f t="shared" si="165"/>
        <v>28</v>
      </c>
      <c r="R2159">
        <f t="shared" si="168"/>
        <v>370.95</v>
      </c>
      <c r="S2159" t="s">
        <v>8333</v>
      </c>
      <c r="T2159" t="s">
        <v>8334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6"/>
        <v>41264.853865740741</v>
      </c>
      <c r="P2160" s="10">
        <f t="shared" si="167"/>
        <v>41309.853865740741</v>
      </c>
      <c r="Q2160">
        <f t="shared" si="165"/>
        <v>7</v>
      </c>
      <c r="R2160">
        <f t="shared" si="168"/>
        <v>63.57</v>
      </c>
      <c r="S2160" t="s">
        <v>8333</v>
      </c>
      <c r="T2160" t="s">
        <v>8334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6"/>
        <v>40710.731180555551</v>
      </c>
      <c r="P2161" s="10">
        <f t="shared" si="167"/>
        <v>40740.731180555551</v>
      </c>
      <c r="Q2161">
        <f t="shared" si="165"/>
        <v>1</v>
      </c>
      <c r="R2161">
        <f t="shared" si="168"/>
        <v>13</v>
      </c>
      <c r="S2161" t="s">
        <v>8333</v>
      </c>
      <c r="T2161" t="s">
        <v>8334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6"/>
        <v>41018.711863425924</v>
      </c>
      <c r="P2162" s="10">
        <f t="shared" si="167"/>
        <v>41048.711863425924</v>
      </c>
      <c r="Q2162">
        <f t="shared" si="165"/>
        <v>1</v>
      </c>
      <c r="R2162">
        <f t="shared" si="168"/>
        <v>5.31</v>
      </c>
      <c r="S2162" t="s">
        <v>8333</v>
      </c>
      <c r="T2162" t="s">
        <v>8334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6"/>
        <v>42240.852534722217</v>
      </c>
      <c r="P2163" s="10">
        <f t="shared" si="167"/>
        <v>42270.852534722217</v>
      </c>
      <c r="Q2163">
        <f t="shared" si="165"/>
        <v>116</v>
      </c>
      <c r="R2163">
        <f t="shared" si="168"/>
        <v>35.619999999999997</v>
      </c>
      <c r="S2163" t="s">
        <v>8325</v>
      </c>
      <c r="T2163" t="s">
        <v>8326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6"/>
        <v>41813.766099537039</v>
      </c>
      <c r="P2164" s="10">
        <f t="shared" si="167"/>
        <v>41844.766099537039</v>
      </c>
      <c r="Q2164">
        <f t="shared" si="165"/>
        <v>112</v>
      </c>
      <c r="R2164">
        <f t="shared" si="168"/>
        <v>87.1</v>
      </c>
      <c r="S2164" t="s">
        <v>8325</v>
      </c>
      <c r="T2164" t="s">
        <v>8326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6"/>
        <v>42111.899537037039</v>
      </c>
      <c r="P2165" s="10">
        <f t="shared" si="167"/>
        <v>42163.159722222219</v>
      </c>
      <c r="Q2165">
        <f t="shared" si="165"/>
        <v>132</v>
      </c>
      <c r="R2165">
        <f t="shared" si="168"/>
        <v>75.11</v>
      </c>
      <c r="S2165" t="s">
        <v>8325</v>
      </c>
      <c r="T2165" t="s">
        <v>8326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6"/>
        <v>42515.71775462963</v>
      </c>
      <c r="P2166" s="10">
        <f t="shared" si="167"/>
        <v>42546.165972222225</v>
      </c>
      <c r="Q2166">
        <f t="shared" si="165"/>
        <v>103</v>
      </c>
      <c r="R2166">
        <f t="shared" si="168"/>
        <v>68.010000000000005</v>
      </c>
      <c r="S2166" t="s">
        <v>8325</v>
      </c>
      <c r="T2166" t="s">
        <v>8326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6"/>
        <v>42438.667071759264</v>
      </c>
      <c r="P2167" s="10">
        <f t="shared" si="167"/>
        <v>42468.625405092593</v>
      </c>
      <c r="Q2167">
        <f t="shared" si="165"/>
        <v>139</v>
      </c>
      <c r="R2167">
        <f t="shared" si="168"/>
        <v>29.62</v>
      </c>
      <c r="S2167" t="s">
        <v>8325</v>
      </c>
      <c r="T2167" t="s">
        <v>8326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6"/>
        <v>41933.838171296295</v>
      </c>
      <c r="P2168" s="10">
        <f t="shared" si="167"/>
        <v>41978.879837962959</v>
      </c>
      <c r="Q2168">
        <f t="shared" si="165"/>
        <v>147</v>
      </c>
      <c r="R2168">
        <f t="shared" si="168"/>
        <v>91.63</v>
      </c>
      <c r="S2168" t="s">
        <v>8325</v>
      </c>
      <c r="T2168" t="s">
        <v>8326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6"/>
        <v>41153.066400462965</v>
      </c>
      <c r="P2169" s="10">
        <f t="shared" si="167"/>
        <v>41167.066400462965</v>
      </c>
      <c r="Q2169">
        <f t="shared" si="165"/>
        <v>120</v>
      </c>
      <c r="R2169">
        <f t="shared" si="168"/>
        <v>22.5</v>
      </c>
      <c r="S2169" t="s">
        <v>8325</v>
      </c>
      <c r="T2169" t="s">
        <v>8326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6"/>
        <v>42745.600243055553</v>
      </c>
      <c r="P2170" s="10">
        <f t="shared" si="167"/>
        <v>42776.208333333328</v>
      </c>
      <c r="Q2170">
        <f t="shared" si="165"/>
        <v>122</v>
      </c>
      <c r="R2170">
        <f t="shared" si="168"/>
        <v>64.37</v>
      </c>
      <c r="S2170" t="s">
        <v>8325</v>
      </c>
      <c r="T2170" t="s">
        <v>8326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6"/>
        <v>42793.700821759259</v>
      </c>
      <c r="P2171" s="10">
        <f t="shared" si="167"/>
        <v>42796.700821759259</v>
      </c>
      <c r="Q2171">
        <f t="shared" si="165"/>
        <v>100</v>
      </c>
      <c r="R2171">
        <f t="shared" si="168"/>
        <v>21.86</v>
      </c>
      <c r="S2171" t="s">
        <v>8325</v>
      </c>
      <c r="T2171" t="s">
        <v>8326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6"/>
        <v>42198.750254629631</v>
      </c>
      <c r="P2172" s="10">
        <f t="shared" si="167"/>
        <v>42238.750254629631</v>
      </c>
      <c r="Q2172">
        <f t="shared" si="165"/>
        <v>181</v>
      </c>
      <c r="R2172">
        <f t="shared" si="168"/>
        <v>33.32</v>
      </c>
      <c r="S2172" t="s">
        <v>8325</v>
      </c>
      <c r="T2172" t="s">
        <v>8326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6"/>
        <v>42141.95711805555</v>
      </c>
      <c r="P2173" s="10">
        <f t="shared" si="167"/>
        <v>42177.208333333328</v>
      </c>
      <c r="Q2173">
        <f t="shared" si="165"/>
        <v>106</v>
      </c>
      <c r="R2173">
        <f t="shared" si="168"/>
        <v>90.28</v>
      </c>
      <c r="S2173" t="s">
        <v>8325</v>
      </c>
      <c r="T2173" t="s">
        <v>8326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6"/>
        <v>42082.580092592587</v>
      </c>
      <c r="P2174" s="10">
        <f t="shared" si="167"/>
        <v>42112.580092592587</v>
      </c>
      <c r="Q2174">
        <f t="shared" si="165"/>
        <v>100</v>
      </c>
      <c r="R2174">
        <f t="shared" si="168"/>
        <v>76.92</v>
      </c>
      <c r="S2174" t="s">
        <v>8325</v>
      </c>
      <c r="T2174" t="s">
        <v>8326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6"/>
        <v>41495.692627314813</v>
      </c>
      <c r="P2175" s="10">
        <f t="shared" si="167"/>
        <v>41527.165972222225</v>
      </c>
      <c r="Q2175">
        <f t="shared" si="165"/>
        <v>127</v>
      </c>
      <c r="R2175">
        <f t="shared" si="168"/>
        <v>59.23</v>
      </c>
      <c r="S2175" t="s">
        <v>8325</v>
      </c>
      <c r="T2175" t="s">
        <v>8326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6"/>
        <v>42465.542905092589</v>
      </c>
      <c r="P2176" s="10">
        <f t="shared" si="167"/>
        <v>42495.542905092589</v>
      </c>
      <c r="Q2176">
        <f t="shared" si="165"/>
        <v>103</v>
      </c>
      <c r="R2176">
        <f t="shared" si="168"/>
        <v>65.38</v>
      </c>
      <c r="S2176" t="s">
        <v>8325</v>
      </c>
      <c r="T2176" t="s">
        <v>8326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6"/>
        <v>42565.009097222224</v>
      </c>
      <c r="P2177" s="10">
        <f t="shared" si="167"/>
        <v>42572.009097222224</v>
      </c>
      <c r="Q2177">
        <f t="shared" si="165"/>
        <v>250</v>
      </c>
      <c r="R2177">
        <f t="shared" si="168"/>
        <v>67.31</v>
      </c>
      <c r="S2177" t="s">
        <v>8325</v>
      </c>
      <c r="T2177" t="s">
        <v>8326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6"/>
        <v>42096.633206018523</v>
      </c>
      <c r="P2178" s="10">
        <f t="shared" si="167"/>
        <v>42126.633206018523</v>
      </c>
      <c r="Q2178">
        <f t="shared" ref="Q2178:Q2241" si="170">ROUND(100*E2178/D2178, 0)</f>
        <v>126</v>
      </c>
      <c r="R2178">
        <f t="shared" si="168"/>
        <v>88.75</v>
      </c>
      <c r="S2178" t="s">
        <v>8325</v>
      </c>
      <c r="T2178" t="s">
        <v>8326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1">(((J2179/60)/60)/24)+DATE(1970,1,1)</f>
        <v>42502.250775462962</v>
      </c>
      <c r="P2179" s="10">
        <f t="shared" ref="P2179:P2242" si="172">(((I2179/60)/60)/24)+DATE(1970,1,1)</f>
        <v>42527.250775462962</v>
      </c>
      <c r="Q2179">
        <f t="shared" si="170"/>
        <v>100</v>
      </c>
      <c r="R2179">
        <f t="shared" ref="R2179:R2242" si="173">IFERROR(ROUND(E2179/L2179, 2), "no backers")</f>
        <v>65.87</v>
      </c>
      <c r="S2179" t="s">
        <v>8325</v>
      </c>
      <c r="T2179" t="s">
        <v>8326</v>
      </c>
      <c r="U2179">
        <f t="shared" ref="U2179:U2242" si="174">YEAR(O2179)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1"/>
        <v>42723.63653935185</v>
      </c>
      <c r="P2180" s="10">
        <f t="shared" si="172"/>
        <v>42753.63653935185</v>
      </c>
      <c r="Q2180">
        <f t="shared" si="170"/>
        <v>139</v>
      </c>
      <c r="R2180">
        <f t="shared" si="173"/>
        <v>40.35</v>
      </c>
      <c r="S2180" t="s">
        <v>8325</v>
      </c>
      <c r="T2180" t="s">
        <v>8326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1"/>
        <v>42075.171203703707</v>
      </c>
      <c r="P2181" s="10">
        <f t="shared" si="172"/>
        <v>42105.171203703707</v>
      </c>
      <c r="Q2181">
        <f t="shared" si="170"/>
        <v>161</v>
      </c>
      <c r="R2181">
        <f t="shared" si="173"/>
        <v>76.86</v>
      </c>
      <c r="S2181" t="s">
        <v>8325</v>
      </c>
      <c r="T2181" t="s">
        <v>8326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1"/>
        <v>42279.669768518521</v>
      </c>
      <c r="P2182" s="10">
        <f t="shared" si="172"/>
        <v>42321.711435185185</v>
      </c>
      <c r="Q2182">
        <f t="shared" si="170"/>
        <v>107</v>
      </c>
      <c r="R2182">
        <f t="shared" si="173"/>
        <v>68.709999999999994</v>
      </c>
      <c r="S2182" t="s">
        <v>8325</v>
      </c>
      <c r="T2182" t="s">
        <v>8326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1"/>
        <v>42773.005243055552</v>
      </c>
      <c r="P2183" s="10">
        <f t="shared" si="172"/>
        <v>42787.005243055552</v>
      </c>
      <c r="Q2183">
        <f t="shared" si="170"/>
        <v>153</v>
      </c>
      <c r="R2183">
        <f t="shared" si="173"/>
        <v>57.77</v>
      </c>
      <c r="S2183" t="s">
        <v>8333</v>
      </c>
      <c r="T2183" t="s">
        <v>8351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1"/>
        <v>41879.900752314818</v>
      </c>
      <c r="P2184" s="10">
        <f t="shared" si="172"/>
        <v>41914.900752314818</v>
      </c>
      <c r="Q2184">
        <f t="shared" si="170"/>
        <v>524</v>
      </c>
      <c r="R2184">
        <f t="shared" si="173"/>
        <v>44.17</v>
      </c>
      <c r="S2184" t="s">
        <v>8333</v>
      </c>
      <c r="T2184" t="s">
        <v>8351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1"/>
        <v>42745.365474537044</v>
      </c>
      <c r="P2185" s="10">
        <f t="shared" si="172"/>
        <v>42775.208333333328</v>
      </c>
      <c r="Q2185">
        <f t="shared" si="170"/>
        <v>489</v>
      </c>
      <c r="R2185">
        <f t="shared" si="173"/>
        <v>31.57</v>
      </c>
      <c r="S2185" t="s">
        <v>8333</v>
      </c>
      <c r="T2185" t="s">
        <v>8351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1"/>
        <v>42380.690289351856</v>
      </c>
      <c r="P2186" s="10">
        <f t="shared" si="172"/>
        <v>42394.666666666672</v>
      </c>
      <c r="Q2186">
        <f t="shared" si="170"/>
        <v>285</v>
      </c>
      <c r="R2186">
        <f t="shared" si="173"/>
        <v>107.05</v>
      </c>
      <c r="S2186" t="s">
        <v>8333</v>
      </c>
      <c r="T2186" t="s">
        <v>8351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1"/>
        <v>41319.349988425929</v>
      </c>
      <c r="P2187" s="10">
        <f t="shared" si="172"/>
        <v>41359.349988425929</v>
      </c>
      <c r="Q2187">
        <f t="shared" si="170"/>
        <v>1857</v>
      </c>
      <c r="R2187">
        <f t="shared" si="173"/>
        <v>149.03</v>
      </c>
      <c r="S2187" t="s">
        <v>8333</v>
      </c>
      <c r="T2187" t="s">
        <v>8351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1"/>
        <v>42583.615081018521</v>
      </c>
      <c r="P2188" s="10">
        <f t="shared" si="172"/>
        <v>42620.083333333328</v>
      </c>
      <c r="Q2188">
        <f t="shared" si="170"/>
        <v>110</v>
      </c>
      <c r="R2188">
        <f t="shared" si="173"/>
        <v>55.96</v>
      </c>
      <c r="S2188" t="s">
        <v>8333</v>
      </c>
      <c r="T2188" t="s">
        <v>8351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1"/>
        <v>42068.209097222221</v>
      </c>
      <c r="P2189" s="10">
        <f t="shared" si="172"/>
        <v>42097.165972222225</v>
      </c>
      <c r="Q2189">
        <f t="shared" si="170"/>
        <v>1015</v>
      </c>
      <c r="R2189">
        <f t="shared" si="173"/>
        <v>56.97</v>
      </c>
      <c r="S2189" t="s">
        <v>8333</v>
      </c>
      <c r="T2189" t="s">
        <v>8351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1"/>
        <v>42633.586122685185</v>
      </c>
      <c r="P2190" s="10">
        <f t="shared" si="172"/>
        <v>42668.708333333328</v>
      </c>
      <c r="Q2190">
        <f t="shared" si="170"/>
        <v>412</v>
      </c>
      <c r="R2190">
        <f t="shared" si="173"/>
        <v>44.06</v>
      </c>
      <c r="S2190" t="s">
        <v>8333</v>
      </c>
      <c r="T2190" t="s">
        <v>8351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1"/>
        <v>42467.788194444445</v>
      </c>
      <c r="P2191" s="10">
        <f t="shared" si="172"/>
        <v>42481.916666666672</v>
      </c>
      <c r="Q2191">
        <f t="shared" si="170"/>
        <v>503</v>
      </c>
      <c r="R2191">
        <f t="shared" si="173"/>
        <v>68.63</v>
      </c>
      <c r="S2191" t="s">
        <v>8333</v>
      </c>
      <c r="T2191" t="s">
        <v>8351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1"/>
        <v>42417.625046296293</v>
      </c>
      <c r="P2192" s="10">
        <f t="shared" si="172"/>
        <v>42452.290972222225</v>
      </c>
      <c r="Q2192">
        <f t="shared" si="170"/>
        <v>185</v>
      </c>
      <c r="R2192">
        <f t="shared" si="173"/>
        <v>65.319999999999993</v>
      </c>
      <c r="S2192" t="s">
        <v>8333</v>
      </c>
      <c r="T2192" t="s">
        <v>8351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1"/>
        <v>42768.833645833336</v>
      </c>
      <c r="P2193" s="10">
        <f t="shared" si="172"/>
        <v>42780.833645833336</v>
      </c>
      <c r="Q2193">
        <f t="shared" si="170"/>
        <v>120</v>
      </c>
      <c r="R2193">
        <f t="shared" si="173"/>
        <v>35.92</v>
      </c>
      <c r="S2193" t="s">
        <v>8333</v>
      </c>
      <c r="T2193" t="s">
        <v>8351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1"/>
        <v>42691.8512037037</v>
      </c>
      <c r="P2194" s="10">
        <f t="shared" si="172"/>
        <v>42719.958333333328</v>
      </c>
      <c r="Q2194">
        <f t="shared" si="170"/>
        <v>1081</v>
      </c>
      <c r="R2194">
        <f t="shared" si="173"/>
        <v>40.07</v>
      </c>
      <c r="S2194" t="s">
        <v>8333</v>
      </c>
      <c r="T2194" t="s">
        <v>8351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1"/>
        <v>42664.405925925923</v>
      </c>
      <c r="P2195" s="10">
        <f t="shared" si="172"/>
        <v>42695.207638888889</v>
      </c>
      <c r="Q2195">
        <f t="shared" si="170"/>
        <v>452</v>
      </c>
      <c r="R2195">
        <f t="shared" si="173"/>
        <v>75.650000000000006</v>
      </c>
      <c r="S2195" t="s">
        <v>8333</v>
      </c>
      <c r="T2195" t="s">
        <v>8351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1"/>
        <v>42425.757986111115</v>
      </c>
      <c r="P2196" s="10">
        <f t="shared" si="172"/>
        <v>42455.716319444444</v>
      </c>
      <c r="Q2196">
        <f t="shared" si="170"/>
        <v>537</v>
      </c>
      <c r="R2196">
        <f t="shared" si="173"/>
        <v>61.2</v>
      </c>
      <c r="S2196" t="s">
        <v>8333</v>
      </c>
      <c r="T2196" t="s">
        <v>8351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1"/>
        <v>42197.771990740745</v>
      </c>
      <c r="P2197" s="10">
        <f t="shared" si="172"/>
        <v>42227.771990740745</v>
      </c>
      <c r="Q2197">
        <f t="shared" si="170"/>
        <v>120</v>
      </c>
      <c r="R2197">
        <f t="shared" si="173"/>
        <v>48.13</v>
      </c>
      <c r="S2197" t="s">
        <v>8333</v>
      </c>
      <c r="T2197" t="s">
        <v>8351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1"/>
        <v>42675.487291666665</v>
      </c>
      <c r="P2198" s="10">
        <f t="shared" si="172"/>
        <v>42706.291666666672</v>
      </c>
      <c r="Q2198">
        <f t="shared" si="170"/>
        <v>114</v>
      </c>
      <c r="R2198">
        <f t="shared" si="173"/>
        <v>68.11</v>
      </c>
      <c r="S2198" t="s">
        <v>8333</v>
      </c>
      <c r="T2198" t="s">
        <v>8351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1"/>
        <v>42033.584016203706</v>
      </c>
      <c r="P2199" s="10">
        <f t="shared" si="172"/>
        <v>42063.584016203706</v>
      </c>
      <c r="Q2199">
        <f t="shared" si="170"/>
        <v>951</v>
      </c>
      <c r="R2199">
        <f t="shared" si="173"/>
        <v>65.89</v>
      </c>
      <c r="S2199" t="s">
        <v>8333</v>
      </c>
      <c r="T2199" t="s">
        <v>8351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1"/>
        <v>42292.513888888891</v>
      </c>
      <c r="P2200" s="10">
        <f t="shared" si="172"/>
        <v>42322.555555555555</v>
      </c>
      <c r="Q2200">
        <f t="shared" si="170"/>
        <v>133</v>
      </c>
      <c r="R2200">
        <f t="shared" si="173"/>
        <v>81.650000000000006</v>
      </c>
      <c r="S2200" t="s">
        <v>8333</v>
      </c>
      <c r="T2200" t="s">
        <v>8351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1"/>
        <v>42262.416643518518</v>
      </c>
      <c r="P2201" s="10">
        <f t="shared" si="172"/>
        <v>42292.416643518518</v>
      </c>
      <c r="Q2201">
        <f t="shared" si="170"/>
        <v>147</v>
      </c>
      <c r="R2201">
        <f t="shared" si="173"/>
        <v>52.7</v>
      </c>
      <c r="S2201" t="s">
        <v>8333</v>
      </c>
      <c r="T2201" t="s">
        <v>8351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1"/>
        <v>42163.625787037032</v>
      </c>
      <c r="P2202" s="10">
        <f t="shared" si="172"/>
        <v>42191.125</v>
      </c>
      <c r="Q2202">
        <f t="shared" si="170"/>
        <v>542</v>
      </c>
      <c r="R2202">
        <f t="shared" si="173"/>
        <v>41.23</v>
      </c>
      <c r="S2202" t="s">
        <v>8333</v>
      </c>
      <c r="T2202" t="s">
        <v>8351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1"/>
        <v>41276.846817129634</v>
      </c>
      <c r="P2203" s="10">
        <f t="shared" si="172"/>
        <v>41290.846817129634</v>
      </c>
      <c r="Q2203">
        <f t="shared" si="170"/>
        <v>383</v>
      </c>
      <c r="R2203">
        <f t="shared" si="173"/>
        <v>15.04</v>
      </c>
      <c r="S2203" t="s">
        <v>8325</v>
      </c>
      <c r="T2203" t="s">
        <v>8330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1"/>
        <v>41184.849166666667</v>
      </c>
      <c r="P2204" s="10">
        <f t="shared" si="172"/>
        <v>41214.849166666667</v>
      </c>
      <c r="Q2204">
        <f t="shared" si="170"/>
        <v>704</v>
      </c>
      <c r="R2204">
        <f t="shared" si="173"/>
        <v>39.07</v>
      </c>
      <c r="S2204" t="s">
        <v>8325</v>
      </c>
      <c r="T2204" t="s">
        <v>8330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1"/>
        <v>42241.85974537037</v>
      </c>
      <c r="P2205" s="10">
        <f t="shared" si="172"/>
        <v>42271.85974537037</v>
      </c>
      <c r="Q2205">
        <f t="shared" si="170"/>
        <v>110</v>
      </c>
      <c r="R2205">
        <f t="shared" si="173"/>
        <v>43.82</v>
      </c>
      <c r="S2205" t="s">
        <v>8325</v>
      </c>
      <c r="T2205" t="s">
        <v>8330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1"/>
        <v>41312.311562499999</v>
      </c>
      <c r="P2206" s="10">
        <f t="shared" si="172"/>
        <v>41342.311562499999</v>
      </c>
      <c r="Q2206">
        <f t="shared" si="170"/>
        <v>133</v>
      </c>
      <c r="R2206">
        <f t="shared" si="173"/>
        <v>27.3</v>
      </c>
      <c r="S2206" t="s">
        <v>8325</v>
      </c>
      <c r="T2206" t="s">
        <v>8330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1"/>
        <v>41031.82163194444</v>
      </c>
      <c r="P2207" s="10">
        <f t="shared" si="172"/>
        <v>41061.82163194444</v>
      </c>
      <c r="Q2207">
        <f t="shared" si="170"/>
        <v>152</v>
      </c>
      <c r="R2207">
        <f t="shared" si="173"/>
        <v>42.22</v>
      </c>
      <c r="S2207" t="s">
        <v>8325</v>
      </c>
      <c r="T2207" t="s">
        <v>8330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1"/>
        <v>40997.257222222222</v>
      </c>
      <c r="P2208" s="10">
        <f t="shared" si="172"/>
        <v>41015.257222222222</v>
      </c>
      <c r="Q2208">
        <f t="shared" si="170"/>
        <v>103</v>
      </c>
      <c r="R2208">
        <f t="shared" si="173"/>
        <v>33.24</v>
      </c>
      <c r="S2208" t="s">
        <v>8325</v>
      </c>
      <c r="T2208" t="s">
        <v>8330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1"/>
        <v>41564.194131944445</v>
      </c>
      <c r="P2209" s="10">
        <f t="shared" si="172"/>
        <v>41594.235798611109</v>
      </c>
      <c r="Q2209">
        <f t="shared" si="170"/>
        <v>100</v>
      </c>
      <c r="R2209">
        <f t="shared" si="173"/>
        <v>285.70999999999998</v>
      </c>
      <c r="S2209" t="s">
        <v>8325</v>
      </c>
      <c r="T2209" t="s">
        <v>8330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1"/>
        <v>40946.882245370369</v>
      </c>
      <c r="P2210" s="10">
        <f t="shared" si="172"/>
        <v>41006.166666666664</v>
      </c>
      <c r="Q2210">
        <f t="shared" si="170"/>
        <v>102</v>
      </c>
      <c r="R2210">
        <f t="shared" si="173"/>
        <v>42.33</v>
      </c>
      <c r="S2210" t="s">
        <v>8325</v>
      </c>
      <c r="T2210" t="s">
        <v>8330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1"/>
        <v>41732.479675925926</v>
      </c>
      <c r="P2211" s="10">
        <f t="shared" si="172"/>
        <v>41743.958333333336</v>
      </c>
      <c r="Q2211">
        <f t="shared" si="170"/>
        <v>151</v>
      </c>
      <c r="R2211">
        <f t="shared" si="173"/>
        <v>50.27</v>
      </c>
      <c r="S2211" t="s">
        <v>8325</v>
      </c>
      <c r="T2211" t="s">
        <v>8330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1"/>
        <v>40956.066087962965</v>
      </c>
      <c r="P2212" s="10">
        <f t="shared" si="172"/>
        <v>41013.73333333333</v>
      </c>
      <c r="Q2212">
        <f t="shared" si="170"/>
        <v>111</v>
      </c>
      <c r="R2212">
        <f t="shared" si="173"/>
        <v>61.9</v>
      </c>
      <c r="S2212" t="s">
        <v>8325</v>
      </c>
      <c r="T2212" t="s">
        <v>8330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1"/>
        <v>41716.785011574073</v>
      </c>
      <c r="P2213" s="10">
        <f t="shared" si="172"/>
        <v>41739.290972222225</v>
      </c>
      <c r="Q2213">
        <f t="shared" si="170"/>
        <v>196</v>
      </c>
      <c r="R2213">
        <f t="shared" si="173"/>
        <v>40.75</v>
      </c>
      <c r="S2213" t="s">
        <v>8325</v>
      </c>
      <c r="T2213" t="s">
        <v>8330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1"/>
        <v>41548.747418981482</v>
      </c>
      <c r="P2214" s="10">
        <f t="shared" si="172"/>
        <v>41582.041666666664</v>
      </c>
      <c r="Q2214">
        <f t="shared" si="170"/>
        <v>114</v>
      </c>
      <c r="R2214">
        <f t="shared" si="173"/>
        <v>55.8</v>
      </c>
      <c r="S2214" t="s">
        <v>8325</v>
      </c>
      <c r="T2214" t="s">
        <v>8330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1"/>
        <v>42109.826145833329</v>
      </c>
      <c r="P2215" s="10">
        <f t="shared" si="172"/>
        <v>42139.826145833329</v>
      </c>
      <c r="Q2215">
        <f t="shared" si="170"/>
        <v>200</v>
      </c>
      <c r="R2215">
        <f t="shared" si="173"/>
        <v>10</v>
      </c>
      <c r="S2215" t="s">
        <v>8325</v>
      </c>
      <c r="T2215" t="s">
        <v>8330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1"/>
        <v>41646.792222222226</v>
      </c>
      <c r="P2216" s="10">
        <f t="shared" si="172"/>
        <v>41676.792222222226</v>
      </c>
      <c r="Q2216">
        <f t="shared" si="170"/>
        <v>293</v>
      </c>
      <c r="R2216">
        <f t="shared" si="173"/>
        <v>73.13</v>
      </c>
      <c r="S2216" t="s">
        <v>8325</v>
      </c>
      <c r="T2216" t="s">
        <v>8330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1"/>
        <v>40958.717268518521</v>
      </c>
      <c r="P2217" s="10">
        <f t="shared" si="172"/>
        <v>40981.290972222225</v>
      </c>
      <c r="Q2217">
        <f t="shared" si="170"/>
        <v>156</v>
      </c>
      <c r="R2217">
        <f t="shared" si="173"/>
        <v>26.06</v>
      </c>
      <c r="S2217" t="s">
        <v>8325</v>
      </c>
      <c r="T2217" t="s">
        <v>8330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1"/>
        <v>42194.751678240747</v>
      </c>
      <c r="P2218" s="10">
        <f t="shared" si="172"/>
        <v>42208.751678240747</v>
      </c>
      <c r="Q2218">
        <f t="shared" si="170"/>
        <v>106</v>
      </c>
      <c r="R2218">
        <f t="shared" si="173"/>
        <v>22.64</v>
      </c>
      <c r="S2218" t="s">
        <v>8325</v>
      </c>
      <c r="T2218" t="s">
        <v>8330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1"/>
        <v>42299.776770833334</v>
      </c>
      <c r="P2219" s="10">
        <f t="shared" si="172"/>
        <v>42310.333333333328</v>
      </c>
      <c r="Q2219">
        <f t="shared" si="170"/>
        <v>101</v>
      </c>
      <c r="R2219">
        <f t="shared" si="173"/>
        <v>47.22</v>
      </c>
      <c r="S2219" t="s">
        <v>8325</v>
      </c>
      <c r="T2219" t="s">
        <v>8330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1"/>
        <v>41127.812303240738</v>
      </c>
      <c r="P2220" s="10">
        <f t="shared" si="172"/>
        <v>41150</v>
      </c>
      <c r="Q2220">
        <f t="shared" si="170"/>
        <v>123</v>
      </c>
      <c r="R2220">
        <f t="shared" si="173"/>
        <v>32.32</v>
      </c>
      <c r="S2220" t="s">
        <v>8325</v>
      </c>
      <c r="T2220" t="s">
        <v>8330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1"/>
        <v>42205.718888888892</v>
      </c>
      <c r="P2221" s="10">
        <f t="shared" si="172"/>
        <v>42235.718888888892</v>
      </c>
      <c r="Q2221">
        <f t="shared" si="170"/>
        <v>102</v>
      </c>
      <c r="R2221">
        <f t="shared" si="173"/>
        <v>53.42</v>
      </c>
      <c r="S2221" t="s">
        <v>8325</v>
      </c>
      <c r="T2221" t="s">
        <v>8330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1"/>
        <v>41452.060601851852</v>
      </c>
      <c r="P2222" s="10">
        <f t="shared" si="172"/>
        <v>41482.060601851852</v>
      </c>
      <c r="Q2222">
        <f t="shared" si="170"/>
        <v>101</v>
      </c>
      <c r="R2222">
        <f t="shared" si="173"/>
        <v>51.3</v>
      </c>
      <c r="S2222" t="s">
        <v>8325</v>
      </c>
      <c r="T2222" t="s">
        <v>8330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1"/>
        <v>42452.666770833333</v>
      </c>
      <c r="P2223" s="10">
        <f t="shared" si="172"/>
        <v>42483</v>
      </c>
      <c r="Q2223">
        <f t="shared" si="170"/>
        <v>108</v>
      </c>
      <c r="R2223">
        <f t="shared" si="173"/>
        <v>37.200000000000003</v>
      </c>
      <c r="S2223" t="s">
        <v>8333</v>
      </c>
      <c r="T2223" t="s">
        <v>8351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1"/>
        <v>40906.787581018521</v>
      </c>
      <c r="P2224" s="10">
        <f t="shared" si="172"/>
        <v>40936.787581018521</v>
      </c>
      <c r="Q2224">
        <f t="shared" si="170"/>
        <v>163</v>
      </c>
      <c r="R2224">
        <f t="shared" si="173"/>
        <v>27.1</v>
      </c>
      <c r="S2224" t="s">
        <v>8333</v>
      </c>
      <c r="T2224" t="s">
        <v>8351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1"/>
        <v>42152.640833333338</v>
      </c>
      <c r="P2225" s="10">
        <f t="shared" si="172"/>
        <v>42182.640833333338</v>
      </c>
      <c r="Q2225">
        <f t="shared" si="170"/>
        <v>106</v>
      </c>
      <c r="R2225">
        <f t="shared" si="173"/>
        <v>206.31</v>
      </c>
      <c r="S2225" t="s">
        <v>8333</v>
      </c>
      <c r="T2225" t="s">
        <v>8351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1"/>
        <v>42644.667534722219</v>
      </c>
      <c r="P2226" s="10">
        <f t="shared" si="172"/>
        <v>42672.791666666672</v>
      </c>
      <c r="Q2226">
        <f t="shared" si="170"/>
        <v>243</v>
      </c>
      <c r="R2226">
        <f t="shared" si="173"/>
        <v>82.15</v>
      </c>
      <c r="S2226" t="s">
        <v>8333</v>
      </c>
      <c r="T2226" t="s">
        <v>8351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1"/>
        <v>41873.79184027778</v>
      </c>
      <c r="P2227" s="10">
        <f t="shared" si="172"/>
        <v>41903.79184027778</v>
      </c>
      <c r="Q2227">
        <f t="shared" si="170"/>
        <v>945</v>
      </c>
      <c r="R2227">
        <f t="shared" si="173"/>
        <v>164.8</v>
      </c>
      <c r="S2227" t="s">
        <v>8333</v>
      </c>
      <c r="T2227" t="s">
        <v>8351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1"/>
        <v>42381.79886574074</v>
      </c>
      <c r="P2228" s="10">
        <f t="shared" si="172"/>
        <v>42412.207638888889</v>
      </c>
      <c r="Q2228">
        <f t="shared" si="170"/>
        <v>108</v>
      </c>
      <c r="R2228">
        <f t="shared" si="173"/>
        <v>60.82</v>
      </c>
      <c r="S2228" t="s">
        <v>8333</v>
      </c>
      <c r="T2228" t="s">
        <v>8351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1"/>
        <v>41561.807349537034</v>
      </c>
      <c r="P2229" s="10">
        <f t="shared" si="172"/>
        <v>41591.849016203705</v>
      </c>
      <c r="Q2229">
        <f t="shared" si="170"/>
        <v>157</v>
      </c>
      <c r="R2229">
        <f t="shared" si="173"/>
        <v>67.97</v>
      </c>
      <c r="S2229" t="s">
        <v>8333</v>
      </c>
      <c r="T2229" t="s">
        <v>8351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1"/>
        <v>42202.278194444443</v>
      </c>
      <c r="P2230" s="10">
        <f t="shared" si="172"/>
        <v>42232.278194444443</v>
      </c>
      <c r="Q2230">
        <f t="shared" si="170"/>
        <v>1174</v>
      </c>
      <c r="R2230">
        <f t="shared" si="173"/>
        <v>81.56</v>
      </c>
      <c r="S2230" t="s">
        <v>8333</v>
      </c>
      <c r="T2230" t="s">
        <v>8351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1"/>
        <v>41484.664247685185</v>
      </c>
      <c r="P2231" s="10">
        <f t="shared" si="172"/>
        <v>41520.166666666664</v>
      </c>
      <c r="Q2231">
        <f t="shared" si="170"/>
        <v>171</v>
      </c>
      <c r="R2231">
        <f t="shared" si="173"/>
        <v>25.43</v>
      </c>
      <c r="S2231" t="s">
        <v>8333</v>
      </c>
      <c r="T2231" t="s">
        <v>8351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1"/>
        <v>41724.881099537037</v>
      </c>
      <c r="P2232" s="10">
        <f t="shared" si="172"/>
        <v>41754.881099537037</v>
      </c>
      <c r="Q2232">
        <f t="shared" si="170"/>
        <v>126</v>
      </c>
      <c r="R2232">
        <f t="shared" si="173"/>
        <v>21.5</v>
      </c>
      <c r="S2232" t="s">
        <v>8333</v>
      </c>
      <c r="T2232" t="s">
        <v>8351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1"/>
        <v>41423.910891203705</v>
      </c>
      <c r="P2233" s="10">
        <f t="shared" si="172"/>
        <v>41450.208333333336</v>
      </c>
      <c r="Q2233">
        <f t="shared" si="170"/>
        <v>1212</v>
      </c>
      <c r="R2233">
        <f t="shared" si="173"/>
        <v>27.23</v>
      </c>
      <c r="S2233" t="s">
        <v>8333</v>
      </c>
      <c r="T2233" t="s">
        <v>8351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1"/>
        <v>41806.794074074074</v>
      </c>
      <c r="P2234" s="10">
        <f t="shared" si="172"/>
        <v>41839.125</v>
      </c>
      <c r="Q2234">
        <f t="shared" si="170"/>
        <v>496</v>
      </c>
      <c r="R2234">
        <f t="shared" si="173"/>
        <v>25.09</v>
      </c>
      <c r="S2234" t="s">
        <v>8333</v>
      </c>
      <c r="T2234" t="s">
        <v>8351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1"/>
        <v>42331.378923611104</v>
      </c>
      <c r="P2235" s="10">
        <f t="shared" si="172"/>
        <v>42352</v>
      </c>
      <c r="Q2235">
        <f t="shared" si="170"/>
        <v>332</v>
      </c>
      <c r="R2235">
        <f t="shared" si="173"/>
        <v>21.23</v>
      </c>
      <c r="S2235" t="s">
        <v>8333</v>
      </c>
      <c r="T2235" t="s">
        <v>8351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1"/>
        <v>42710.824618055558</v>
      </c>
      <c r="P2236" s="10">
        <f t="shared" si="172"/>
        <v>42740.824618055558</v>
      </c>
      <c r="Q2236">
        <f t="shared" si="170"/>
        <v>1165</v>
      </c>
      <c r="R2236">
        <f t="shared" si="173"/>
        <v>41.61</v>
      </c>
      <c r="S2236" t="s">
        <v>8333</v>
      </c>
      <c r="T2236" t="s">
        <v>8351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1"/>
        <v>42062.022118055553</v>
      </c>
      <c r="P2237" s="10">
        <f t="shared" si="172"/>
        <v>42091.980451388896</v>
      </c>
      <c r="Q2237">
        <f t="shared" si="170"/>
        <v>153</v>
      </c>
      <c r="R2237">
        <f t="shared" si="173"/>
        <v>135.59</v>
      </c>
      <c r="S2237" t="s">
        <v>8333</v>
      </c>
      <c r="T2237" t="s">
        <v>8351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1"/>
        <v>42371.617164351846</v>
      </c>
      <c r="P2238" s="10">
        <f t="shared" si="172"/>
        <v>42401.617164351846</v>
      </c>
      <c r="Q2238">
        <f t="shared" si="170"/>
        <v>537</v>
      </c>
      <c r="R2238">
        <f t="shared" si="173"/>
        <v>22.12</v>
      </c>
      <c r="S2238" t="s">
        <v>8333</v>
      </c>
      <c r="T2238" t="s">
        <v>8351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1"/>
        <v>41915.003275462965</v>
      </c>
      <c r="P2239" s="10">
        <f t="shared" si="172"/>
        <v>41955.332638888889</v>
      </c>
      <c r="Q2239">
        <f t="shared" si="170"/>
        <v>353</v>
      </c>
      <c r="R2239">
        <f t="shared" si="173"/>
        <v>64.63</v>
      </c>
      <c r="S2239" t="s">
        <v>8333</v>
      </c>
      <c r="T2239" t="s">
        <v>8351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1"/>
        <v>42774.621712962966</v>
      </c>
      <c r="P2240" s="10">
        <f t="shared" si="172"/>
        <v>42804.621712962966</v>
      </c>
      <c r="Q2240">
        <f t="shared" si="170"/>
        <v>137</v>
      </c>
      <c r="R2240">
        <f t="shared" si="173"/>
        <v>69.569999999999993</v>
      </c>
      <c r="S2240" t="s">
        <v>8333</v>
      </c>
      <c r="T2240" t="s">
        <v>8351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1"/>
        <v>41572.958495370374</v>
      </c>
      <c r="P2241" s="10">
        <f t="shared" si="172"/>
        <v>41609.168055555558</v>
      </c>
      <c r="Q2241">
        <f t="shared" si="170"/>
        <v>128</v>
      </c>
      <c r="R2241">
        <f t="shared" si="173"/>
        <v>75.13</v>
      </c>
      <c r="S2241" t="s">
        <v>8333</v>
      </c>
      <c r="T2241" t="s">
        <v>8351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1"/>
        <v>42452.825740740736</v>
      </c>
      <c r="P2242" s="10">
        <f t="shared" si="172"/>
        <v>42482.825740740736</v>
      </c>
      <c r="Q2242">
        <f t="shared" ref="Q2242:Q2305" si="175">ROUND(100*E2242/D2242, 0)</f>
        <v>271</v>
      </c>
      <c r="R2242">
        <f t="shared" si="173"/>
        <v>140.97999999999999</v>
      </c>
      <c r="S2242" t="s">
        <v>8333</v>
      </c>
      <c r="T2242" t="s">
        <v>8351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6">(((J2243/60)/60)/24)+DATE(1970,1,1)</f>
        <v>42766.827546296292</v>
      </c>
      <c r="P2243" s="10">
        <f t="shared" ref="P2243:P2306" si="177">(((I2243/60)/60)/24)+DATE(1970,1,1)</f>
        <v>42796.827546296292</v>
      </c>
      <c r="Q2243">
        <f t="shared" si="175"/>
        <v>806</v>
      </c>
      <c r="R2243">
        <f t="shared" ref="R2243:R2306" si="178">IFERROR(ROUND(E2243/L2243, 2), "no backers")</f>
        <v>49.47</v>
      </c>
      <c r="S2243" t="s">
        <v>8333</v>
      </c>
      <c r="T2243" t="s">
        <v>8351</v>
      </c>
      <c r="U2243">
        <f t="shared" ref="U2243:U2306" si="179">YEAR(O2243)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6"/>
        <v>41569.575613425928</v>
      </c>
      <c r="P2244" s="10">
        <f t="shared" si="177"/>
        <v>41605.126388888886</v>
      </c>
      <c r="Q2244">
        <f t="shared" si="175"/>
        <v>1360</v>
      </c>
      <c r="R2244">
        <f t="shared" si="178"/>
        <v>53.87</v>
      </c>
      <c r="S2244" t="s">
        <v>8333</v>
      </c>
      <c r="T2244" t="s">
        <v>8351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6"/>
        <v>42800.751041666663</v>
      </c>
      <c r="P2245" s="10">
        <f t="shared" si="177"/>
        <v>42807.125</v>
      </c>
      <c r="Q2245">
        <f t="shared" si="175"/>
        <v>930250</v>
      </c>
      <c r="R2245">
        <f t="shared" si="178"/>
        <v>4.57</v>
      </c>
      <c r="S2245" t="s">
        <v>8333</v>
      </c>
      <c r="T2245" t="s">
        <v>8351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6"/>
        <v>42647.818819444445</v>
      </c>
      <c r="P2246" s="10">
        <f t="shared" si="177"/>
        <v>42659.854166666672</v>
      </c>
      <c r="Q2246">
        <f t="shared" si="175"/>
        <v>377</v>
      </c>
      <c r="R2246">
        <f t="shared" si="178"/>
        <v>65</v>
      </c>
      <c r="S2246" t="s">
        <v>8333</v>
      </c>
      <c r="T2246" t="s">
        <v>8351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6"/>
        <v>41660.708530092597</v>
      </c>
      <c r="P2247" s="10">
        <f t="shared" si="177"/>
        <v>41691.75</v>
      </c>
      <c r="Q2247">
        <f t="shared" si="175"/>
        <v>2647</v>
      </c>
      <c r="R2247">
        <f t="shared" si="178"/>
        <v>53.48</v>
      </c>
      <c r="S2247" t="s">
        <v>8333</v>
      </c>
      <c r="T2247" t="s">
        <v>8351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6"/>
        <v>42221.79178240741</v>
      </c>
      <c r="P2248" s="10">
        <f t="shared" si="177"/>
        <v>42251.79178240741</v>
      </c>
      <c r="Q2248">
        <f t="shared" si="175"/>
        <v>100</v>
      </c>
      <c r="R2248">
        <f t="shared" si="178"/>
        <v>43.91</v>
      </c>
      <c r="S2248" t="s">
        <v>8333</v>
      </c>
      <c r="T2248" t="s">
        <v>8351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6"/>
        <v>42200.666261574079</v>
      </c>
      <c r="P2249" s="10">
        <f t="shared" si="177"/>
        <v>42214.666261574079</v>
      </c>
      <c r="Q2249">
        <f t="shared" si="175"/>
        <v>104</v>
      </c>
      <c r="R2249">
        <f t="shared" si="178"/>
        <v>50.85</v>
      </c>
      <c r="S2249" t="s">
        <v>8333</v>
      </c>
      <c r="T2249" t="s">
        <v>8351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6"/>
        <v>42688.875902777778</v>
      </c>
      <c r="P2250" s="10">
        <f t="shared" si="177"/>
        <v>42718.875902777778</v>
      </c>
      <c r="Q2250">
        <f t="shared" si="175"/>
        <v>107</v>
      </c>
      <c r="R2250">
        <f t="shared" si="178"/>
        <v>58.63</v>
      </c>
      <c r="S2250" t="s">
        <v>8333</v>
      </c>
      <c r="T2250" t="s">
        <v>8351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6"/>
        <v>41336.703298611108</v>
      </c>
      <c r="P2251" s="10">
        <f t="shared" si="177"/>
        <v>41366.661631944444</v>
      </c>
      <c r="Q2251">
        <f t="shared" si="175"/>
        <v>169</v>
      </c>
      <c r="R2251">
        <f t="shared" si="178"/>
        <v>32.82</v>
      </c>
      <c r="S2251" t="s">
        <v>8333</v>
      </c>
      <c r="T2251" t="s">
        <v>8351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6"/>
        <v>42677.005474537036</v>
      </c>
      <c r="P2252" s="10">
        <f t="shared" si="177"/>
        <v>42707.0471412037</v>
      </c>
      <c r="Q2252">
        <f t="shared" si="175"/>
        <v>975</v>
      </c>
      <c r="R2252">
        <f t="shared" si="178"/>
        <v>426.93</v>
      </c>
      <c r="S2252" t="s">
        <v>8333</v>
      </c>
      <c r="T2252" t="s">
        <v>8351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6"/>
        <v>41846.34579861111</v>
      </c>
      <c r="P2253" s="10">
        <f t="shared" si="177"/>
        <v>41867.34579861111</v>
      </c>
      <c r="Q2253">
        <f t="shared" si="175"/>
        <v>134</v>
      </c>
      <c r="R2253">
        <f t="shared" si="178"/>
        <v>23.81</v>
      </c>
      <c r="S2253" t="s">
        <v>8333</v>
      </c>
      <c r="T2253" t="s">
        <v>8351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6"/>
        <v>42573.327986111108</v>
      </c>
      <c r="P2254" s="10">
        <f t="shared" si="177"/>
        <v>42588.327986111108</v>
      </c>
      <c r="Q2254">
        <f t="shared" si="175"/>
        <v>272</v>
      </c>
      <c r="R2254">
        <f t="shared" si="178"/>
        <v>98.41</v>
      </c>
      <c r="S2254" t="s">
        <v>8333</v>
      </c>
      <c r="T2254" t="s">
        <v>8351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6"/>
        <v>42296.631331018521</v>
      </c>
      <c r="P2255" s="10">
        <f t="shared" si="177"/>
        <v>42326.672997685186</v>
      </c>
      <c r="Q2255">
        <f t="shared" si="175"/>
        <v>113</v>
      </c>
      <c r="R2255">
        <f t="shared" si="178"/>
        <v>107.32</v>
      </c>
      <c r="S2255" t="s">
        <v>8333</v>
      </c>
      <c r="T2255" t="s">
        <v>8351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6"/>
        <v>42752.647777777776</v>
      </c>
      <c r="P2256" s="10">
        <f t="shared" si="177"/>
        <v>42759.647777777776</v>
      </c>
      <c r="Q2256">
        <f t="shared" si="175"/>
        <v>460</v>
      </c>
      <c r="R2256">
        <f t="shared" si="178"/>
        <v>11.67</v>
      </c>
      <c r="S2256" t="s">
        <v>8333</v>
      </c>
      <c r="T2256" t="s">
        <v>8351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6"/>
        <v>42467.951979166668</v>
      </c>
      <c r="P2257" s="10">
        <f t="shared" si="177"/>
        <v>42497.951979166668</v>
      </c>
      <c r="Q2257">
        <f t="shared" si="175"/>
        <v>287</v>
      </c>
      <c r="R2257">
        <f t="shared" si="178"/>
        <v>41.78</v>
      </c>
      <c r="S2257" t="s">
        <v>8333</v>
      </c>
      <c r="T2257" t="s">
        <v>8351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6"/>
        <v>42682.451921296291</v>
      </c>
      <c r="P2258" s="10">
        <f t="shared" si="177"/>
        <v>42696.451921296291</v>
      </c>
      <c r="Q2258">
        <f t="shared" si="175"/>
        <v>223</v>
      </c>
      <c r="R2258">
        <f t="shared" si="178"/>
        <v>21.38</v>
      </c>
      <c r="S2258" t="s">
        <v>8333</v>
      </c>
      <c r="T2258" t="s">
        <v>8351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6"/>
        <v>42505.936678240745</v>
      </c>
      <c r="P2259" s="10">
        <f t="shared" si="177"/>
        <v>42540.958333333328</v>
      </c>
      <c r="Q2259">
        <f t="shared" si="175"/>
        <v>636</v>
      </c>
      <c r="R2259">
        <f t="shared" si="178"/>
        <v>94.1</v>
      </c>
      <c r="S2259" t="s">
        <v>8333</v>
      </c>
      <c r="T2259" t="s">
        <v>8351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6"/>
        <v>42136.75100694444</v>
      </c>
      <c r="P2260" s="10">
        <f t="shared" si="177"/>
        <v>42166.75100694444</v>
      </c>
      <c r="Q2260">
        <f t="shared" si="175"/>
        <v>147</v>
      </c>
      <c r="R2260">
        <f t="shared" si="178"/>
        <v>15.72</v>
      </c>
      <c r="S2260" t="s">
        <v>8333</v>
      </c>
      <c r="T2260" t="s">
        <v>8351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6"/>
        <v>42702.804814814815</v>
      </c>
      <c r="P2261" s="10">
        <f t="shared" si="177"/>
        <v>42712.804814814815</v>
      </c>
      <c r="Q2261">
        <f t="shared" si="175"/>
        <v>1867</v>
      </c>
      <c r="R2261">
        <f t="shared" si="178"/>
        <v>90.64</v>
      </c>
      <c r="S2261" t="s">
        <v>8333</v>
      </c>
      <c r="T2261" t="s">
        <v>8351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6"/>
        <v>41695.016782407409</v>
      </c>
      <c r="P2262" s="10">
        <f t="shared" si="177"/>
        <v>41724.975115740745</v>
      </c>
      <c r="Q2262">
        <f t="shared" si="175"/>
        <v>327</v>
      </c>
      <c r="R2262">
        <f t="shared" si="178"/>
        <v>97.3</v>
      </c>
      <c r="S2262" t="s">
        <v>8333</v>
      </c>
      <c r="T2262" t="s">
        <v>8351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6"/>
        <v>42759.724768518514</v>
      </c>
      <c r="P2263" s="10">
        <f t="shared" si="177"/>
        <v>42780.724768518514</v>
      </c>
      <c r="Q2263">
        <f t="shared" si="175"/>
        <v>780</v>
      </c>
      <c r="R2263">
        <f t="shared" si="178"/>
        <v>37.119999999999997</v>
      </c>
      <c r="S2263" t="s">
        <v>8333</v>
      </c>
      <c r="T2263" t="s">
        <v>8351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6"/>
        <v>41926.585162037038</v>
      </c>
      <c r="P2264" s="10">
        <f t="shared" si="177"/>
        <v>41961</v>
      </c>
      <c r="Q2264">
        <f t="shared" si="175"/>
        <v>154</v>
      </c>
      <c r="R2264">
        <f t="shared" si="178"/>
        <v>28.1</v>
      </c>
      <c r="S2264" t="s">
        <v>8333</v>
      </c>
      <c r="T2264" t="s">
        <v>8351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6"/>
        <v>42014.832326388889</v>
      </c>
      <c r="P2265" s="10">
        <f t="shared" si="177"/>
        <v>42035.832326388889</v>
      </c>
      <c r="Q2265">
        <f t="shared" si="175"/>
        <v>116</v>
      </c>
      <c r="R2265">
        <f t="shared" si="178"/>
        <v>144.43</v>
      </c>
      <c r="S2265" t="s">
        <v>8333</v>
      </c>
      <c r="T2265" t="s">
        <v>8351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6"/>
        <v>42496.582337962958</v>
      </c>
      <c r="P2266" s="10">
        <f t="shared" si="177"/>
        <v>42513.125</v>
      </c>
      <c r="Q2266">
        <f t="shared" si="175"/>
        <v>180</v>
      </c>
      <c r="R2266">
        <f t="shared" si="178"/>
        <v>24.27</v>
      </c>
      <c r="S2266" t="s">
        <v>8333</v>
      </c>
      <c r="T2266" t="s">
        <v>8351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6"/>
        <v>42689.853090277778</v>
      </c>
      <c r="P2267" s="10">
        <f t="shared" si="177"/>
        <v>42696.853090277778</v>
      </c>
      <c r="Q2267">
        <f t="shared" si="175"/>
        <v>299</v>
      </c>
      <c r="R2267">
        <f t="shared" si="178"/>
        <v>35.119999999999997</v>
      </c>
      <c r="S2267" t="s">
        <v>8333</v>
      </c>
      <c r="T2267" t="s">
        <v>8351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6"/>
        <v>42469.874907407408</v>
      </c>
      <c r="P2268" s="10">
        <f t="shared" si="177"/>
        <v>42487.083333333328</v>
      </c>
      <c r="Q2268">
        <f t="shared" si="175"/>
        <v>320</v>
      </c>
      <c r="R2268">
        <f t="shared" si="178"/>
        <v>24.76</v>
      </c>
      <c r="S2268" t="s">
        <v>8333</v>
      </c>
      <c r="T2268" t="s">
        <v>8351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6"/>
        <v>41968.829826388886</v>
      </c>
      <c r="P2269" s="10">
        <f t="shared" si="177"/>
        <v>41994.041666666672</v>
      </c>
      <c r="Q2269">
        <f t="shared" si="175"/>
        <v>381</v>
      </c>
      <c r="R2269">
        <f t="shared" si="178"/>
        <v>188.38</v>
      </c>
      <c r="S2269" t="s">
        <v>8333</v>
      </c>
      <c r="T2269" t="s">
        <v>8351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6"/>
        <v>42776.082349537035</v>
      </c>
      <c r="P2270" s="10">
        <f t="shared" si="177"/>
        <v>42806.082349537035</v>
      </c>
      <c r="Q2270">
        <f t="shared" si="175"/>
        <v>103</v>
      </c>
      <c r="R2270">
        <f t="shared" si="178"/>
        <v>148.08000000000001</v>
      </c>
      <c r="S2270" t="s">
        <v>8333</v>
      </c>
      <c r="T2270" t="s">
        <v>8351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6"/>
        <v>42776.704432870371</v>
      </c>
      <c r="P2271" s="10">
        <f t="shared" si="177"/>
        <v>42801.208333333328</v>
      </c>
      <c r="Q2271">
        <f t="shared" si="175"/>
        <v>1802</v>
      </c>
      <c r="R2271">
        <f t="shared" si="178"/>
        <v>49.93</v>
      </c>
      <c r="S2271" t="s">
        <v>8333</v>
      </c>
      <c r="T2271" t="s">
        <v>8351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6"/>
        <v>42725.869363425925</v>
      </c>
      <c r="P2272" s="10">
        <f t="shared" si="177"/>
        <v>42745.915972222225</v>
      </c>
      <c r="Q2272">
        <f t="shared" si="175"/>
        <v>720</v>
      </c>
      <c r="R2272">
        <f t="shared" si="178"/>
        <v>107.82</v>
      </c>
      <c r="S2272" t="s">
        <v>8333</v>
      </c>
      <c r="T2272" t="s">
        <v>8351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6"/>
        <v>42684.000046296293</v>
      </c>
      <c r="P2273" s="10">
        <f t="shared" si="177"/>
        <v>42714.000046296293</v>
      </c>
      <c r="Q2273">
        <f t="shared" si="175"/>
        <v>283</v>
      </c>
      <c r="R2273">
        <f t="shared" si="178"/>
        <v>42.63</v>
      </c>
      <c r="S2273" t="s">
        <v>8333</v>
      </c>
      <c r="T2273" t="s">
        <v>8351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6"/>
        <v>42315.699490740735</v>
      </c>
      <c r="P2274" s="10">
        <f t="shared" si="177"/>
        <v>42345.699490740735</v>
      </c>
      <c r="Q2274">
        <f t="shared" si="175"/>
        <v>1357</v>
      </c>
      <c r="R2274">
        <f t="shared" si="178"/>
        <v>14.37</v>
      </c>
      <c r="S2274" t="s">
        <v>8333</v>
      </c>
      <c r="T2274" t="s">
        <v>8351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6"/>
        <v>42781.549097222218</v>
      </c>
      <c r="P2275" s="10">
        <f t="shared" si="177"/>
        <v>42806.507430555561</v>
      </c>
      <c r="Q2275">
        <f t="shared" si="175"/>
        <v>220</v>
      </c>
      <c r="R2275">
        <f t="shared" si="178"/>
        <v>37.479999999999997</v>
      </c>
      <c r="S2275" t="s">
        <v>8333</v>
      </c>
      <c r="T2275" t="s">
        <v>8351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6"/>
        <v>41663.500659722224</v>
      </c>
      <c r="P2276" s="10">
        <f t="shared" si="177"/>
        <v>41693.500659722224</v>
      </c>
      <c r="Q2276">
        <f t="shared" si="175"/>
        <v>120</v>
      </c>
      <c r="R2276">
        <f t="shared" si="178"/>
        <v>30.2</v>
      </c>
      <c r="S2276" t="s">
        <v>8333</v>
      </c>
      <c r="T2276" t="s">
        <v>8351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6"/>
        <v>41965.616655092599</v>
      </c>
      <c r="P2277" s="10">
        <f t="shared" si="177"/>
        <v>41995.616655092599</v>
      </c>
      <c r="Q2277">
        <f t="shared" si="175"/>
        <v>408</v>
      </c>
      <c r="R2277">
        <f t="shared" si="178"/>
        <v>33.549999999999997</v>
      </c>
      <c r="S2277" t="s">
        <v>8333</v>
      </c>
      <c r="T2277" t="s">
        <v>8351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6"/>
        <v>41614.651493055557</v>
      </c>
      <c r="P2278" s="10">
        <f t="shared" si="177"/>
        <v>41644.651493055557</v>
      </c>
      <c r="Q2278">
        <f t="shared" si="175"/>
        <v>106</v>
      </c>
      <c r="R2278">
        <f t="shared" si="178"/>
        <v>64.75</v>
      </c>
      <c r="S2278" t="s">
        <v>8333</v>
      </c>
      <c r="T2278" t="s">
        <v>8351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6"/>
        <v>40936.678506944445</v>
      </c>
      <c r="P2279" s="10">
        <f t="shared" si="177"/>
        <v>40966.678506944445</v>
      </c>
      <c r="Q2279">
        <f t="shared" si="175"/>
        <v>141</v>
      </c>
      <c r="R2279">
        <f t="shared" si="178"/>
        <v>57.93</v>
      </c>
      <c r="S2279" t="s">
        <v>8333</v>
      </c>
      <c r="T2279" t="s">
        <v>8351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6"/>
        <v>42338.709108796291</v>
      </c>
      <c r="P2280" s="10">
        <f t="shared" si="177"/>
        <v>42372.957638888889</v>
      </c>
      <c r="Q2280">
        <f t="shared" si="175"/>
        <v>271</v>
      </c>
      <c r="R2280">
        <f t="shared" si="178"/>
        <v>53.08</v>
      </c>
      <c r="S2280" t="s">
        <v>8333</v>
      </c>
      <c r="T2280" t="s">
        <v>8351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6"/>
        <v>42020.806701388887</v>
      </c>
      <c r="P2281" s="10">
        <f t="shared" si="177"/>
        <v>42039.166666666672</v>
      </c>
      <c r="Q2281">
        <f t="shared" si="175"/>
        <v>154</v>
      </c>
      <c r="R2281">
        <f t="shared" si="178"/>
        <v>48.06</v>
      </c>
      <c r="S2281" t="s">
        <v>8333</v>
      </c>
      <c r="T2281" t="s">
        <v>8351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6"/>
        <v>42234.624895833331</v>
      </c>
      <c r="P2282" s="10">
        <f t="shared" si="177"/>
        <v>42264.624895833331</v>
      </c>
      <c r="Q2282">
        <f t="shared" si="175"/>
        <v>404</v>
      </c>
      <c r="R2282">
        <f t="shared" si="178"/>
        <v>82.4</v>
      </c>
      <c r="S2282" t="s">
        <v>8333</v>
      </c>
      <c r="T2282" t="s">
        <v>8351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6"/>
        <v>40687.285844907405</v>
      </c>
      <c r="P2283" s="10">
        <f t="shared" si="177"/>
        <v>40749.284722222219</v>
      </c>
      <c r="Q2283">
        <f t="shared" si="175"/>
        <v>185</v>
      </c>
      <c r="R2283">
        <f t="shared" si="178"/>
        <v>50.45</v>
      </c>
      <c r="S2283" t="s">
        <v>8325</v>
      </c>
      <c r="T2283" t="s">
        <v>8326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6"/>
        <v>42323.17460648148</v>
      </c>
      <c r="P2284" s="10">
        <f t="shared" si="177"/>
        <v>42383.17460648148</v>
      </c>
      <c r="Q2284">
        <f t="shared" si="175"/>
        <v>185</v>
      </c>
      <c r="R2284">
        <f t="shared" si="178"/>
        <v>115.83</v>
      </c>
      <c r="S2284" t="s">
        <v>8325</v>
      </c>
      <c r="T2284" t="s">
        <v>8326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6"/>
        <v>40978.125046296293</v>
      </c>
      <c r="P2285" s="10">
        <f t="shared" si="177"/>
        <v>41038.083379629628</v>
      </c>
      <c r="Q2285">
        <f t="shared" si="175"/>
        <v>101</v>
      </c>
      <c r="R2285">
        <f t="shared" si="178"/>
        <v>63.03</v>
      </c>
      <c r="S2285" t="s">
        <v>8325</v>
      </c>
      <c r="T2285" t="s">
        <v>8326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6"/>
        <v>40585.796817129631</v>
      </c>
      <c r="P2286" s="10">
        <f t="shared" si="177"/>
        <v>40614.166666666664</v>
      </c>
      <c r="Q2286">
        <f t="shared" si="175"/>
        <v>106</v>
      </c>
      <c r="R2286">
        <f t="shared" si="178"/>
        <v>108.02</v>
      </c>
      <c r="S2286" t="s">
        <v>8325</v>
      </c>
      <c r="T2286" t="s">
        <v>8326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6"/>
        <v>41059.185682870368</v>
      </c>
      <c r="P2287" s="10">
        <f t="shared" si="177"/>
        <v>41089.185682870368</v>
      </c>
      <c r="Q2287">
        <f t="shared" si="175"/>
        <v>121</v>
      </c>
      <c r="R2287">
        <f t="shared" si="178"/>
        <v>46.09</v>
      </c>
      <c r="S2287" t="s">
        <v>8325</v>
      </c>
      <c r="T2287" t="s">
        <v>8326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6"/>
        <v>41494.963587962964</v>
      </c>
      <c r="P2288" s="10">
        <f t="shared" si="177"/>
        <v>41523.165972222225</v>
      </c>
      <c r="Q2288">
        <f t="shared" si="175"/>
        <v>100</v>
      </c>
      <c r="R2288">
        <f t="shared" si="178"/>
        <v>107.21</v>
      </c>
      <c r="S2288" t="s">
        <v>8325</v>
      </c>
      <c r="T2288" t="s">
        <v>8326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6"/>
        <v>41792.667361111111</v>
      </c>
      <c r="P2289" s="10">
        <f t="shared" si="177"/>
        <v>41813.667361111111</v>
      </c>
      <c r="Q2289">
        <f t="shared" si="175"/>
        <v>120</v>
      </c>
      <c r="R2289">
        <f t="shared" si="178"/>
        <v>50.93</v>
      </c>
      <c r="S2289" t="s">
        <v>8325</v>
      </c>
      <c r="T2289" t="s">
        <v>8326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6"/>
        <v>41067.827418981484</v>
      </c>
      <c r="P2290" s="10">
        <f t="shared" si="177"/>
        <v>41086.75</v>
      </c>
      <c r="Q2290">
        <f t="shared" si="175"/>
        <v>100</v>
      </c>
      <c r="R2290">
        <f t="shared" si="178"/>
        <v>40.04</v>
      </c>
      <c r="S2290" t="s">
        <v>8325</v>
      </c>
      <c r="T2290" t="s">
        <v>8326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6"/>
        <v>41571.998379629629</v>
      </c>
      <c r="P2291" s="10">
        <f t="shared" si="177"/>
        <v>41614.973611111112</v>
      </c>
      <c r="Q2291">
        <f t="shared" si="175"/>
        <v>107</v>
      </c>
      <c r="R2291">
        <f t="shared" si="178"/>
        <v>64.44</v>
      </c>
      <c r="S2291" t="s">
        <v>8325</v>
      </c>
      <c r="T2291" t="s">
        <v>8326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6"/>
        <v>40070.253819444442</v>
      </c>
      <c r="P2292" s="10">
        <f t="shared" si="177"/>
        <v>40148.708333333336</v>
      </c>
      <c r="Q2292">
        <f t="shared" si="175"/>
        <v>104</v>
      </c>
      <c r="R2292">
        <f t="shared" si="178"/>
        <v>53.83</v>
      </c>
      <c r="S2292" t="s">
        <v>8325</v>
      </c>
      <c r="T2292" t="s">
        <v>8326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6"/>
        <v>40987.977060185185</v>
      </c>
      <c r="P2293" s="10">
        <f t="shared" si="177"/>
        <v>41022.166666666664</v>
      </c>
      <c r="Q2293">
        <f t="shared" si="175"/>
        <v>173</v>
      </c>
      <c r="R2293">
        <f t="shared" si="178"/>
        <v>100.47</v>
      </c>
      <c r="S2293" t="s">
        <v>8325</v>
      </c>
      <c r="T2293" t="s">
        <v>8326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6"/>
        <v>40987.697638888887</v>
      </c>
      <c r="P2294" s="10">
        <f t="shared" si="177"/>
        <v>41017.697638888887</v>
      </c>
      <c r="Q2294">
        <f t="shared" si="175"/>
        <v>107</v>
      </c>
      <c r="R2294">
        <f t="shared" si="178"/>
        <v>46.63</v>
      </c>
      <c r="S2294" t="s">
        <v>8325</v>
      </c>
      <c r="T2294" t="s">
        <v>8326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6"/>
        <v>41151.708321759259</v>
      </c>
      <c r="P2295" s="10">
        <f t="shared" si="177"/>
        <v>41177.165972222225</v>
      </c>
      <c r="Q2295">
        <f t="shared" si="175"/>
        <v>108</v>
      </c>
      <c r="R2295">
        <f t="shared" si="178"/>
        <v>34.07</v>
      </c>
      <c r="S2295" t="s">
        <v>8325</v>
      </c>
      <c r="T2295" t="s">
        <v>8326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6"/>
        <v>41264.72314814815</v>
      </c>
      <c r="P2296" s="10">
        <f t="shared" si="177"/>
        <v>41294.72314814815</v>
      </c>
      <c r="Q2296">
        <f t="shared" si="175"/>
        <v>146</v>
      </c>
      <c r="R2296">
        <f t="shared" si="178"/>
        <v>65.209999999999994</v>
      </c>
      <c r="S2296" t="s">
        <v>8325</v>
      </c>
      <c r="T2296" t="s">
        <v>8326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6"/>
        <v>41270.954351851848</v>
      </c>
      <c r="P2297" s="10">
        <f t="shared" si="177"/>
        <v>41300.954351851848</v>
      </c>
      <c r="Q2297">
        <f t="shared" si="175"/>
        <v>125</v>
      </c>
      <c r="R2297">
        <f t="shared" si="178"/>
        <v>44.21</v>
      </c>
      <c r="S2297" t="s">
        <v>8325</v>
      </c>
      <c r="T2297" t="s">
        <v>8326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6"/>
        <v>40927.731782407405</v>
      </c>
      <c r="P2298" s="10">
        <f t="shared" si="177"/>
        <v>40962.731782407405</v>
      </c>
      <c r="Q2298">
        <f t="shared" si="175"/>
        <v>149</v>
      </c>
      <c r="R2298">
        <f t="shared" si="178"/>
        <v>71.97</v>
      </c>
      <c r="S2298" t="s">
        <v>8325</v>
      </c>
      <c r="T2298" t="s">
        <v>8326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6"/>
        <v>40948.042233796295</v>
      </c>
      <c r="P2299" s="10">
        <f t="shared" si="177"/>
        <v>40982.165972222225</v>
      </c>
      <c r="Q2299">
        <f t="shared" si="175"/>
        <v>101</v>
      </c>
      <c r="R2299">
        <f t="shared" si="178"/>
        <v>52.95</v>
      </c>
      <c r="S2299" t="s">
        <v>8325</v>
      </c>
      <c r="T2299" t="s">
        <v>8326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6"/>
        <v>41694.84065972222</v>
      </c>
      <c r="P2300" s="10">
        <f t="shared" si="177"/>
        <v>41724.798993055556</v>
      </c>
      <c r="Q2300">
        <f t="shared" si="175"/>
        <v>105</v>
      </c>
      <c r="R2300">
        <f t="shared" si="178"/>
        <v>109.45</v>
      </c>
      <c r="S2300" t="s">
        <v>8325</v>
      </c>
      <c r="T2300" t="s">
        <v>8326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6"/>
        <v>40565.032511574071</v>
      </c>
      <c r="P2301" s="10">
        <f t="shared" si="177"/>
        <v>40580.032511574071</v>
      </c>
      <c r="Q2301">
        <f t="shared" si="175"/>
        <v>350</v>
      </c>
      <c r="R2301">
        <f t="shared" si="178"/>
        <v>75.040000000000006</v>
      </c>
      <c r="S2301" t="s">
        <v>8325</v>
      </c>
      <c r="T2301" t="s">
        <v>8326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6"/>
        <v>41074.727037037039</v>
      </c>
      <c r="P2302" s="10">
        <f t="shared" si="177"/>
        <v>41088.727037037039</v>
      </c>
      <c r="Q2302">
        <f t="shared" si="175"/>
        <v>101</v>
      </c>
      <c r="R2302">
        <f t="shared" si="178"/>
        <v>115.71</v>
      </c>
      <c r="S2302" t="s">
        <v>8325</v>
      </c>
      <c r="T2302" t="s">
        <v>8326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6"/>
        <v>41416.146944444445</v>
      </c>
      <c r="P2303" s="10">
        <f t="shared" si="177"/>
        <v>41446.146944444445</v>
      </c>
      <c r="Q2303">
        <f t="shared" si="175"/>
        <v>134</v>
      </c>
      <c r="R2303">
        <f t="shared" si="178"/>
        <v>31.66</v>
      </c>
      <c r="S2303" t="s">
        <v>8325</v>
      </c>
      <c r="T2303" t="s">
        <v>8329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6"/>
        <v>41605.868449074071</v>
      </c>
      <c r="P2304" s="10">
        <f t="shared" si="177"/>
        <v>41639.291666666664</v>
      </c>
      <c r="Q2304">
        <f t="shared" si="175"/>
        <v>171</v>
      </c>
      <c r="R2304">
        <f t="shared" si="178"/>
        <v>46.18</v>
      </c>
      <c r="S2304" t="s">
        <v>8325</v>
      </c>
      <c r="T2304" t="s">
        <v>8329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6"/>
        <v>40850.111064814817</v>
      </c>
      <c r="P2305" s="10">
        <f t="shared" si="177"/>
        <v>40890.152731481481</v>
      </c>
      <c r="Q2305">
        <f t="shared" si="175"/>
        <v>109</v>
      </c>
      <c r="R2305">
        <f t="shared" si="178"/>
        <v>68.48</v>
      </c>
      <c r="S2305" t="s">
        <v>8325</v>
      </c>
      <c r="T2305" t="s">
        <v>8329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6"/>
        <v>40502.815868055557</v>
      </c>
      <c r="P2306" s="10">
        <f t="shared" si="177"/>
        <v>40544.207638888889</v>
      </c>
      <c r="Q2306">
        <f t="shared" ref="Q2306:Q2369" si="180">ROUND(100*E2306/D2306, 0)</f>
        <v>101</v>
      </c>
      <c r="R2306">
        <f t="shared" si="178"/>
        <v>53.47</v>
      </c>
      <c r="S2306" t="s">
        <v>8325</v>
      </c>
      <c r="T2306" t="s">
        <v>8329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1">(((J2307/60)/60)/24)+DATE(1970,1,1)</f>
        <v>41834.695277777777</v>
      </c>
      <c r="P2307" s="10">
        <f t="shared" ref="P2307:P2370" si="182">(((I2307/60)/60)/24)+DATE(1970,1,1)</f>
        <v>41859.75</v>
      </c>
      <c r="Q2307">
        <f t="shared" si="180"/>
        <v>101</v>
      </c>
      <c r="R2307">
        <f t="shared" ref="R2307:R2370" si="183">IFERROR(ROUND(E2307/L2307, 2), "no backers")</f>
        <v>109.11</v>
      </c>
      <c r="S2307" t="s">
        <v>8325</v>
      </c>
      <c r="T2307" t="s">
        <v>8329</v>
      </c>
      <c r="U2307">
        <f t="shared" ref="U2307:U2370" si="184">YEAR(O2307)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1"/>
        <v>40948.16815972222</v>
      </c>
      <c r="P2308" s="10">
        <f t="shared" si="182"/>
        <v>40978.16815972222</v>
      </c>
      <c r="Q2308">
        <f t="shared" si="180"/>
        <v>107</v>
      </c>
      <c r="R2308">
        <f t="shared" si="183"/>
        <v>51.19</v>
      </c>
      <c r="S2308" t="s">
        <v>8325</v>
      </c>
      <c r="T2308" t="s">
        <v>8329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1"/>
        <v>41004.802465277775</v>
      </c>
      <c r="P2309" s="10">
        <f t="shared" si="182"/>
        <v>41034.802407407406</v>
      </c>
      <c r="Q2309">
        <f t="shared" si="180"/>
        <v>107</v>
      </c>
      <c r="R2309">
        <f t="shared" si="183"/>
        <v>27.94</v>
      </c>
      <c r="S2309" t="s">
        <v>8325</v>
      </c>
      <c r="T2309" t="s">
        <v>8329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1"/>
        <v>41851.962916666671</v>
      </c>
      <c r="P2310" s="10">
        <f t="shared" si="182"/>
        <v>41880.041666666664</v>
      </c>
      <c r="Q2310">
        <f t="shared" si="180"/>
        <v>101</v>
      </c>
      <c r="R2310">
        <f t="shared" si="183"/>
        <v>82.5</v>
      </c>
      <c r="S2310" t="s">
        <v>8325</v>
      </c>
      <c r="T2310" t="s">
        <v>8329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1"/>
        <v>41307.987696759257</v>
      </c>
      <c r="P2311" s="10">
        <f t="shared" si="182"/>
        <v>41342.987696759257</v>
      </c>
      <c r="Q2311">
        <f t="shared" si="180"/>
        <v>107</v>
      </c>
      <c r="R2311">
        <f t="shared" si="183"/>
        <v>59.82</v>
      </c>
      <c r="S2311" t="s">
        <v>8325</v>
      </c>
      <c r="T2311" t="s">
        <v>8329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1"/>
        <v>41324.79415509259</v>
      </c>
      <c r="P2312" s="10">
        <f t="shared" si="182"/>
        <v>41354.752488425926</v>
      </c>
      <c r="Q2312">
        <f t="shared" si="180"/>
        <v>429</v>
      </c>
      <c r="R2312">
        <f t="shared" si="183"/>
        <v>64.819999999999993</v>
      </c>
      <c r="S2312" t="s">
        <v>8325</v>
      </c>
      <c r="T2312" t="s">
        <v>8329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1"/>
        <v>41736.004502314812</v>
      </c>
      <c r="P2313" s="10">
        <f t="shared" si="182"/>
        <v>41766.004502314812</v>
      </c>
      <c r="Q2313">
        <f t="shared" si="180"/>
        <v>104</v>
      </c>
      <c r="R2313">
        <f t="shared" si="183"/>
        <v>90.1</v>
      </c>
      <c r="S2313" t="s">
        <v>8325</v>
      </c>
      <c r="T2313" t="s">
        <v>8329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1"/>
        <v>41716.632847222223</v>
      </c>
      <c r="P2314" s="10">
        <f t="shared" si="182"/>
        <v>41747.958333333336</v>
      </c>
      <c r="Q2314">
        <f t="shared" si="180"/>
        <v>108</v>
      </c>
      <c r="R2314">
        <f t="shared" si="183"/>
        <v>40.96</v>
      </c>
      <c r="S2314" t="s">
        <v>8325</v>
      </c>
      <c r="T2314" t="s">
        <v>8329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1"/>
        <v>41002.958634259259</v>
      </c>
      <c r="P2315" s="10">
        <f t="shared" si="182"/>
        <v>41032.958634259259</v>
      </c>
      <c r="Q2315">
        <f t="shared" si="180"/>
        <v>176</v>
      </c>
      <c r="R2315">
        <f t="shared" si="183"/>
        <v>56</v>
      </c>
      <c r="S2315" t="s">
        <v>8325</v>
      </c>
      <c r="T2315" t="s">
        <v>8329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1"/>
        <v>41037.551585648151</v>
      </c>
      <c r="P2316" s="10">
        <f t="shared" si="182"/>
        <v>41067.551585648151</v>
      </c>
      <c r="Q2316">
        <f t="shared" si="180"/>
        <v>157</v>
      </c>
      <c r="R2316">
        <f t="shared" si="183"/>
        <v>37.67</v>
      </c>
      <c r="S2316" t="s">
        <v>8325</v>
      </c>
      <c r="T2316" t="s">
        <v>8329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1"/>
        <v>41004.72619212963</v>
      </c>
      <c r="P2317" s="10">
        <f t="shared" si="182"/>
        <v>41034.72619212963</v>
      </c>
      <c r="Q2317">
        <f t="shared" si="180"/>
        <v>103</v>
      </c>
      <c r="R2317">
        <f t="shared" si="183"/>
        <v>40.08</v>
      </c>
      <c r="S2317" t="s">
        <v>8325</v>
      </c>
      <c r="T2317" t="s">
        <v>8329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1"/>
        <v>40079.725115740745</v>
      </c>
      <c r="P2318" s="10">
        <f t="shared" si="182"/>
        <v>40156.76666666667</v>
      </c>
      <c r="Q2318">
        <f t="shared" si="180"/>
        <v>104</v>
      </c>
      <c r="R2318">
        <f t="shared" si="183"/>
        <v>78.03</v>
      </c>
      <c r="S2318" t="s">
        <v>8325</v>
      </c>
      <c r="T2318" t="s">
        <v>8329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1"/>
        <v>40192.542233796295</v>
      </c>
      <c r="P2319" s="10">
        <f t="shared" si="182"/>
        <v>40224.208333333336</v>
      </c>
      <c r="Q2319">
        <f t="shared" si="180"/>
        <v>104</v>
      </c>
      <c r="R2319">
        <f t="shared" si="183"/>
        <v>18.91</v>
      </c>
      <c r="S2319" t="s">
        <v>8325</v>
      </c>
      <c r="T2319" t="s">
        <v>8329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1"/>
        <v>40050.643680555557</v>
      </c>
      <c r="P2320" s="10">
        <f t="shared" si="182"/>
        <v>40082.165972222225</v>
      </c>
      <c r="Q2320">
        <f t="shared" si="180"/>
        <v>121</v>
      </c>
      <c r="R2320">
        <f t="shared" si="183"/>
        <v>37.130000000000003</v>
      </c>
      <c r="S2320" t="s">
        <v>8325</v>
      </c>
      <c r="T2320" t="s">
        <v>8329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1"/>
        <v>41593.082002314812</v>
      </c>
      <c r="P2321" s="10">
        <f t="shared" si="182"/>
        <v>41623.082002314812</v>
      </c>
      <c r="Q2321">
        <f t="shared" si="180"/>
        <v>108</v>
      </c>
      <c r="R2321">
        <f t="shared" si="183"/>
        <v>41.96</v>
      </c>
      <c r="S2321" t="s">
        <v>8325</v>
      </c>
      <c r="T2321" t="s">
        <v>8329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1"/>
        <v>41696.817129629628</v>
      </c>
      <c r="P2322" s="10">
        <f t="shared" si="182"/>
        <v>41731.775462962964</v>
      </c>
      <c r="Q2322">
        <f t="shared" si="180"/>
        <v>109</v>
      </c>
      <c r="R2322">
        <f t="shared" si="183"/>
        <v>61.04</v>
      </c>
      <c r="S2322" t="s">
        <v>8325</v>
      </c>
      <c r="T2322" t="s">
        <v>8329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1"/>
        <v>42799.260428240741</v>
      </c>
      <c r="P2323" s="10">
        <f t="shared" si="182"/>
        <v>42829.21876157407</v>
      </c>
      <c r="Q2323">
        <f t="shared" si="180"/>
        <v>39</v>
      </c>
      <c r="R2323">
        <f t="shared" si="183"/>
        <v>64.53</v>
      </c>
      <c r="S2323" t="s">
        <v>8336</v>
      </c>
      <c r="T2323" t="s">
        <v>8352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1"/>
        <v>42804.895474537043</v>
      </c>
      <c r="P2324" s="10">
        <f t="shared" si="182"/>
        <v>42834.853807870371</v>
      </c>
      <c r="Q2324">
        <f t="shared" si="180"/>
        <v>3</v>
      </c>
      <c r="R2324">
        <f t="shared" si="183"/>
        <v>21.25</v>
      </c>
      <c r="S2324" t="s">
        <v>8336</v>
      </c>
      <c r="T2324" t="s">
        <v>8352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1"/>
        <v>42807.755173611105</v>
      </c>
      <c r="P2325" s="10">
        <f t="shared" si="182"/>
        <v>42814.755173611105</v>
      </c>
      <c r="Q2325">
        <f t="shared" si="180"/>
        <v>48</v>
      </c>
      <c r="R2325">
        <f t="shared" si="183"/>
        <v>30</v>
      </c>
      <c r="S2325" t="s">
        <v>8336</v>
      </c>
      <c r="T2325" t="s">
        <v>8352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1"/>
        <v>42790.885243055556</v>
      </c>
      <c r="P2326" s="10">
        <f t="shared" si="182"/>
        <v>42820.843576388885</v>
      </c>
      <c r="Q2326">
        <f t="shared" si="180"/>
        <v>21</v>
      </c>
      <c r="R2326">
        <f t="shared" si="183"/>
        <v>25.49</v>
      </c>
      <c r="S2326" t="s">
        <v>8336</v>
      </c>
      <c r="T2326" t="s">
        <v>8352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1"/>
        <v>42794.022349537037</v>
      </c>
      <c r="P2327" s="10">
        <f t="shared" si="182"/>
        <v>42823.980682870373</v>
      </c>
      <c r="Q2327">
        <f t="shared" si="180"/>
        <v>8</v>
      </c>
      <c r="R2327">
        <f t="shared" si="183"/>
        <v>11.43</v>
      </c>
      <c r="S2327" t="s">
        <v>8336</v>
      </c>
      <c r="T2327" t="s">
        <v>8352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1"/>
        <v>42804.034120370372</v>
      </c>
      <c r="P2328" s="10">
        <f t="shared" si="182"/>
        <v>42855.708333333328</v>
      </c>
      <c r="Q2328">
        <f t="shared" si="180"/>
        <v>1</v>
      </c>
      <c r="R2328">
        <f t="shared" si="183"/>
        <v>108</v>
      </c>
      <c r="S2328" t="s">
        <v>8336</v>
      </c>
      <c r="T2328" t="s">
        <v>8352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1"/>
        <v>41842.917129629634</v>
      </c>
      <c r="P2329" s="10">
        <f t="shared" si="182"/>
        <v>41877.917129629634</v>
      </c>
      <c r="Q2329">
        <f t="shared" si="180"/>
        <v>526</v>
      </c>
      <c r="R2329">
        <f t="shared" si="183"/>
        <v>54.88</v>
      </c>
      <c r="S2329" t="s">
        <v>8336</v>
      </c>
      <c r="T2329" t="s">
        <v>8352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1"/>
        <v>42139.781678240746</v>
      </c>
      <c r="P2330" s="10">
        <f t="shared" si="182"/>
        <v>42169.781678240746</v>
      </c>
      <c r="Q2330">
        <f t="shared" si="180"/>
        <v>254</v>
      </c>
      <c r="R2330">
        <f t="shared" si="183"/>
        <v>47.38</v>
      </c>
      <c r="S2330" t="s">
        <v>8336</v>
      </c>
      <c r="T2330" t="s">
        <v>8352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1"/>
        <v>41807.624374999999</v>
      </c>
      <c r="P2331" s="10">
        <f t="shared" si="182"/>
        <v>41837.624374999999</v>
      </c>
      <c r="Q2331">
        <f t="shared" si="180"/>
        <v>106</v>
      </c>
      <c r="R2331">
        <f t="shared" si="183"/>
        <v>211.84</v>
      </c>
      <c r="S2331" t="s">
        <v>8336</v>
      </c>
      <c r="T2331" t="s">
        <v>8352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1"/>
        <v>42332.89980324074</v>
      </c>
      <c r="P2332" s="10">
        <f t="shared" si="182"/>
        <v>42363</v>
      </c>
      <c r="Q2332">
        <f t="shared" si="180"/>
        <v>102</v>
      </c>
      <c r="R2332">
        <f t="shared" si="183"/>
        <v>219.93</v>
      </c>
      <c r="S2332" t="s">
        <v>8336</v>
      </c>
      <c r="T2332" t="s">
        <v>8352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1"/>
        <v>41839.005671296298</v>
      </c>
      <c r="P2333" s="10">
        <f t="shared" si="182"/>
        <v>41869.005671296298</v>
      </c>
      <c r="Q2333">
        <f t="shared" si="180"/>
        <v>144</v>
      </c>
      <c r="R2333">
        <f t="shared" si="183"/>
        <v>40.799999999999997</v>
      </c>
      <c r="S2333" t="s">
        <v>8336</v>
      </c>
      <c r="T2333" t="s">
        <v>8352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1"/>
        <v>42011.628136574072</v>
      </c>
      <c r="P2334" s="10">
        <f t="shared" si="182"/>
        <v>42041.628136574072</v>
      </c>
      <c r="Q2334">
        <f t="shared" si="180"/>
        <v>106</v>
      </c>
      <c r="R2334">
        <f t="shared" si="183"/>
        <v>75.5</v>
      </c>
      <c r="S2334" t="s">
        <v>8336</v>
      </c>
      <c r="T2334" t="s">
        <v>8352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1"/>
        <v>41767.650347222225</v>
      </c>
      <c r="P2335" s="10">
        <f t="shared" si="182"/>
        <v>41788.743055555555</v>
      </c>
      <c r="Q2335">
        <f t="shared" si="180"/>
        <v>212</v>
      </c>
      <c r="R2335">
        <f t="shared" si="183"/>
        <v>13.54</v>
      </c>
      <c r="S2335" t="s">
        <v>8336</v>
      </c>
      <c r="T2335" t="s">
        <v>8352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1"/>
        <v>41918.670115740737</v>
      </c>
      <c r="P2336" s="10">
        <f t="shared" si="182"/>
        <v>41948.731944444444</v>
      </c>
      <c r="Q2336">
        <f t="shared" si="180"/>
        <v>102</v>
      </c>
      <c r="R2336">
        <f t="shared" si="183"/>
        <v>60.87</v>
      </c>
      <c r="S2336" t="s">
        <v>8336</v>
      </c>
      <c r="T2336" t="s">
        <v>8352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1"/>
        <v>41771.572256944448</v>
      </c>
      <c r="P2337" s="10">
        <f t="shared" si="182"/>
        <v>41801.572256944448</v>
      </c>
      <c r="Q2337">
        <f t="shared" si="180"/>
        <v>102</v>
      </c>
      <c r="R2337">
        <f t="shared" si="183"/>
        <v>115.69</v>
      </c>
      <c r="S2337" t="s">
        <v>8336</v>
      </c>
      <c r="T2337" t="s">
        <v>8352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1"/>
        <v>41666.924710648149</v>
      </c>
      <c r="P2338" s="10">
        <f t="shared" si="182"/>
        <v>41706.924710648149</v>
      </c>
      <c r="Q2338">
        <f t="shared" si="180"/>
        <v>521</v>
      </c>
      <c r="R2338">
        <f t="shared" si="183"/>
        <v>48.1</v>
      </c>
      <c r="S2338" t="s">
        <v>8336</v>
      </c>
      <c r="T2338" t="s">
        <v>8352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1"/>
        <v>41786.640543981484</v>
      </c>
      <c r="P2339" s="10">
        <f t="shared" si="182"/>
        <v>41816.640543981484</v>
      </c>
      <c r="Q2339">
        <f t="shared" si="180"/>
        <v>111</v>
      </c>
      <c r="R2339">
        <f t="shared" si="183"/>
        <v>74.180000000000007</v>
      </c>
      <c r="S2339" t="s">
        <v>8336</v>
      </c>
      <c r="T2339" t="s">
        <v>8352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1"/>
        <v>41789.896805555552</v>
      </c>
      <c r="P2340" s="10">
        <f t="shared" si="182"/>
        <v>41819.896805555552</v>
      </c>
      <c r="Q2340">
        <f t="shared" si="180"/>
        <v>101</v>
      </c>
      <c r="R2340">
        <f t="shared" si="183"/>
        <v>123.35</v>
      </c>
      <c r="S2340" t="s">
        <v>8336</v>
      </c>
      <c r="T2340" t="s">
        <v>8352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1"/>
        <v>42692.79987268518</v>
      </c>
      <c r="P2341" s="10">
        <f t="shared" si="182"/>
        <v>42723.332638888889</v>
      </c>
      <c r="Q2341">
        <f t="shared" si="180"/>
        <v>294</v>
      </c>
      <c r="R2341">
        <f t="shared" si="183"/>
        <v>66.62</v>
      </c>
      <c r="S2341" t="s">
        <v>8336</v>
      </c>
      <c r="T2341" t="s">
        <v>8352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1"/>
        <v>42643.642800925925</v>
      </c>
      <c r="P2342" s="10">
        <f t="shared" si="182"/>
        <v>42673.642800925925</v>
      </c>
      <c r="Q2342">
        <f t="shared" si="180"/>
        <v>106</v>
      </c>
      <c r="R2342">
        <f t="shared" si="183"/>
        <v>104.99</v>
      </c>
      <c r="S2342" t="s">
        <v>8336</v>
      </c>
      <c r="T2342" t="s">
        <v>8352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1"/>
        <v>42167.813703703709</v>
      </c>
      <c r="P2343" s="10">
        <f t="shared" si="182"/>
        <v>42197.813703703709</v>
      </c>
      <c r="Q2343">
        <f t="shared" si="180"/>
        <v>0</v>
      </c>
      <c r="R2343" t="str">
        <f t="shared" si="183"/>
        <v>no backers</v>
      </c>
      <c r="S2343" t="s">
        <v>8319</v>
      </c>
      <c r="T2343" t="s">
        <v>8320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1"/>
        <v>41897.702199074076</v>
      </c>
      <c r="P2344" s="10">
        <f t="shared" si="182"/>
        <v>41918.208333333336</v>
      </c>
      <c r="Q2344">
        <f t="shared" si="180"/>
        <v>0</v>
      </c>
      <c r="R2344" t="str">
        <f t="shared" si="183"/>
        <v>no backers</v>
      </c>
      <c r="S2344" t="s">
        <v>8319</v>
      </c>
      <c r="T2344" t="s">
        <v>8320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1"/>
        <v>42327.825289351851</v>
      </c>
      <c r="P2345" s="10">
        <f t="shared" si="182"/>
        <v>42377.82430555555</v>
      </c>
      <c r="Q2345">
        <f t="shared" si="180"/>
        <v>3</v>
      </c>
      <c r="R2345">
        <f t="shared" si="183"/>
        <v>300</v>
      </c>
      <c r="S2345" t="s">
        <v>8319</v>
      </c>
      <c r="T2345" t="s">
        <v>8320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1"/>
        <v>42515.727650462963</v>
      </c>
      <c r="P2346" s="10">
        <f t="shared" si="182"/>
        <v>42545.727650462963</v>
      </c>
      <c r="Q2346">
        <f t="shared" si="180"/>
        <v>0</v>
      </c>
      <c r="R2346">
        <f t="shared" si="183"/>
        <v>1</v>
      </c>
      <c r="S2346" t="s">
        <v>8319</v>
      </c>
      <c r="T2346" t="s">
        <v>8320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1"/>
        <v>42060.001805555556</v>
      </c>
      <c r="P2347" s="10">
        <f t="shared" si="182"/>
        <v>42094.985416666663</v>
      </c>
      <c r="Q2347">
        <f t="shared" si="180"/>
        <v>0</v>
      </c>
      <c r="R2347" t="str">
        <f t="shared" si="183"/>
        <v>no backers</v>
      </c>
      <c r="S2347" t="s">
        <v>8319</v>
      </c>
      <c r="T2347" t="s">
        <v>8320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1"/>
        <v>42615.79896990741</v>
      </c>
      <c r="P2348" s="10">
        <f t="shared" si="182"/>
        <v>42660.79896990741</v>
      </c>
      <c r="Q2348">
        <f t="shared" si="180"/>
        <v>0</v>
      </c>
      <c r="R2348">
        <f t="shared" si="183"/>
        <v>13</v>
      </c>
      <c r="S2348" t="s">
        <v>8319</v>
      </c>
      <c r="T2348" t="s">
        <v>8320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1"/>
        <v>42577.607361111113</v>
      </c>
      <c r="P2349" s="10">
        <f t="shared" si="182"/>
        <v>42607.607361111113</v>
      </c>
      <c r="Q2349">
        <f t="shared" si="180"/>
        <v>2</v>
      </c>
      <c r="R2349">
        <f t="shared" si="183"/>
        <v>15</v>
      </c>
      <c r="S2349" t="s">
        <v>8319</v>
      </c>
      <c r="T2349" t="s">
        <v>8320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1"/>
        <v>42360.932152777779</v>
      </c>
      <c r="P2350" s="10">
        <f t="shared" si="182"/>
        <v>42420.932152777779</v>
      </c>
      <c r="Q2350">
        <f t="shared" si="180"/>
        <v>0</v>
      </c>
      <c r="R2350">
        <f t="shared" si="183"/>
        <v>54</v>
      </c>
      <c r="S2350" t="s">
        <v>8319</v>
      </c>
      <c r="T2350" t="s">
        <v>8320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1"/>
        <v>42198.775787037041</v>
      </c>
      <c r="P2351" s="10">
        <f t="shared" si="182"/>
        <v>42227.775787037041</v>
      </c>
      <c r="Q2351">
        <f t="shared" si="180"/>
        <v>0</v>
      </c>
      <c r="R2351" t="str">
        <f t="shared" si="183"/>
        <v>no backers</v>
      </c>
      <c r="S2351" t="s">
        <v>8319</v>
      </c>
      <c r="T2351" t="s">
        <v>8320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1"/>
        <v>42708.842245370368</v>
      </c>
      <c r="P2352" s="10">
        <f t="shared" si="182"/>
        <v>42738.842245370368</v>
      </c>
      <c r="Q2352">
        <f t="shared" si="180"/>
        <v>0</v>
      </c>
      <c r="R2352" t="str">
        <f t="shared" si="183"/>
        <v>no backers</v>
      </c>
      <c r="S2352" t="s">
        <v>8319</v>
      </c>
      <c r="T2352" t="s">
        <v>8320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1"/>
        <v>42094.101145833338</v>
      </c>
      <c r="P2353" s="10">
        <f t="shared" si="182"/>
        <v>42124.101145833338</v>
      </c>
      <c r="Q2353">
        <f t="shared" si="180"/>
        <v>1</v>
      </c>
      <c r="R2353">
        <f t="shared" si="183"/>
        <v>15.43</v>
      </c>
      <c r="S2353" t="s">
        <v>8319</v>
      </c>
      <c r="T2353" t="s">
        <v>8320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1"/>
        <v>42101.633703703701</v>
      </c>
      <c r="P2354" s="10">
        <f t="shared" si="182"/>
        <v>42161.633703703701</v>
      </c>
      <c r="Q2354">
        <f t="shared" si="180"/>
        <v>0</v>
      </c>
      <c r="R2354" t="str">
        <f t="shared" si="183"/>
        <v>no backers</v>
      </c>
      <c r="S2354" t="s">
        <v>8319</v>
      </c>
      <c r="T2354" t="s">
        <v>8320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1"/>
        <v>42103.676180555558</v>
      </c>
      <c r="P2355" s="10">
        <f t="shared" si="182"/>
        <v>42115.676180555558</v>
      </c>
      <c r="Q2355">
        <f t="shared" si="180"/>
        <v>0</v>
      </c>
      <c r="R2355" t="str">
        <f t="shared" si="183"/>
        <v>no backers</v>
      </c>
      <c r="S2355" t="s">
        <v>8319</v>
      </c>
      <c r="T2355" t="s">
        <v>8320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1"/>
        <v>41954.722916666666</v>
      </c>
      <c r="P2356" s="10">
        <f t="shared" si="182"/>
        <v>42014.722916666666</v>
      </c>
      <c r="Q2356">
        <f t="shared" si="180"/>
        <v>0</v>
      </c>
      <c r="R2356">
        <f t="shared" si="183"/>
        <v>25</v>
      </c>
      <c r="S2356" t="s">
        <v>8319</v>
      </c>
      <c r="T2356" t="s">
        <v>8320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1"/>
        <v>42096.918240740735</v>
      </c>
      <c r="P2357" s="10">
        <f t="shared" si="182"/>
        <v>42126.918240740735</v>
      </c>
      <c r="Q2357">
        <f t="shared" si="180"/>
        <v>1</v>
      </c>
      <c r="R2357">
        <f t="shared" si="183"/>
        <v>27.5</v>
      </c>
      <c r="S2357" t="s">
        <v>8319</v>
      </c>
      <c r="T2357" t="s">
        <v>8320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1"/>
        <v>42130.78361111111</v>
      </c>
      <c r="P2358" s="10">
        <f t="shared" si="182"/>
        <v>42160.78361111111</v>
      </c>
      <c r="Q2358">
        <f t="shared" si="180"/>
        <v>0</v>
      </c>
      <c r="R2358" t="str">
        <f t="shared" si="183"/>
        <v>no backers</v>
      </c>
      <c r="S2358" t="s">
        <v>8319</v>
      </c>
      <c r="T2358" t="s">
        <v>8320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1"/>
        <v>42264.620115740734</v>
      </c>
      <c r="P2359" s="10">
        <f t="shared" si="182"/>
        <v>42294.620115740734</v>
      </c>
      <c r="Q2359">
        <f t="shared" si="180"/>
        <v>0</v>
      </c>
      <c r="R2359" t="str">
        <f t="shared" si="183"/>
        <v>no backers</v>
      </c>
      <c r="S2359" t="s">
        <v>8319</v>
      </c>
      <c r="T2359" t="s">
        <v>8320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1"/>
        <v>41978.930972222224</v>
      </c>
      <c r="P2360" s="10">
        <f t="shared" si="182"/>
        <v>42035.027083333334</v>
      </c>
      <c r="Q2360">
        <f t="shared" si="180"/>
        <v>0</v>
      </c>
      <c r="R2360" t="str">
        <f t="shared" si="183"/>
        <v>no backers</v>
      </c>
      <c r="S2360" t="s">
        <v>8319</v>
      </c>
      <c r="T2360" t="s">
        <v>8320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1"/>
        <v>42159.649583333332</v>
      </c>
      <c r="P2361" s="10">
        <f t="shared" si="182"/>
        <v>42219.649583333332</v>
      </c>
      <c r="Q2361">
        <f t="shared" si="180"/>
        <v>15</v>
      </c>
      <c r="R2361">
        <f t="shared" si="183"/>
        <v>367</v>
      </c>
      <c r="S2361" t="s">
        <v>8319</v>
      </c>
      <c r="T2361" t="s">
        <v>8320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1"/>
        <v>42377.70694444445</v>
      </c>
      <c r="P2362" s="10">
        <f t="shared" si="182"/>
        <v>42407.70694444445</v>
      </c>
      <c r="Q2362">
        <f t="shared" si="180"/>
        <v>0</v>
      </c>
      <c r="R2362">
        <f t="shared" si="183"/>
        <v>2</v>
      </c>
      <c r="S2362" t="s">
        <v>8319</v>
      </c>
      <c r="T2362" t="s">
        <v>8320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1"/>
        <v>42466.858888888892</v>
      </c>
      <c r="P2363" s="10">
        <f t="shared" si="182"/>
        <v>42490.916666666672</v>
      </c>
      <c r="Q2363">
        <f t="shared" si="180"/>
        <v>0</v>
      </c>
      <c r="R2363" t="str">
        <f t="shared" si="183"/>
        <v>no backers</v>
      </c>
      <c r="S2363" t="s">
        <v>8319</v>
      </c>
      <c r="T2363" t="s">
        <v>8320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1"/>
        <v>41954.688310185185</v>
      </c>
      <c r="P2364" s="10">
        <f t="shared" si="182"/>
        <v>41984.688310185185</v>
      </c>
      <c r="Q2364">
        <f t="shared" si="180"/>
        <v>29</v>
      </c>
      <c r="R2364">
        <f t="shared" si="183"/>
        <v>60</v>
      </c>
      <c r="S2364" t="s">
        <v>8319</v>
      </c>
      <c r="T2364" t="s">
        <v>8320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1"/>
        <v>42322.011574074073</v>
      </c>
      <c r="P2365" s="10">
        <f t="shared" si="182"/>
        <v>42367.011574074073</v>
      </c>
      <c r="Q2365">
        <f t="shared" si="180"/>
        <v>0</v>
      </c>
      <c r="R2365" t="str">
        <f t="shared" si="183"/>
        <v>no backers</v>
      </c>
      <c r="S2365" t="s">
        <v>8319</v>
      </c>
      <c r="T2365" t="s">
        <v>8320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1"/>
        <v>42248.934675925921</v>
      </c>
      <c r="P2366" s="10">
        <f t="shared" si="182"/>
        <v>42303.934675925921</v>
      </c>
      <c r="Q2366">
        <f t="shared" si="180"/>
        <v>0</v>
      </c>
      <c r="R2366" t="str">
        <f t="shared" si="183"/>
        <v>no backers</v>
      </c>
      <c r="S2366" t="s">
        <v>8319</v>
      </c>
      <c r="T2366" t="s">
        <v>8320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1"/>
        <v>42346.736400462964</v>
      </c>
      <c r="P2367" s="10">
        <f t="shared" si="182"/>
        <v>42386.958333333328</v>
      </c>
      <c r="Q2367">
        <f t="shared" si="180"/>
        <v>0</v>
      </c>
      <c r="R2367" t="str">
        <f t="shared" si="183"/>
        <v>no backers</v>
      </c>
      <c r="S2367" t="s">
        <v>8319</v>
      </c>
      <c r="T2367" t="s">
        <v>8320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1"/>
        <v>42268.531631944439</v>
      </c>
      <c r="P2368" s="10">
        <f t="shared" si="182"/>
        <v>42298.531631944439</v>
      </c>
      <c r="Q2368">
        <f t="shared" si="180"/>
        <v>11</v>
      </c>
      <c r="R2368">
        <f t="shared" si="183"/>
        <v>97.41</v>
      </c>
      <c r="S2368" t="s">
        <v>8319</v>
      </c>
      <c r="T2368" t="s">
        <v>8320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1"/>
        <v>42425.970092592594</v>
      </c>
      <c r="P2369" s="10">
        <f t="shared" si="182"/>
        <v>42485.928425925929</v>
      </c>
      <c r="Q2369">
        <f t="shared" si="180"/>
        <v>1</v>
      </c>
      <c r="R2369">
        <f t="shared" si="183"/>
        <v>47.86</v>
      </c>
      <c r="S2369" t="s">
        <v>8319</v>
      </c>
      <c r="T2369" t="s">
        <v>8320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1"/>
        <v>42063.721817129626</v>
      </c>
      <c r="P2370" s="10">
        <f t="shared" si="182"/>
        <v>42108.680150462969</v>
      </c>
      <c r="Q2370">
        <f t="shared" ref="Q2370:Q2433" si="185">ROUND(100*E2370/D2370, 0)</f>
        <v>0</v>
      </c>
      <c r="R2370">
        <f t="shared" si="183"/>
        <v>50</v>
      </c>
      <c r="S2370" t="s">
        <v>8319</v>
      </c>
      <c r="T2370" t="s">
        <v>8320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6">(((J2371/60)/60)/24)+DATE(1970,1,1)</f>
        <v>42380.812627314815</v>
      </c>
      <c r="P2371" s="10">
        <f t="shared" ref="P2371:P2434" si="187">(((I2371/60)/60)/24)+DATE(1970,1,1)</f>
        <v>42410.812627314815</v>
      </c>
      <c r="Q2371">
        <f t="shared" si="185"/>
        <v>0</v>
      </c>
      <c r="R2371" t="str">
        <f t="shared" ref="R2371:R2434" si="188">IFERROR(ROUND(E2371/L2371, 2), "no backers")</f>
        <v>no backers</v>
      </c>
      <c r="S2371" t="s">
        <v>8319</v>
      </c>
      <c r="T2371" t="s">
        <v>8320</v>
      </c>
      <c r="U2371">
        <f t="shared" ref="U2371:U2434" si="189">YEAR(O2371)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6"/>
        <v>41961.18913194444</v>
      </c>
      <c r="P2372" s="10">
        <f t="shared" si="187"/>
        <v>41991.18913194444</v>
      </c>
      <c r="Q2372">
        <f t="shared" si="185"/>
        <v>0</v>
      </c>
      <c r="R2372">
        <f t="shared" si="188"/>
        <v>20.5</v>
      </c>
      <c r="S2372" t="s">
        <v>8319</v>
      </c>
      <c r="T2372" t="s">
        <v>8320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6"/>
        <v>42150.777731481481</v>
      </c>
      <c r="P2373" s="10">
        <f t="shared" si="187"/>
        <v>42180.777731481481</v>
      </c>
      <c r="Q2373">
        <f t="shared" si="185"/>
        <v>0</v>
      </c>
      <c r="R2373" t="str">
        <f t="shared" si="188"/>
        <v>no backers</v>
      </c>
      <c r="S2373" t="s">
        <v>8319</v>
      </c>
      <c r="T2373" t="s">
        <v>8320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6"/>
        <v>42088.069108796291</v>
      </c>
      <c r="P2374" s="10">
        <f t="shared" si="187"/>
        <v>42118.069108796291</v>
      </c>
      <c r="Q2374">
        <f t="shared" si="185"/>
        <v>3</v>
      </c>
      <c r="R2374">
        <f t="shared" si="188"/>
        <v>30</v>
      </c>
      <c r="S2374" t="s">
        <v>8319</v>
      </c>
      <c r="T2374" t="s">
        <v>8320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6"/>
        <v>42215.662314814821</v>
      </c>
      <c r="P2375" s="10">
        <f t="shared" si="187"/>
        <v>42245.662314814821</v>
      </c>
      <c r="Q2375">
        <f t="shared" si="185"/>
        <v>0</v>
      </c>
      <c r="R2375">
        <f t="shared" si="188"/>
        <v>50</v>
      </c>
      <c r="S2375" t="s">
        <v>8319</v>
      </c>
      <c r="T2375" t="s">
        <v>8320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6"/>
        <v>42017.843287037031</v>
      </c>
      <c r="P2376" s="10">
        <f t="shared" si="187"/>
        <v>42047.843287037031</v>
      </c>
      <c r="Q2376">
        <f t="shared" si="185"/>
        <v>0</v>
      </c>
      <c r="R2376">
        <f t="shared" si="188"/>
        <v>10</v>
      </c>
      <c r="S2376" t="s">
        <v>8319</v>
      </c>
      <c r="T2376" t="s">
        <v>8320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6"/>
        <v>42592.836076388892</v>
      </c>
      <c r="P2377" s="10">
        <f t="shared" si="187"/>
        <v>42622.836076388892</v>
      </c>
      <c r="Q2377">
        <f t="shared" si="185"/>
        <v>0</v>
      </c>
      <c r="R2377" t="str">
        <f t="shared" si="188"/>
        <v>no backers</v>
      </c>
      <c r="S2377" t="s">
        <v>8319</v>
      </c>
      <c r="T2377" t="s">
        <v>8320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6"/>
        <v>42318.925532407404</v>
      </c>
      <c r="P2378" s="10">
        <f t="shared" si="187"/>
        <v>42348.925532407404</v>
      </c>
      <c r="Q2378">
        <f t="shared" si="185"/>
        <v>11</v>
      </c>
      <c r="R2378">
        <f t="shared" si="188"/>
        <v>81.58</v>
      </c>
      <c r="S2378" t="s">
        <v>8319</v>
      </c>
      <c r="T2378" t="s">
        <v>8320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6"/>
        <v>42669.870173611111</v>
      </c>
      <c r="P2379" s="10">
        <f t="shared" si="187"/>
        <v>42699.911840277782</v>
      </c>
      <c r="Q2379">
        <f t="shared" si="185"/>
        <v>0</v>
      </c>
      <c r="R2379" t="str">
        <f t="shared" si="188"/>
        <v>no backers</v>
      </c>
      <c r="S2379" t="s">
        <v>8319</v>
      </c>
      <c r="T2379" t="s">
        <v>8320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6"/>
        <v>42213.013078703705</v>
      </c>
      <c r="P2380" s="10">
        <f t="shared" si="187"/>
        <v>42242.013078703705</v>
      </c>
      <c r="Q2380">
        <f t="shared" si="185"/>
        <v>0</v>
      </c>
      <c r="R2380" t="str">
        <f t="shared" si="188"/>
        <v>no backers</v>
      </c>
      <c r="S2380" t="s">
        <v>8319</v>
      </c>
      <c r="T2380" t="s">
        <v>8320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6"/>
        <v>42237.016388888893</v>
      </c>
      <c r="P2381" s="10">
        <f t="shared" si="187"/>
        <v>42282.016388888893</v>
      </c>
      <c r="Q2381">
        <f t="shared" si="185"/>
        <v>0</v>
      </c>
      <c r="R2381" t="str">
        <f t="shared" si="188"/>
        <v>no backers</v>
      </c>
      <c r="S2381" t="s">
        <v>8319</v>
      </c>
      <c r="T2381" t="s">
        <v>8320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6"/>
        <v>42248.793310185181</v>
      </c>
      <c r="P2382" s="10">
        <f t="shared" si="187"/>
        <v>42278.793310185181</v>
      </c>
      <c r="Q2382">
        <f t="shared" si="185"/>
        <v>0</v>
      </c>
      <c r="R2382">
        <f t="shared" si="188"/>
        <v>18.329999999999998</v>
      </c>
      <c r="S2382" t="s">
        <v>8319</v>
      </c>
      <c r="T2382" t="s">
        <v>8320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6"/>
        <v>42074.935740740737</v>
      </c>
      <c r="P2383" s="10">
        <f t="shared" si="187"/>
        <v>42104.935740740737</v>
      </c>
      <c r="Q2383">
        <f t="shared" si="185"/>
        <v>2</v>
      </c>
      <c r="R2383">
        <f t="shared" si="188"/>
        <v>224.43</v>
      </c>
      <c r="S2383" t="s">
        <v>8319</v>
      </c>
      <c r="T2383" t="s">
        <v>8320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6"/>
        <v>42195.187534722223</v>
      </c>
      <c r="P2384" s="10">
        <f t="shared" si="187"/>
        <v>42220.187534722223</v>
      </c>
      <c r="Q2384">
        <f t="shared" si="185"/>
        <v>3</v>
      </c>
      <c r="R2384">
        <f t="shared" si="188"/>
        <v>37.5</v>
      </c>
      <c r="S2384" t="s">
        <v>8319</v>
      </c>
      <c r="T2384" t="s">
        <v>8320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6"/>
        <v>42027.056793981479</v>
      </c>
      <c r="P2385" s="10">
        <f t="shared" si="187"/>
        <v>42057.056793981479</v>
      </c>
      <c r="Q2385">
        <f t="shared" si="185"/>
        <v>4</v>
      </c>
      <c r="R2385">
        <f t="shared" si="188"/>
        <v>145</v>
      </c>
      <c r="S2385" t="s">
        <v>8319</v>
      </c>
      <c r="T2385" t="s">
        <v>8320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6"/>
        <v>41927.067627314813</v>
      </c>
      <c r="P2386" s="10">
        <f t="shared" si="187"/>
        <v>41957.109293981484</v>
      </c>
      <c r="Q2386">
        <f t="shared" si="185"/>
        <v>1</v>
      </c>
      <c r="R2386">
        <f t="shared" si="188"/>
        <v>1</v>
      </c>
      <c r="S2386" t="s">
        <v>8319</v>
      </c>
      <c r="T2386" t="s">
        <v>8320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6"/>
        <v>42191.70175925926</v>
      </c>
      <c r="P2387" s="10">
        <f t="shared" si="187"/>
        <v>42221.70175925926</v>
      </c>
      <c r="Q2387">
        <f t="shared" si="185"/>
        <v>1</v>
      </c>
      <c r="R2387">
        <f t="shared" si="188"/>
        <v>112.57</v>
      </c>
      <c r="S2387" t="s">
        <v>8319</v>
      </c>
      <c r="T2387" t="s">
        <v>8320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6"/>
        <v>41954.838240740741</v>
      </c>
      <c r="P2388" s="10">
        <f t="shared" si="187"/>
        <v>42014.838240740741</v>
      </c>
      <c r="Q2388">
        <f t="shared" si="185"/>
        <v>0</v>
      </c>
      <c r="R2388" t="str">
        <f t="shared" si="188"/>
        <v>no backers</v>
      </c>
      <c r="S2388" t="s">
        <v>8319</v>
      </c>
      <c r="T2388" t="s">
        <v>8320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6"/>
        <v>42528.626620370371</v>
      </c>
      <c r="P2389" s="10">
        <f t="shared" si="187"/>
        <v>42573.626620370371</v>
      </c>
      <c r="Q2389">
        <f t="shared" si="185"/>
        <v>1</v>
      </c>
      <c r="R2389">
        <f t="shared" si="188"/>
        <v>342</v>
      </c>
      <c r="S2389" t="s">
        <v>8319</v>
      </c>
      <c r="T2389" t="s">
        <v>8320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6"/>
        <v>41989.853692129633</v>
      </c>
      <c r="P2390" s="10">
        <f t="shared" si="187"/>
        <v>42019.811805555553</v>
      </c>
      <c r="Q2390">
        <f t="shared" si="185"/>
        <v>1</v>
      </c>
      <c r="R2390">
        <f t="shared" si="188"/>
        <v>57.88</v>
      </c>
      <c r="S2390" t="s">
        <v>8319</v>
      </c>
      <c r="T2390" t="s">
        <v>8320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6"/>
        <v>42179.653379629628</v>
      </c>
      <c r="P2391" s="10">
        <f t="shared" si="187"/>
        <v>42210.915972222225</v>
      </c>
      <c r="Q2391">
        <f t="shared" si="185"/>
        <v>0</v>
      </c>
      <c r="R2391">
        <f t="shared" si="188"/>
        <v>30</v>
      </c>
      <c r="S2391" t="s">
        <v>8319</v>
      </c>
      <c r="T2391" t="s">
        <v>8320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6"/>
        <v>41968.262314814812</v>
      </c>
      <c r="P2392" s="10">
        <f t="shared" si="187"/>
        <v>42008.262314814812</v>
      </c>
      <c r="Q2392">
        <f t="shared" si="185"/>
        <v>0</v>
      </c>
      <c r="R2392" t="str">
        <f t="shared" si="188"/>
        <v>no backers</v>
      </c>
      <c r="S2392" t="s">
        <v>8319</v>
      </c>
      <c r="T2392" t="s">
        <v>8320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6"/>
        <v>42064.794490740736</v>
      </c>
      <c r="P2393" s="10">
        <f t="shared" si="187"/>
        <v>42094.752824074079</v>
      </c>
      <c r="Q2393">
        <f t="shared" si="185"/>
        <v>0</v>
      </c>
      <c r="R2393">
        <f t="shared" si="188"/>
        <v>25</v>
      </c>
      <c r="S2393" t="s">
        <v>8319</v>
      </c>
      <c r="T2393" t="s">
        <v>8320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6"/>
        <v>42276.120636574073</v>
      </c>
      <c r="P2394" s="10">
        <f t="shared" si="187"/>
        <v>42306.120636574073</v>
      </c>
      <c r="Q2394">
        <f t="shared" si="185"/>
        <v>0</v>
      </c>
      <c r="R2394" t="str">
        <f t="shared" si="188"/>
        <v>no backers</v>
      </c>
      <c r="S2394" t="s">
        <v>8319</v>
      </c>
      <c r="T2394" t="s">
        <v>8320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6"/>
        <v>42194.648344907408</v>
      </c>
      <c r="P2395" s="10">
        <f t="shared" si="187"/>
        <v>42224.648344907408</v>
      </c>
      <c r="Q2395">
        <f t="shared" si="185"/>
        <v>0</v>
      </c>
      <c r="R2395">
        <f t="shared" si="188"/>
        <v>50</v>
      </c>
      <c r="S2395" t="s">
        <v>8319</v>
      </c>
      <c r="T2395" t="s">
        <v>8320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6"/>
        <v>42031.362187499995</v>
      </c>
      <c r="P2396" s="10">
        <f t="shared" si="187"/>
        <v>42061.362187499995</v>
      </c>
      <c r="Q2396">
        <f t="shared" si="185"/>
        <v>0</v>
      </c>
      <c r="R2396">
        <f t="shared" si="188"/>
        <v>1.5</v>
      </c>
      <c r="S2396" t="s">
        <v>8319</v>
      </c>
      <c r="T2396" t="s">
        <v>8320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6"/>
        <v>42717.121377314819</v>
      </c>
      <c r="P2397" s="10">
        <f t="shared" si="187"/>
        <v>42745.372916666667</v>
      </c>
      <c r="Q2397">
        <f t="shared" si="185"/>
        <v>0</v>
      </c>
      <c r="R2397" t="str">
        <f t="shared" si="188"/>
        <v>no backers</v>
      </c>
      <c r="S2397" t="s">
        <v>8319</v>
      </c>
      <c r="T2397" t="s">
        <v>8320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6"/>
        <v>42262.849050925928</v>
      </c>
      <c r="P2398" s="10">
        <f t="shared" si="187"/>
        <v>42292.849050925928</v>
      </c>
      <c r="Q2398">
        <f t="shared" si="185"/>
        <v>0</v>
      </c>
      <c r="R2398">
        <f t="shared" si="188"/>
        <v>10</v>
      </c>
      <c r="S2398" t="s">
        <v>8319</v>
      </c>
      <c r="T2398" t="s">
        <v>8320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6"/>
        <v>41976.88490740741</v>
      </c>
      <c r="P2399" s="10">
        <f t="shared" si="187"/>
        <v>42006.88490740741</v>
      </c>
      <c r="Q2399">
        <f t="shared" si="185"/>
        <v>0</v>
      </c>
      <c r="R2399" t="str">
        <f t="shared" si="188"/>
        <v>no backers</v>
      </c>
      <c r="S2399" t="s">
        <v>8319</v>
      </c>
      <c r="T2399" t="s">
        <v>8320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6"/>
        <v>42157.916481481487</v>
      </c>
      <c r="P2400" s="10">
        <f t="shared" si="187"/>
        <v>42187.916481481487</v>
      </c>
      <c r="Q2400">
        <f t="shared" si="185"/>
        <v>0</v>
      </c>
      <c r="R2400" t="str">
        <f t="shared" si="188"/>
        <v>no backers</v>
      </c>
      <c r="S2400" t="s">
        <v>8319</v>
      </c>
      <c r="T2400" t="s">
        <v>8320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6"/>
        <v>41956.853078703702</v>
      </c>
      <c r="P2401" s="10">
        <f t="shared" si="187"/>
        <v>41991.853078703702</v>
      </c>
      <c r="Q2401">
        <f t="shared" si="185"/>
        <v>0</v>
      </c>
      <c r="R2401" t="str">
        <f t="shared" si="188"/>
        <v>no backers</v>
      </c>
      <c r="S2401" t="s">
        <v>8319</v>
      </c>
      <c r="T2401" t="s">
        <v>8320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6"/>
        <v>42444.268101851849</v>
      </c>
      <c r="P2402" s="10">
        <f t="shared" si="187"/>
        <v>42474.268101851849</v>
      </c>
      <c r="Q2402">
        <f t="shared" si="185"/>
        <v>0</v>
      </c>
      <c r="R2402" t="str">
        <f t="shared" si="188"/>
        <v>no backers</v>
      </c>
      <c r="S2402" t="s">
        <v>8319</v>
      </c>
      <c r="T2402" t="s">
        <v>8320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6"/>
        <v>42374.822870370372</v>
      </c>
      <c r="P2403" s="10">
        <f t="shared" si="187"/>
        <v>42434.822870370372</v>
      </c>
      <c r="Q2403">
        <f t="shared" si="185"/>
        <v>1</v>
      </c>
      <c r="R2403">
        <f t="shared" si="188"/>
        <v>22.33</v>
      </c>
      <c r="S2403" t="s">
        <v>8336</v>
      </c>
      <c r="T2403" t="s">
        <v>8337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6"/>
        <v>42107.679756944446</v>
      </c>
      <c r="P2404" s="10">
        <f t="shared" si="187"/>
        <v>42137.679756944446</v>
      </c>
      <c r="Q2404">
        <f t="shared" si="185"/>
        <v>0</v>
      </c>
      <c r="R2404">
        <f t="shared" si="188"/>
        <v>52</v>
      </c>
      <c r="S2404" t="s">
        <v>8336</v>
      </c>
      <c r="T2404" t="s">
        <v>8337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6"/>
        <v>42399.882615740738</v>
      </c>
      <c r="P2405" s="10">
        <f t="shared" si="187"/>
        <v>42459.840949074074</v>
      </c>
      <c r="Q2405">
        <f t="shared" si="185"/>
        <v>17</v>
      </c>
      <c r="R2405">
        <f t="shared" si="188"/>
        <v>16.829999999999998</v>
      </c>
      <c r="S2405" t="s">
        <v>8336</v>
      </c>
      <c r="T2405" t="s">
        <v>8337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6"/>
        <v>42342.03943287037</v>
      </c>
      <c r="P2406" s="10">
        <f t="shared" si="187"/>
        <v>42372.03943287037</v>
      </c>
      <c r="Q2406">
        <f t="shared" si="185"/>
        <v>0</v>
      </c>
      <c r="R2406" t="str">
        <f t="shared" si="188"/>
        <v>no backers</v>
      </c>
      <c r="S2406" t="s">
        <v>8336</v>
      </c>
      <c r="T2406" t="s">
        <v>8337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6"/>
        <v>42595.585358796292</v>
      </c>
      <c r="P2407" s="10">
        <f t="shared" si="187"/>
        <v>42616.585358796292</v>
      </c>
      <c r="Q2407">
        <f t="shared" si="185"/>
        <v>23</v>
      </c>
      <c r="R2407">
        <f t="shared" si="188"/>
        <v>56.3</v>
      </c>
      <c r="S2407" t="s">
        <v>8336</v>
      </c>
      <c r="T2407" t="s">
        <v>8337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6"/>
        <v>41983.110995370371</v>
      </c>
      <c r="P2408" s="10">
        <f t="shared" si="187"/>
        <v>42023.110995370371</v>
      </c>
      <c r="Q2408">
        <f t="shared" si="185"/>
        <v>41</v>
      </c>
      <c r="R2408">
        <f t="shared" si="188"/>
        <v>84.06</v>
      </c>
      <c r="S2408" t="s">
        <v>8336</v>
      </c>
      <c r="T2408" t="s">
        <v>8337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6"/>
        <v>42082.575555555552</v>
      </c>
      <c r="P2409" s="10">
        <f t="shared" si="187"/>
        <v>42105.25</v>
      </c>
      <c r="Q2409">
        <f t="shared" si="185"/>
        <v>25</v>
      </c>
      <c r="R2409">
        <f t="shared" si="188"/>
        <v>168.39</v>
      </c>
      <c r="S2409" t="s">
        <v>8336</v>
      </c>
      <c r="T2409" t="s">
        <v>8337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6"/>
        <v>41919.140706018516</v>
      </c>
      <c r="P2410" s="10">
        <f t="shared" si="187"/>
        <v>41949.182372685187</v>
      </c>
      <c r="Q2410">
        <f t="shared" si="185"/>
        <v>0</v>
      </c>
      <c r="R2410">
        <f t="shared" si="188"/>
        <v>15</v>
      </c>
      <c r="S2410" t="s">
        <v>8336</v>
      </c>
      <c r="T2410" t="s">
        <v>8337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6"/>
        <v>42204.875868055555</v>
      </c>
      <c r="P2411" s="10">
        <f t="shared" si="187"/>
        <v>42234.875868055555</v>
      </c>
      <c r="Q2411">
        <f t="shared" si="185"/>
        <v>2</v>
      </c>
      <c r="R2411">
        <f t="shared" si="188"/>
        <v>76.67</v>
      </c>
      <c r="S2411" t="s">
        <v>8336</v>
      </c>
      <c r="T2411" t="s">
        <v>8337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6"/>
        <v>42224.408275462964</v>
      </c>
      <c r="P2412" s="10">
        <f t="shared" si="187"/>
        <v>42254.408275462964</v>
      </c>
      <c r="Q2412">
        <f t="shared" si="185"/>
        <v>0</v>
      </c>
      <c r="R2412" t="str">
        <f t="shared" si="188"/>
        <v>no backers</v>
      </c>
      <c r="S2412" t="s">
        <v>8336</v>
      </c>
      <c r="T2412" t="s">
        <v>8337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6"/>
        <v>42211.732430555552</v>
      </c>
      <c r="P2413" s="10">
        <f t="shared" si="187"/>
        <v>42241.732430555552</v>
      </c>
      <c r="Q2413">
        <f t="shared" si="185"/>
        <v>1</v>
      </c>
      <c r="R2413">
        <f t="shared" si="188"/>
        <v>50.33</v>
      </c>
      <c r="S2413" t="s">
        <v>8336</v>
      </c>
      <c r="T2413" t="s">
        <v>8337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6"/>
        <v>42655.736956018518</v>
      </c>
      <c r="P2414" s="10">
        <f t="shared" si="187"/>
        <v>42700.778622685189</v>
      </c>
      <c r="Q2414">
        <f t="shared" si="185"/>
        <v>0</v>
      </c>
      <c r="R2414" t="str">
        <f t="shared" si="188"/>
        <v>no backers</v>
      </c>
      <c r="S2414" t="s">
        <v>8336</v>
      </c>
      <c r="T2414" t="s">
        <v>8337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6"/>
        <v>41760.10974537037</v>
      </c>
      <c r="P2415" s="10">
        <f t="shared" si="187"/>
        <v>41790.979166666664</v>
      </c>
      <c r="Q2415">
        <f t="shared" si="185"/>
        <v>1</v>
      </c>
      <c r="R2415">
        <f t="shared" si="188"/>
        <v>8.33</v>
      </c>
      <c r="S2415" t="s">
        <v>8336</v>
      </c>
      <c r="T2415" t="s">
        <v>8337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6"/>
        <v>42198.695138888885</v>
      </c>
      <c r="P2416" s="10">
        <f t="shared" si="187"/>
        <v>42238.165972222225</v>
      </c>
      <c r="Q2416">
        <f t="shared" si="185"/>
        <v>3</v>
      </c>
      <c r="R2416">
        <f t="shared" si="188"/>
        <v>35.380000000000003</v>
      </c>
      <c r="S2416" t="s">
        <v>8336</v>
      </c>
      <c r="T2416" t="s">
        <v>8337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6"/>
        <v>42536.862800925926</v>
      </c>
      <c r="P2417" s="10">
        <f t="shared" si="187"/>
        <v>42566.862800925926</v>
      </c>
      <c r="Q2417">
        <f t="shared" si="185"/>
        <v>1</v>
      </c>
      <c r="R2417">
        <f t="shared" si="188"/>
        <v>55.83</v>
      </c>
      <c r="S2417" t="s">
        <v>8336</v>
      </c>
      <c r="T2417" t="s">
        <v>8337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6"/>
        <v>42019.737766203703</v>
      </c>
      <c r="P2418" s="10">
        <f t="shared" si="187"/>
        <v>42077.625</v>
      </c>
      <c r="Q2418">
        <f t="shared" si="185"/>
        <v>0</v>
      </c>
      <c r="R2418">
        <f t="shared" si="188"/>
        <v>5</v>
      </c>
      <c r="S2418" t="s">
        <v>8336</v>
      </c>
      <c r="T2418" t="s">
        <v>8337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6"/>
        <v>41831.884108796294</v>
      </c>
      <c r="P2419" s="10">
        <f t="shared" si="187"/>
        <v>41861.884108796294</v>
      </c>
      <c r="Q2419">
        <f t="shared" si="185"/>
        <v>0</v>
      </c>
      <c r="R2419" t="str">
        <f t="shared" si="188"/>
        <v>no backers</v>
      </c>
      <c r="S2419" t="s">
        <v>8336</v>
      </c>
      <c r="T2419" t="s">
        <v>8337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6"/>
        <v>42027.856990740736</v>
      </c>
      <c r="P2420" s="10">
        <f t="shared" si="187"/>
        <v>42087.815324074079</v>
      </c>
      <c r="Q2420">
        <f t="shared" si="185"/>
        <v>0</v>
      </c>
      <c r="R2420">
        <f t="shared" si="188"/>
        <v>1</v>
      </c>
      <c r="S2420" t="s">
        <v>8336</v>
      </c>
      <c r="T2420" t="s">
        <v>8337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6"/>
        <v>41993.738298611104</v>
      </c>
      <c r="P2421" s="10">
        <f t="shared" si="187"/>
        <v>42053.738298611104</v>
      </c>
      <c r="Q2421">
        <f t="shared" si="185"/>
        <v>0</v>
      </c>
      <c r="R2421" t="str">
        <f t="shared" si="188"/>
        <v>no backers</v>
      </c>
      <c r="S2421" t="s">
        <v>8336</v>
      </c>
      <c r="T2421" t="s">
        <v>8337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6"/>
        <v>41893.028877314813</v>
      </c>
      <c r="P2422" s="10">
        <f t="shared" si="187"/>
        <v>41953.070543981477</v>
      </c>
      <c r="Q2422">
        <f t="shared" si="185"/>
        <v>15</v>
      </c>
      <c r="R2422">
        <f t="shared" si="188"/>
        <v>69.47</v>
      </c>
      <c r="S2422" t="s">
        <v>8336</v>
      </c>
      <c r="T2422" t="s">
        <v>8337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6"/>
        <v>42026.687453703707</v>
      </c>
      <c r="P2423" s="10">
        <f t="shared" si="187"/>
        <v>42056.687453703707</v>
      </c>
      <c r="Q2423">
        <f t="shared" si="185"/>
        <v>0</v>
      </c>
      <c r="R2423">
        <f t="shared" si="188"/>
        <v>1</v>
      </c>
      <c r="S2423" t="s">
        <v>8336</v>
      </c>
      <c r="T2423" t="s">
        <v>8337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6"/>
        <v>42044.724953703699</v>
      </c>
      <c r="P2424" s="10">
        <f t="shared" si="187"/>
        <v>42074.683287037042</v>
      </c>
      <c r="Q2424">
        <f t="shared" si="185"/>
        <v>0</v>
      </c>
      <c r="R2424">
        <f t="shared" si="188"/>
        <v>1</v>
      </c>
      <c r="S2424" t="s">
        <v>8336</v>
      </c>
      <c r="T2424" t="s">
        <v>8337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6"/>
        <v>41974.704745370371</v>
      </c>
      <c r="P2425" s="10">
        <f t="shared" si="187"/>
        <v>42004.704745370371</v>
      </c>
      <c r="Q2425">
        <f t="shared" si="185"/>
        <v>0</v>
      </c>
      <c r="R2425">
        <f t="shared" si="188"/>
        <v>8</v>
      </c>
      <c r="S2425" t="s">
        <v>8336</v>
      </c>
      <c r="T2425" t="s">
        <v>8337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6"/>
        <v>41909.892453703702</v>
      </c>
      <c r="P2426" s="10">
        <f t="shared" si="187"/>
        <v>41939.892453703702</v>
      </c>
      <c r="Q2426">
        <f t="shared" si="185"/>
        <v>1</v>
      </c>
      <c r="R2426">
        <f t="shared" si="188"/>
        <v>34.44</v>
      </c>
      <c r="S2426" t="s">
        <v>8336</v>
      </c>
      <c r="T2426" t="s">
        <v>8337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6"/>
        <v>42502.913761574076</v>
      </c>
      <c r="P2427" s="10">
        <f t="shared" si="187"/>
        <v>42517.919444444444</v>
      </c>
      <c r="Q2427">
        <f t="shared" si="185"/>
        <v>0</v>
      </c>
      <c r="R2427">
        <f t="shared" si="188"/>
        <v>1</v>
      </c>
      <c r="S2427" t="s">
        <v>8336</v>
      </c>
      <c r="T2427" t="s">
        <v>8337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6"/>
        <v>42164.170046296291</v>
      </c>
      <c r="P2428" s="10">
        <f t="shared" si="187"/>
        <v>42224.170046296291</v>
      </c>
      <c r="Q2428">
        <f t="shared" si="185"/>
        <v>0</v>
      </c>
      <c r="R2428" t="str">
        <f t="shared" si="188"/>
        <v>no backers</v>
      </c>
      <c r="S2428" t="s">
        <v>8336</v>
      </c>
      <c r="T2428" t="s">
        <v>8337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6"/>
        <v>42412.318668981476</v>
      </c>
      <c r="P2429" s="10">
        <f t="shared" si="187"/>
        <v>42452.277002314819</v>
      </c>
      <c r="Q2429">
        <f t="shared" si="185"/>
        <v>0</v>
      </c>
      <c r="R2429">
        <f t="shared" si="188"/>
        <v>1</v>
      </c>
      <c r="S2429" t="s">
        <v>8336</v>
      </c>
      <c r="T2429" t="s">
        <v>8337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6"/>
        <v>42045.784155092595</v>
      </c>
      <c r="P2430" s="10">
        <f t="shared" si="187"/>
        <v>42075.742488425924</v>
      </c>
      <c r="Q2430">
        <f t="shared" si="185"/>
        <v>0</v>
      </c>
      <c r="R2430">
        <f t="shared" si="188"/>
        <v>1</v>
      </c>
      <c r="S2430" t="s">
        <v>8336</v>
      </c>
      <c r="T2430" t="s">
        <v>8337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6"/>
        <v>42734.879236111112</v>
      </c>
      <c r="P2431" s="10">
        <f t="shared" si="187"/>
        <v>42771.697222222225</v>
      </c>
      <c r="Q2431">
        <f t="shared" si="185"/>
        <v>1</v>
      </c>
      <c r="R2431">
        <f t="shared" si="188"/>
        <v>501.25</v>
      </c>
      <c r="S2431" t="s">
        <v>8336</v>
      </c>
      <c r="T2431" t="s">
        <v>8337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6"/>
        <v>42382.130833333329</v>
      </c>
      <c r="P2432" s="10">
        <f t="shared" si="187"/>
        <v>42412.130833333329</v>
      </c>
      <c r="Q2432">
        <f t="shared" si="185"/>
        <v>1</v>
      </c>
      <c r="R2432">
        <f t="shared" si="188"/>
        <v>10.5</v>
      </c>
      <c r="S2432" t="s">
        <v>8336</v>
      </c>
      <c r="T2432" t="s">
        <v>8337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6"/>
        <v>42489.099687499998</v>
      </c>
      <c r="P2433" s="10">
        <f t="shared" si="187"/>
        <v>42549.099687499998</v>
      </c>
      <c r="Q2433">
        <f t="shared" si="185"/>
        <v>0</v>
      </c>
      <c r="R2433">
        <f t="shared" si="188"/>
        <v>1</v>
      </c>
      <c r="S2433" t="s">
        <v>8336</v>
      </c>
      <c r="T2433" t="s">
        <v>8337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6"/>
        <v>42041.218715277777</v>
      </c>
      <c r="P2434" s="10">
        <f t="shared" si="187"/>
        <v>42071.218715277777</v>
      </c>
      <c r="Q2434">
        <f t="shared" ref="Q2434:Q2497" si="190">ROUND(100*E2434/D2434, 0)</f>
        <v>0</v>
      </c>
      <c r="R2434">
        <f t="shared" si="188"/>
        <v>1</v>
      </c>
      <c r="S2434" t="s">
        <v>8336</v>
      </c>
      <c r="T2434" t="s">
        <v>8337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1">(((J2435/60)/60)/24)+DATE(1970,1,1)</f>
        <v>42397.89980324074</v>
      </c>
      <c r="P2435" s="10">
        <f t="shared" ref="P2435:P2498" si="192">(((I2435/60)/60)/24)+DATE(1970,1,1)</f>
        <v>42427.89980324074</v>
      </c>
      <c r="Q2435">
        <f t="shared" si="190"/>
        <v>0</v>
      </c>
      <c r="R2435" t="str">
        <f t="shared" ref="R2435:R2498" si="193">IFERROR(ROUND(E2435/L2435, 2), "no backers")</f>
        <v>no backers</v>
      </c>
      <c r="S2435" t="s">
        <v>8336</v>
      </c>
      <c r="T2435" t="s">
        <v>8337</v>
      </c>
      <c r="U2435">
        <f t="shared" ref="U2435:U2498" si="194">YEAR(O2435)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1"/>
        <v>42180.18604166666</v>
      </c>
      <c r="P2436" s="10">
        <f t="shared" si="192"/>
        <v>42220.18604166666</v>
      </c>
      <c r="Q2436">
        <f t="shared" si="190"/>
        <v>0</v>
      </c>
      <c r="R2436">
        <f t="shared" si="193"/>
        <v>13</v>
      </c>
      <c r="S2436" t="s">
        <v>8336</v>
      </c>
      <c r="T2436" t="s">
        <v>8337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1"/>
        <v>42252.277615740735</v>
      </c>
      <c r="P2437" s="10">
        <f t="shared" si="192"/>
        <v>42282.277615740735</v>
      </c>
      <c r="Q2437">
        <f t="shared" si="190"/>
        <v>0</v>
      </c>
      <c r="R2437">
        <f t="shared" si="193"/>
        <v>306</v>
      </c>
      <c r="S2437" t="s">
        <v>8336</v>
      </c>
      <c r="T2437" t="s">
        <v>8337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1"/>
        <v>42338.615393518514</v>
      </c>
      <c r="P2438" s="10">
        <f t="shared" si="192"/>
        <v>42398.615393518514</v>
      </c>
      <c r="Q2438">
        <f t="shared" si="190"/>
        <v>0</v>
      </c>
      <c r="R2438">
        <f t="shared" si="193"/>
        <v>22.5</v>
      </c>
      <c r="S2438" t="s">
        <v>8336</v>
      </c>
      <c r="T2438" t="s">
        <v>8337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1"/>
        <v>42031.965138888889</v>
      </c>
      <c r="P2439" s="10">
        <f t="shared" si="192"/>
        <v>42080.75</v>
      </c>
      <c r="Q2439">
        <f t="shared" si="190"/>
        <v>0</v>
      </c>
      <c r="R2439" t="str">
        <f t="shared" si="193"/>
        <v>no backers</v>
      </c>
      <c r="S2439" t="s">
        <v>8336</v>
      </c>
      <c r="T2439" t="s">
        <v>8337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1"/>
        <v>42285.91506944444</v>
      </c>
      <c r="P2440" s="10">
        <f t="shared" si="192"/>
        <v>42345.956736111111</v>
      </c>
      <c r="Q2440">
        <f t="shared" si="190"/>
        <v>0</v>
      </c>
      <c r="R2440">
        <f t="shared" si="193"/>
        <v>50</v>
      </c>
      <c r="S2440" t="s">
        <v>8336</v>
      </c>
      <c r="T2440" t="s">
        <v>8337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1"/>
        <v>42265.818622685183</v>
      </c>
      <c r="P2441" s="10">
        <f t="shared" si="192"/>
        <v>42295.818622685183</v>
      </c>
      <c r="Q2441">
        <f t="shared" si="190"/>
        <v>0</v>
      </c>
      <c r="R2441" t="str">
        <f t="shared" si="193"/>
        <v>no backers</v>
      </c>
      <c r="S2441" t="s">
        <v>8336</v>
      </c>
      <c r="T2441" t="s">
        <v>8337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1"/>
        <v>42383.899456018517</v>
      </c>
      <c r="P2442" s="10">
        <f t="shared" si="192"/>
        <v>42413.899456018517</v>
      </c>
      <c r="Q2442">
        <f t="shared" si="190"/>
        <v>0</v>
      </c>
      <c r="R2442">
        <f t="shared" si="193"/>
        <v>5</v>
      </c>
      <c r="S2442" t="s">
        <v>8336</v>
      </c>
      <c r="T2442" t="s">
        <v>8337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1"/>
        <v>42187.125625000001</v>
      </c>
      <c r="P2443" s="10">
        <f t="shared" si="192"/>
        <v>42208.207638888889</v>
      </c>
      <c r="Q2443">
        <f t="shared" si="190"/>
        <v>108</v>
      </c>
      <c r="R2443">
        <f t="shared" si="193"/>
        <v>74.23</v>
      </c>
      <c r="S2443" t="s">
        <v>8336</v>
      </c>
      <c r="T2443" t="s">
        <v>8352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1"/>
        <v>42052.666990740734</v>
      </c>
      <c r="P2444" s="10">
        <f t="shared" si="192"/>
        <v>42082.625324074077</v>
      </c>
      <c r="Q2444">
        <f t="shared" si="190"/>
        <v>126</v>
      </c>
      <c r="R2444">
        <f t="shared" si="193"/>
        <v>81.25</v>
      </c>
      <c r="S2444" t="s">
        <v>8336</v>
      </c>
      <c r="T2444" t="s">
        <v>8352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1"/>
        <v>41836.625254629631</v>
      </c>
      <c r="P2445" s="10">
        <f t="shared" si="192"/>
        <v>41866.625254629631</v>
      </c>
      <c r="Q2445">
        <f t="shared" si="190"/>
        <v>203</v>
      </c>
      <c r="R2445">
        <f t="shared" si="193"/>
        <v>130.22999999999999</v>
      </c>
      <c r="S2445" t="s">
        <v>8336</v>
      </c>
      <c r="T2445" t="s">
        <v>8352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1"/>
        <v>42485.754525462966</v>
      </c>
      <c r="P2446" s="10">
        <f t="shared" si="192"/>
        <v>42515.754525462966</v>
      </c>
      <c r="Q2446">
        <f t="shared" si="190"/>
        <v>109</v>
      </c>
      <c r="R2446">
        <f t="shared" si="193"/>
        <v>53.41</v>
      </c>
      <c r="S2446" t="s">
        <v>8336</v>
      </c>
      <c r="T2446" t="s">
        <v>8352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1"/>
        <v>42243.190057870372</v>
      </c>
      <c r="P2447" s="10">
        <f t="shared" si="192"/>
        <v>42273.190057870372</v>
      </c>
      <c r="Q2447">
        <f t="shared" si="190"/>
        <v>173</v>
      </c>
      <c r="R2447">
        <f t="shared" si="193"/>
        <v>75.13</v>
      </c>
      <c r="S2447" t="s">
        <v>8336</v>
      </c>
      <c r="T2447" t="s">
        <v>8352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1"/>
        <v>42670.602673611109</v>
      </c>
      <c r="P2448" s="10">
        <f t="shared" si="192"/>
        <v>42700.64434027778</v>
      </c>
      <c r="Q2448">
        <f t="shared" si="190"/>
        <v>168</v>
      </c>
      <c r="R2448">
        <f t="shared" si="193"/>
        <v>75.67</v>
      </c>
      <c r="S2448" t="s">
        <v>8336</v>
      </c>
      <c r="T2448" t="s">
        <v>8352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1"/>
        <v>42654.469826388886</v>
      </c>
      <c r="P2449" s="10">
        <f t="shared" si="192"/>
        <v>42686.166666666672</v>
      </c>
      <c r="Q2449">
        <f t="shared" si="190"/>
        <v>427</v>
      </c>
      <c r="R2449">
        <f t="shared" si="193"/>
        <v>31.69</v>
      </c>
      <c r="S2449" t="s">
        <v>8336</v>
      </c>
      <c r="T2449" t="s">
        <v>8352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1"/>
        <v>42607.316122685181</v>
      </c>
      <c r="P2450" s="10">
        <f t="shared" si="192"/>
        <v>42613.233333333337</v>
      </c>
      <c r="Q2450">
        <f t="shared" si="190"/>
        <v>108</v>
      </c>
      <c r="R2450">
        <f t="shared" si="193"/>
        <v>47.78</v>
      </c>
      <c r="S2450" t="s">
        <v>8336</v>
      </c>
      <c r="T2450" t="s">
        <v>8352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1"/>
        <v>41943.142534722225</v>
      </c>
      <c r="P2451" s="10">
        <f t="shared" si="192"/>
        <v>41973.184201388889</v>
      </c>
      <c r="Q2451">
        <f t="shared" si="190"/>
        <v>108</v>
      </c>
      <c r="R2451">
        <f t="shared" si="193"/>
        <v>90</v>
      </c>
      <c r="S2451" t="s">
        <v>8336</v>
      </c>
      <c r="T2451" t="s">
        <v>8352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1"/>
        <v>41902.07240740741</v>
      </c>
      <c r="P2452" s="10">
        <f t="shared" si="192"/>
        <v>41940.132638888892</v>
      </c>
      <c r="Q2452">
        <f t="shared" si="190"/>
        <v>102</v>
      </c>
      <c r="R2452">
        <f t="shared" si="193"/>
        <v>149.31</v>
      </c>
      <c r="S2452" t="s">
        <v>8336</v>
      </c>
      <c r="T2452" t="s">
        <v>8352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1"/>
        <v>42779.908449074079</v>
      </c>
      <c r="P2453" s="10">
        <f t="shared" si="192"/>
        <v>42799.908449074079</v>
      </c>
      <c r="Q2453">
        <f t="shared" si="190"/>
        <v>115</v>
      </c>
      <c r="R2453">
        <f t="shared" si="193"/>
        <v>62.07</v>
      </c>
      <c r="S2453" t="s">
        <v>8336</v>
      </c>
      <c r="T2453" t="s">
        <v>8352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1"/>
        <v>42338.84375</v>
      </c>
      <c r="P2454" s="10">
        <f t="shared" si="192"/>
        <v>42367.958333333328</v>
      </c>
      <c r="Q2454">
        <f t="shared" si="190"/>
        <v>134</v>
      </c>
      <c r="R2454">
        <f t="shared" si="193"/>
        <v>53.4</v>
      </c>
      <c r="S2454" t="s">
        <v>8336</v>
      </c>
      <c r="T2454" t="s">
        <v>8352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1"/>
        <v>42738.692233796297</v>
      </c>
      <c r="P2455" s="10">
        <f t="shared" si="192"/>
        <v>42768.692233796297</v>
      </c>
      <c r="Q2455">
        <f t="shared" si="190"/>
        <v>155</v>
      </c>
      <c r="R2455">
        <f t="shared" si="193"/>
        <v>69.27</v>
      </c>
      <c r="S2455" t="s">
        <v>8336</v>
      </c>
      <c r="T2455" t="s">
        <v>8352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1"/>
        <v>42770.201481481476</v>
      </c>
      <c r="P2456" s="10">
        <f t="shared" si="192"/>
        <v>42805.201481481476</v>
      </c>
      <c r="Q2456">
        <f t="shared" si="190"/>
        <v>101</v>
      </c>
      <c r="R2456">
        <f t="shared" si="193"/>
        <v>271.51</v>
      </c>
      <c r="S2456" t="s">
        <v>8336</v>
      </c>
      <c r="T2456" t="s">
        <v>8352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1"/>
        <v>42452.781828703708</v>
      </c>
      <c r="P2457" s="10">
        <f t="shared" si="192"/>
        <v>42480.781828703708</v>
      </c>
      <c r="Q2457">
        <f t="shared" si="190"/>
        <v>182</v>
      </c>
      <c r="R2457">
        <f t="shared" si="193"/>
        <v>34.130000000000003</v>
      </c>
      <c r="S2457" t="s">
        <v>8336</v>
      </c>
      <c r="T2457" t="s">
        <v>8352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1"/>
        <v>42761.961099537039</v>
      </c>
      <c r="P2458" s="10">
        <f t="shared" si="192"/>
        <v>42791.961099537039</v>
      </c>
      <c r="Q2458">
        <f t="shared" si="190"/>
        <v>181</v>
      </c>
      <c r="R2458">
        <f t="shared" si="193"/>
        <v>40.49</v>
      </c>
      <c r="S2458" t="s">
        <v>8336</v>
      </c>
      <c r="T2458" t="s">
        <v>8352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1"/>
        <v>42423.602500000001</v>
      </c>
      <c r="P2459" s="10">
        <f t="shared" si="192"/>
        <v>42453.560833333337</v>
      </c>
      <c r="Q2459">
        <f t="shared" si="190"/>
        <v>102</v>
      </c>
      <c r="R2459">
        <f t="shared" si="193"/>
        <v>189.76</v>
      </c>
      <c r="S2459" t="s">
        <v>8336</v>
      </c>
      <c r="T2459" t="s">
        <v>8352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1"/>
        <v>42495.871736111112</v>
      </c>
      <c r="P2460" s="10">
        <f t="shared" si="192"/>
        <v>42530.791666666672</v>
      </c>
      <c r="Q2460">
        <f t="shared" si="190"/>
        <v>110</v>
      </c>
      <c r="R2460">
        <f t="shared" si="193"/>
        <v>68.86</v>
      </c>
      <c r="S2460" t="s">
        <v>8336</v>
      </c>
      <c r="T2460" t="s">
        <v>8352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1"/>
        <v>42407.637557870374</v>
      </c>
      <c r="P2461" s="10">
        <f t="shared" si="192"/>
        <v>42452.595891203702</v>
      </c>
      <c r="Q2461">
        <f t="shared" si="190"/>
        <v>102</v>
      </c>
      <c r="R2461">
        <f t="shared" si="193"/>
        <v>108.78</v>
      </c>
      <c r="S2461" t="s">
        <v>8336</v>
      </c>
      <c r="T2461" t="s">
        <v>8352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1"/>
        <v>42704.187118055561</v>
      </c>
      <c r="P2462" s="10">
        <f t="shared" si="192"/>
        <v>42738.178472222222</v>
      </c>
      <c r="Q2462">
        <f t="shared" si="190"/>
        <v>101</v>
      </c>
      <c r="R2462">
        <f t="shared" si="193"/>
        <v>125.99</v>
      </c>
      <c r="S2462" t="s">
        <v>8336</v>
      </c>
      <c r="T2462" t="s">
        <v>8352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1"/>
        <v>40784.012696759259</v>
      </c>
      <c r="P2463" s="10">
        <f t="shared" si="192"/>
        <v>40817.125</v>
      </c>
      <c r="Q2463">
        <f t="shared" si="190"/>
        <v>104</v>
      </c>
      <c r="R2463">
        <f t="shared" si="193"/>
        <v>90.52</v>
      </c>
      <c r="S2463" t="s">
        <v>8325</v>
      </c>
      <c r="T2463" t="s">
        <v>8329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1"/>
        <v>41089.186296296299</v>
      </c>
      <c r="P2464" s="10">
        <f t="shared" si="192"/>
        <v>41109.186296296299</v>
      </c>
      <c r="Q2464">
        <f t="shared" si="190"/>
        <v>111</v>
      </c>
      <c r="R2464">
        <f t="shared" si="193"/>
        <v>28.88</v>
      </c>
      <c r="S2464" t="s">
        <v>8325</v>
      </c>
      <c r="T2464" t="s">
        <v>8329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1"/>
        <v>41341.111400462964</v>
      </c>
      <c r="P2465" s="10">
        <f t="shared" si="192"/>
        <v>41380.791666666664</v>
      </c>
      <c r="Q2465">
        <f t="shared" si="190"/>
        <v>116</v>
      </c>
      <c r="R2465">
        <f t="shared" si="193"/>
        <v>31</v>
      </c>
      <c r="S2465" t="s">
        <v>8325</v>
      </c>
      <c r="T2465" t="s">
        <v>8329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1"/>
        <v>42248.90042824074</v>
      </c>
      <c r="P2466" s="10">
        <f t="shared" si="192"/>
        <v>42277.811805555553</v>
      </c>
      <c r="Q2466">
        <f t="shared" si="190"/>
        <v>111</v>
      </c>
      <c r="R2466">
        <f t="shared" si="193"/>
        <v>51.67</v>
      </c>
      <c r="S2466" t="s">
        <v>8325</v>
      </c>
      <c r="T2466" t="s">
        <v>8329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1"/>
        <v>41145.719305555554</v>
      </c>
      <c r="P2467" s="10">
        <f t="shared" si="192"/>
        <v>41175.719305555554</v>
      </c>
      <c r="Q2467">
        <f t="shared" si="190"/>
        <v>180</v>
      </c>
      <c r="R2467">
        <f t="shared" si="193"/>
        <v>26.27</v>
      </c>
      <c r="S2467" t="s">
        <v>8325</v>
      </c>
      <c r="T2467" t="s">
        <v>8329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1"/>
        <v>41373.102465277778</v>
      </c>
      <c r="P2468" s="10">
        <f t="shared" si="192"/>
        <v>41403.102465277778</v>
      </c>
      <c r="Q2468">
        <f t="shared" si="190"/>
        <v>100</v>
      </c>
      <c r="R2468">
        <f t="shared" si="193"/>
        <v>48.08</v>
      </c>
      <c r="S2468" t="s">
        <v>8325</v>
      </c>
      <c r="T2468" t="s">
        <v>8329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1"/>
        <v>41025.874201388891</v>
      </c>
      <c r="P2469" s="10">
        <f t="shared" si="192"/>
        <v>41039.708333333336</v>
      </c>
      <c r="Q2469">
        <f t="shared" si="190"/>
        <v>119</v>
      </c>
      <c r="R2469">
        <f t="shared" si="193"/>
        <v>27.56</v>
      </c>
      <c r="S2469" t="s">
        <v>8325</v>
      </c>
      <c r="T2469" t="s">
        <v>8329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1"/>
        <v>41174.154178240737</v>
      </c>
      <c r="P2470" s="10">
        <f t="shared" si="192"/>
        <v>41210.208333333336</v>
      </c>
      <c r="Q2470">
        <f t="shared" si="190"/>
        <v>107</v>
      </c>
      <c r="R2470">
        <f t="shared" si="193"/>
        <v>36.97</v>
      </c>
      <c r="S2470" t="s">
        <v>8325</v>
      </c>
      <c r="T2470" t="s">
        <v>8329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1"/>
        <v>40557.429733796293</v>
      </c>
      <c r="P2471" s="10">
        <f t="shared" si="192"/>
        <v>40582.429733796293</v>
      </c>
      <c r="Q2471">
        <f t="shared" si="190"/>
        <v>114</v>
      </c>
      <c r="R2471">
        <f t="shared" si="193"/>
        <v>29.02</v>
      </c>
      <c r="S2471" t="s">
        <v>8325</v>
      </c>
      <c r="T2471" t="s">
        <v>8329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1"/>
        <v>41023.07471064815</v>
      </c>
      <c r="P2472" s="10">
        <f t="shared" si="192"/>
        <v>41053.07471064815</v>
      </c>
      <c r="Q2472">
        <f t="shared" si="190"/>
        <v>103</v>
      </c>
      <c r="R2472">
        <f t="shared" si="193"/>
        <v>28.66</v>
      </c>
      <c r="S2472" t="s">
        <v>8325</v>
      </c>
      <c r="T2472" t="s">
        <v>8329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1"/>
        <v>40893.992962962962</v>
      </c>
      <c r="P2473" s="10">
        <f t="shared" si="192"/>
        <v>40933.992962962962</v>
      </c>
      <c r="Q2473">
        <f t="shared" si="190"/>
        <v>128</v>
      </c>
      <c r="R2473">
        <f t="shared" si="193"/>
        <v>37.65</v>
      </c>
      <c r="S2473" t="s">
        <v>8325</v>
      </c>
      <c r="T2473" t="s">
        <v>8329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1"/>
        <v>40354.11550925926</v>
      </c>
      <c r="P2474" s="10">
        <f t="shared" si="192"/>
        <v>40425.043749999997</v>
      </c>
      <c r="Q2474">
        <f t="shared" si="190"/>
        <v>136</v>
      </c>
      <c r="R2474">
        <f t="shared" si="193"/>
        <v>97.9</v>
      </c>
      <c r="S2474" t="s">
        <v>8325</v>
      </c>
      <c r="T2474" t="s">
        <v>8329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1"/>
        <v>41193.748483796298</v>
      </c>
      <c r="P2475" s="10">
        <f t="shared" si="192"/>
        <v>41223.790150462963</v>
      </c>
      <c r="Q2475">
        <f t="shared" si="190"/>
        <v>100</v>
      </c>
      <c r="R2475">
        <f t="shared" si="193"/>
        <v>42.55</v>
      </c>
      <c r="S2475" t="s">
        <v>8325</v>
      </c>
      <c r="T2475" t="s">
        <v>8329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1"/>
        <v>40417.011296296296</v>
      </c>
      <c r="P2476" s="10">
        <f t="shared" si="192"/>
        <v>40462.011296296296</v>
      </c>
      <c r="Q2476">
        <f t="shared" si="190"/>
        <v>100</v>
      </c>
      <c r="R2476">
        <f t="shared" si="193"/>
        <v>131.58000000000001</v>
      </c>
      <c r="S2476" t="s">
        <v>8325</v>
      </c>
      <c r="T2476" t="s">
        <v>8329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1"/>
        <v>40310.287673611114</v>
      </c>
      <c r="P2477" s="10">
        <f t="shared" si="192"/>
        <v>40369.916666666664</v>
      </c>
      <c r="Q2477">
        <f t="shared" si="190"/>
        <v>105</v>
      </c>
      <c r="R2477">
        <f t="shared" si="193"/>
        <v>32.32</v>
      </c>
      <c r="S2477" t="s">
        <v>8325</v>
      </c>
      <c r="T2477" t="s">
        <v>8329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1"/>
        <v>41913.328356481477</v>
      </c>
      <c r="P2478" s="10">
        <f t="shared" si="192"/>
        <v>41946.370023148149</v>
      </c>
      <c r="Q2478">
        <f t="shared" si="190"/>
        <v>105</v>
      </c>
      <c r="R2478">
        <f t="shared" si="193"/>
        <v>61.1</v>
      </c>
      <c r="S2478" t="s">
        <v>8325</v>
      </c>
      <c r="T2478" t="s">
        <v>8329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1"/>
        <v>41088.691493055558</v>
      </c>
      <c r="P2479" s="10">
        <f t="shared" si="192"/>
        <v>41133.691493055558</v>
      </c>
      <c r="Q2479">
        <f t="shared" si="190"/>
        <v>171</v>
      </c>
      <c r="R2479">
        <f t="shared" si="193"/>
        <v>31.34</v>
      </c>
      <c r="S2479" t="s">
        <v>8325</v>
      </c>
      <c r="T2479" t="s">
        <v>8329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1"/>
        <v>41257.950381944444</v>
      </c>
      <c r="P2480" s="10">
        <f t="shared" si="192"/>
        <v>41287.950381944444</v>
      </c>
      <c r="Q2480">
        <f t="shared" si="190"/>
        <v>128</v>
      </c>
      <c r="R2480">
        <f t="shared" si="193"/>
        <v>129.11000000000001</v>
      </c>
      <c r="S2480" t="s">
        <v>8325</v>
      </c>
      <c r="T2480" t="s">
        <v>8329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1"/>
        <v>41107.726782407408</v>
      </c>
      <c r="P2481" s="10">
        <f t="shared" si="192"/>
        <v>41118.083333333336</v>
      </c>
      <c r="Q2481">
        <f t="shared" si="190"/>
        <v>133</v>
      </c>
      <c r="R2481">
        <f t="shared" si="193"/>
        <v>25.02</v>
      </c>
      <c r="S2481" t="s">
        <v>8325</v>
      </c>
      <c r="T2481" t="s">
        <v>8329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1"/>
        <v>42227.936157407406</v>
      </c>
      <c r="P2482" s="10">
        <f t="shared" si="192"/>
        <v>42287.936157407406</v>
      </c>
      <c r="Q2482">
        <f t="shared" si="190"/>
        <v>100</v>
      </c>
      <c r="R2482">
        <f t="shared" si="193"/>
        <v>250</v>
      </c>
      <c r="S2482" t="s">
        <v>8325</v>
      </c>
      <c r="T2482" t="s">
        <v>8329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1"/>
        <v>40999.645925925928</v>
      </c>
      <c r="P2483" s="10">
        <f t="shared" si="192"/>
        <v>41029.645925925928</v>
      </c>
      <c r="Q2483">
        <f t="shared" si="190"/>
        <v>113</v>
      </c>
      <c r="R2483">
        <f t="shared" si="193"/>
        <v>47.54</v>
      </c>
      <c r="S2483" t="s">
        <v>8325</v>
      </c>
      <c r="T2483" t="s">
        <v>8329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1"/>
        <v>40711.782210648147</v>
      </c>
      <c r="P2484" s="10">
        <f t="shared" si="192"/>
        <v>40756.782210648147</v>
      </c>
      <c r="Q2484">
        <f t="shared" si="190"/>
        <v>100</v>
      </c>
      <c r="R2484">
        <f t="shared" si="193"/>
        <v>40.04</v>
      </c>
      <c r="S2484" t="s">
        <v>8325</v>
      </c>
      <c r="T2484" t="s">
        <v>8329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1"/>
        <v>40970.750034722223</v>
      </c>
      <c r="P2485" s="10">
        <f t="shared" si="192"/>
        <v>41030.708368055559</v>
      </c>
      <c r="Q2485">
        <f t="shared" si="190"/>
        <v>114</v>
      </c>
      <c r="R2485">
        <f t="shared" si="193"/>
        <v>65.84</v>
      </c>
      <c r="S2485" t="s">
        <v>8325</v>
      </c>
      <c r="T2485" t="s">
        <v>8329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1"/>
        <v>40771.916701388887</v>
      </c>
      <c r="P2486" s="10">
        <f t="shared" si="192"/>
        <v>40801.916701388887</v>
      </c>
      <c r="Q2486">
        <f t="shared" si="190"/>
        <v>119</v>
      </c>
      <c r="R2486">
        <f t="shared" si="193"/>
        <v>46.4</v>
      </c>
      <c r="S2486" t="s">
        <v>8325</v>
      </c>
      <c r="T2486" t="s">
        <v>8329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1"/>
        <v>40793.998599537037</v>
      </c>
      <c r="P2487" s="10">
        <f t="shared" si="192"/>
        <v>40828.998599537037</v>
      </c>
      <c r="Q2487">
        <f t="shared" si="190"/>
        <v>103</v>
      </c>
      <c r="R2487">
        <f t="shared" si="193"/>
        <v>50.37</v>
      </c>
      <c r="S2487" t="s">
        <v>8325</v>
      </c>
      <c r="T2487" t="s">
        <v>8329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1"/>
        <v>40991.708055555559</v>
      </c>
      <c r="P2488" s="10">
        <f t="shared" si="192"/>
        <v>41021.708055555559</v>
      </c>
      <c r="Q2488">
        <f t="shared" si="190"/>
        <v>266</v>
      </c>
      <c r="R2488">
        <f t="shared" si="193"/>
        <v>26.57</v>
      </c>
      <c r="S2488" t="s">
        <v>8325</v>
      </c>
      <c r="T2488" t="s">
        <v>8329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1"/>
        <v>41026.083298611113</v>
      </c>
      <c r="P2489" s="10">
        <f t="shared" si="192"/>
        <v>41056.083298611113</v>
      </c>
      <c r="Q2489">
        <f t="shared" si="190"/>
        <v>100</v>
      </c>
      <c r="R2489">
        <f t="shared" si="193"/>
        <v>39.49</v>
      </c>
      <c r="S2489" t="s">
        <v>8325</v>
      </c>
      <c r="T2489" t="s">
        <v>8329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1"/>
        <v>40833.633194444446</v>
      </c>
      <c r="P2490" s="10">
        <f t="shared" si="192"/>
        <v>40863.674861111111</v>
      </c>
      <c r="Q2490">
        <f t="shared" si="190"/>
        <v>107</v>
      </c>
      <c r="R2490">
        <f t="shared" si="193"/>
        <v>49.25</v>
      </c>
      <c r="S2490" t="s">
        <v>8325</v>
      </c>
      <c r="T2490" t="s">
        <v>8329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1"/>
        <v>41373.690266203703</v>
      </c>
      <c r="P2491" s="10">
        <f t="shared" si="192"/>
        <v>41403.690266203703</v>
      </c>
      <c r="Q2491">
        <f t="shared" si="190"/>
        <v>134</v>
      </c>
      <c r="R2491">
        <f t="shared" si="193"/>
        <v>62.38</v>
      </c>
      <c r="S2491" t="s">
        <v>8325</v>
      </c>
      <c r="T2491" t="s">
        <v>8329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1"/>
        <v>41023.227731481478</v>
      </c>
      <c r="P2492" s="10">
        <f t="shared" si="192"/>
        <v>41083.227731481478</v>
      </c>
      <c r="Q2492">
        <f t="shared" si="190"/>
        <v>121</v>
      </c>
      <c r="R2492">
        <f t="shared" si="193"/>
        <v>37.94</v>
      </c>
      <c r="S2492" t="s">
        <v>8325</v>
      </c>
      <c r="T2492" t="s">
        <v>8329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1"/>
        <v>40542.839282407411</v>
      </c>
      <c r="P2493" s="10">
        <f t="shared" si="192"/>
        <v>40559.07708333333</v>
      </c>
      <c r="Q2493">
        <f t="shared" si="190"/>
        <v>103</v>
      </c>
      <c r="R2493">
        <f t="shared" si="193"/>
        <v>51.6</v>
      </c>
      <c r="S2493" t="s">
        <v>8325</v>
      </c>
      <c r="T2493" t="s">
        <v>8329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1"/>
        <v>41024.985972222225</v>
      </c>
      <c r="P2494" s="10">
        <f t="shared" si="192"/>
        <v>41076.415972222225</v>
      </c>
      <c r="Q2494">
        <f t="shared" si="190"/>
        <v>125</v>
      </c>
      <c r="R2494">
        <f t="shared" si="193"/>
        <v>27.78</v>
      </c>
      <c r="S2494" t="s">
        <v>8325</v>
      </c>
      <c r="T2494" t="s">
        <v>8329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1"/>
        <v>41348.168287037035</v>
      </c>
      <c r="P2495" s="10">
        <f t="shared" si="192"/>
        <v>41393.168287037035</v>
      </c>
      <c r="Q2495">
        <f t="shared" si="190"/>
        <v>129</v>
      </c>
      <c r="R2495">
        <f t="shared" si="193"/>
        <v>99.38</v>
      </c>
      <c r="S2495" t="s">
        <v>8325</v>
      </c>
      <c r="T2495" t="s">
        <v>8329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1"/>
        <v>41022.645185185182</v>
      </c>
      <c r="P2496" s="10">
        <f t="shared" si="192"/>
        <v>41052.645185185182</v>
      </c>
      <c r="Q2496">
        <f t="shared" si="190"/>
        <v>101</v>
      </c>
      <c r="R2496">
        <f t="shared" si="193"/>
        <v>38.85</v>
      </c>
      <c r="S2496" t="s">
        <v>8325</v>
      </c>
      <c r="T2496" t="s">
        <v>8329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1"/>
        <v>41036.946469907409</v>
      </c>
      <c r="P2497" s="10">
        <f t="shared" si="192"/>
        <v>41066.946469907409</v>
      </c>
      <c r="Q2497">
        <f t="shared" si="190"/>
        <v>128</v>
      </c>
      <c r="R2497">
        <f t="shared" si="193"/>
        <v>45.55</v>
      </c>
      <c r="S2497" t="s">
        <v>8325</v>
      </c>
      <c r="T2497" t="s">
        <v>8329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1"/>
        <v>41327.996435185189</v>
      </c>
      <c r="P2498" s="10">
        <f t="shared" si="192"/>
        <v>41362.954768518517</v>
      </c>
      <c r="Q2498">
        <f t="shared" ref="Q2498:Q2561" si="195">ROUND(100*E2498/D2498, 0)</f>
        <v>100</v>
      </c>
      <c r="R2498">
        <f t="shared" si="193"/>
        <v>600</v>
      </c>
      <c r="S2498" t="s">
        <v>8325</v>
      </c>
      <c r="T2498" t="s">
        <v>8329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6">(((J2499/60)/60)/24)+DATE(1970,1,1)</f>
        <v>40730.878912037035</v>
      </c>
      <c r="P2499" s="10">
        <f t="shared" ref="P2499:P2562" si="197">(((I2499/60)/60)/24)+DATE(1970,1,1)</f>
        <v>40760.878912037035</v>
      </c>
      <c r="Q2499">
        <f t="shared" si="195"/>
        <v>113</v>
      </c>
      <c r="R2499">
        <f t="shared" ref="R2499:R2562" si="198">IFERROR(ROUND(E2499/L2499, 2), "no backers")</f>
        <v>80.55</v>
      </c>
      <c r="S2499" t="s">
        <v>8325</v>
      </c>
      <c r="T2499" t="s">
        <v>8329</v>
      </c>
      <c r="U2499">
        <f t="shared" ref="U2499:U2562" si="199">YEAR(O2499)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6"/>
        <v>42017.967442129629</v>
      </c>
      <c r="P2500" s="10">
        <f t="shared" si="197"/>
        <v>42031.967442129629</v>
      </c>
      <c r="Q2500">
        <f t="shared" si="195"/>
        <v>106</v>
      </c>
      <c r="R2500">
        <f t="shared" si="198"/>
        <v>52.8</v>
      </c>
      <c r="S2500" t="s">
        <v>8325</v>
      </c>
      <c r="T2500" t="s">
        <v>8329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6"/>
        <v>41226.648576388885</v>
      </c>
      <c r="P2501" s="10">
        <f t="shared" si="197"/>
        <v>41274.75</v>
      </c>
      <c r="Q2501">
        <f t="shared" si="195"/>
        <v>203</v>
      </c>
      <c r="R2501">
        <f t="shared" si="198"/>
        <v>47.68</v>
      </c>
      <c r="S2501" t="s">
        <v>8325</v>
      </c>
      <c r="T2501" t="s">
        <v>8329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6"/>
        <v>41053.772858796299</v>
      </c>
      <c r="P2502" s="10">
        <f t="shared" si="197"/>
        <v>41083.772858796299</v>
      </c>
      <c r="Q2502">
        <f t="shared" si="195"/>
        <v>113</v>
      </c>
      <c r="R2502">
        <f t="shared" si="198"/>
        <v>23.45</v>
      </c>
      <c r="S2502" t="s">
        <v>8325</v>
      </c>
      <c r="T2502" t="s">
        <v>8329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6"/>
        <v>42244.776666666665</v>
      </c>
      <c r="P2503" s="10">
        <f t="shared" si="197"/>
        <v>42274.776666666665</v>
      </c>
      <c r="Q2503">
        <f t="shared" si="195"/>
        <v>3</v>
      </c>
      <c r="R2503">
        <f t="shared" si="198"/>
        <v>40.14</v>
      </c>
      <c r="S2503" t="s">
        <v>8336</v>
      </c>
      <c r="T2503" t="s">
        <v>8353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6"/>
        <v>41858.825439814813</v>
      </c>
      <c r="P2504" s="10">
        <f t="shared" si="197"/>
        <v>41903.825439814813</v>
      </c>
      <c r="Q2504">
        <f t="shared" si="195"/>
        <v>0</v>
      </c>
      <c r="R2504">
        <f t="shared" si="198"/>
        <v>17.2</v>
      </c>
      <c r="S2504" t="s">
        <v>8336</v>
      </c>
      <c r="T2504" t="s">
        <v>8353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6"/>
        <v>42498.899398148147</v>
      </c>
      <c r="P2505" s="10">
        <f t="shared" si="197"/>
        <v>42528.879166666666</v>
      </c>
      <c r="Q2505">
        <f t="shared" si="195"/>
        <v>0</v>
      </c>
      <c r="R2505" t="str">
        <f t="shared" si="198"/>
        <v>no backers</v>
      </c>
      <c r="S2505" t="s">
        <v>8336</v>
      </c>
      <c r="T2505" t="s">
        <v>8353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6"/>
        <v>41928.015439814815</v>
      </c>
      <c r="P2506" s="10">
        <f t="shared" si="197"/>
        <v>41958.057106481487</v>
      </c>
      <c r="Q2506">
        <f t="shared" si="195"/>
        <v>0</v>
      </c>
      <c r="R2506" t="str">
        <f t="shared" si="198"/>
        <v>no backers</v>
      </c>
      <c r="S2506" t="s">
        <v>8336</v>
      </c>
      <c r="T2506" t="s">
        <v>8353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6"/>
        <v>42047.05574074074</v>
      </c>
      <c r="P2507" s="10">
        <f t="shared" si="197"/>
        <v>42077.014074074075</v>
      </c>
      <c r="Q2507">
        <f t="shared" si="195"/>
        <v>0</v>
      </c>
      <c r="R2507" t="str">
        <f t="shared" si="198"/>
        <v>no backers</v>
      </c>
      <c r="S2507" t="s">
        <v>8336</v>
      </c>
      <c r="T2507" t="s">
        <v>8353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6"/>
        <v>42258.297094907408</v>
      </c>
      <c r="P2508" s="10">
        <f t="shared" si="197"/>
        <v>42280.875</v>
      </c>
      <c r="Q2508">
        <f t="shared" si="195"/>
        <v>1</v>
      </c>
      <c r="R2508">
        <f t="shared" si="198"/>
        <v>15</v>
      </c>
      <c r="S2508" t="s">
        <v>8336</v>
      </c>
      <c r="T2508" t="s">
        <v>8353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6"/>
        <v>42105.072962962964</v>
      </c>
      <c r="P2509" s="10">
        <f t="shared" si="197"/>
        <v>42135.072962962964</v>
      </c>
      <c r="Q2509">
        <f t="shared" si="195"/>
        <v>0</v>
      </c>
      <c r="R2509" t="str">
        <f t="shared" si="198"/>
        <v>no backers</v>
      </c>
      <c r="S2509" t="s">
        <v>8336</v>
      </c>
      <c r="T2509" t="s">
        <v>8353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6"/>
        <v>41835.951782407406</v>
      </c>
      <c r="P2510" s="10">
        <f t="shared" si="197"/>
        <v>41865.951782407406</v>
      </c>
      <c r="Q2510">
        <f t="shared" si="195"/>
        <v>0</v>
      </c>
      <c r="R2510" t="str">
        <f t="shared" si="198"/>
        <v>no backers</v>
      </c>
      <c r="S2510" t="s">
        <v>8336</v>
      </c>
      <c r="T2510" t="s">
        <v>8353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6"/>
        <v>42058.809594907405</v>
      </c>
      <c r="P2511" s="10">
        <f t="shared" si="197"/>
        <v>42114.767928240741</v>
      </c>
      <c r="Q2511">
        <f t="shared" si="195"/>
        <v>1</v>
      </c>
      <c r="R2511">
        <f t="shared" si="198"/>
        <v>35.71</v>
      </c>
      <c r="S2511" t="s">
        <v>8336</v>
      </c>
      <c r="T2511" t="s">
        <v>8353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6"/>
        <v>42078.997361111105</v>
      </c>
      <c r="P2512" s="10">
        <f t="shared" si="197"/>
        <v>42138.997361111105</v>
      </c>
      <c r="Q2512">
        <f t="shared" si="195"/>
        <v>0</v>
      </c>
      <c r="R2512">
        <f t="shared" si="198"/>
        <v>37.5</v>
      </c>
      <c r="S2512" t="s">
        <v>8336</v>
      </c>
      <c r="T2512" t="s">
        <v>8353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6"/>
        <v>42371.446909722217</v>
      </c>
      <c r="P2513" s="10">
        <f t="shared" si="197"/>
        <v>42401.446909722217</v>
      </c>
      <c r="Q2513">
        <f t="shared" si="195"/>
        <v>0</v>
      </c>
      <c r="R2513" t="str">
        <f t="shared" si="198"/>
        <v>no backers</v>
      </c>
      <c r="S2513" t="s">
        <v>8336</v>
      </c>
      <c r="T2513" t="s">
        <v>8353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6"/>
        <v>41971.876863425925</v>
      </c>
      <c r="P2514" s="10">
        <f t="shared" si="197"/>
        <v>41986.876863425925</v>
      </c>
      <c r="Q2514">
        <f t="shared" si="195"/>
        <v>0</v>
      </c>
      <c r="R2514" t="str">
        <f t="shared" si="198"/>
        <v>no backers</v>
      </c>
      <c r="S2514" t="s">
        <v>8336</v>
      </c>
      <c r="T2514" t="s">
        <v>8353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6"/>
        <v>42732.00681712963</v>
      </c>
      <c r="P2515" s="10">
        <f t="shared" si="197"/>
        <v>42792.00681712963</v>
      </c>
      <c r="Q2515">
        <f t="shared" si="195"/>
        <v>0</v>
      </c>
      <c r="R2515" t="str">
        <f t="shared" si="198"/>
        <v>no backers</v>
      </c>
      <c r="S2515" t="s">
        <v>8336</v>
      </c>
      <c r="T2515" t="s">
        <v>8353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6"/>
        <v>41854.389780092592</v>
      </c>
      <c r="P2516" s="10">
        <f t="shared" si="197"/>
        <v>41871.389780092592</v>
      </c>
      <c r="Q2516">
        <f t="shared" si="195"/>
        <v>2</v>
      </c>
      <c r="R2516">
        <f t="shared" si="198"/>
        <v>52.5</v>
      </c>
      <c r="S2516" t="s">
        <v>8336</v>
      </c>
      <c r="T2516" t="s">
        <v>8353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6"/>
        <v>42027.839733796296</v>
      </c>
      <c r="P2517" s="10">
        <f t="shared" si="197"/>
        <v>42057.839733796296</v>
      </c>
      <c r="Q2517">
        <f t="shared" si="195"/>
        <v>19</v>
      </c>
      <c r="R2517">
        <f t="shared" si="198"/>
        <v>77.5</v>
      </c>
      <c r="S2517" t="s">
        <v>8336</v>
      </c>
      <c r="T2517" t="s">
        <v>8353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6"/>
        <v>41942.653379629628</v>
      </c>
      <c r="P2518" s="10">
        <f t="shared" si="197"/>
        <v>41972.6950462963</v>
      </c>
      <c r="Q2518">
        <f t="shared" si="195"/>
        <v>0</v>
      </c>
      <c r="R2518" t="str">
        <f t="shared" si="198"/>
        <v>no backers</v>
      </c>
      <c r="S2518" t="s">
        <v>8336</v>
      </c>
      <c r="T2518" t="s">
        <v>8353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6"/>
        <v>42052.802430555559</v>
      </c>
      <c r="P2519" s="10">
        <f t="shared" si="197"/>
        <v>42082.760763888888</v>
      </c>
      <c r="Q2519">
        <f t="shared" si="195"/>
        <v>10</v>
      </c>
      <c r="R2519">
        <f t="shared" si="198"/>
        <v>53.55</v>
      </c>
      <c r="S2519" t="s">
        <v>8336</v>
      </c>
      <c r="T2519" t="s">
        <v>8353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6"/>
        <v>41926.680879629632</v>
      </c>
      <c r="P2520" s="10">
        <f t="shared" si="197"/>
        <v>41956.722546296296</v>
      </c>
      <c r="Q2520">
        <f t="shared" si="195"/>
        <v>0</v>
      </c>
      <c r="R2520" t="str">
        <f t="shared" si="198"/>
        <v>no backers</v>
      </c>
      <c r="S2520" t="s">
        <v>8336</v>
      </c>
      <c r="T2520" t="s">
        <v>8353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6"/>
        <v>41809.155138888891</v>
      </c>
      <c r="P2521" s="10">
        <f t="shared" si="197"/>
        <v>41839.155138888891</v>
      </c>
      <c r="Q2521">
        <f t="shared" si="195"/>
        <v>0</v>
      </c>
      <c r="R2521">
        <f t="shared" si="198"/>
        <v>16.25</v>
      </c>
      <c r="S2521" t="s">
        <v>8336</v>
      </c>
      <c r="T2521" t="s">
        <v>8353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6"/>
        <v>42612.600520833337</v>
      </c>
      <c r="P2522" s="10">
        <f t="shared" si="197"/>
        <v>42658.806249999994</v>
      </c>
      <c r="Q2522">
        <f t="shared" si="195"/>
        <v>0</v>
      </c>
      <c r="R2522" t="str">
        <f t="shared" si="198"/>
        <v>no backers</v>
      </c>
      <c r="S2522" t="s">
        <v>8336</v>
      </c>
      <c r="T2522" t="s">
        <v>8353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6"/>
        <v>42269.967835648145</v>
      </c>
      <c r="P2523" s="10">
        <f t="shared" si="197"/>
        <v>42290.967835648145</v>
      </c>
      <c r="Q2523">
        <f t="shared" si="195"/>
        <v>109</v>
      </c>
      <c r="R2523">
        <f t="shared" si="198"/>
        <v>103.68</v>
      </c>
      <c r="S2523" t="s">
        <v>8325</v>
      </c>
      <c r="T2523" t="s">
        <v>8354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6"/>
        <v>42460.573611111111</v>
      </c>
      <c r="P2524" s="10">
        <f t="shared" si="197"/>
        <v>42482.619444444441</v>
      </c>
      <c r="Q2524">
        <f t="shared" si="195"/>
        <v>100</v>
      </c>
      <c r="R2524">
        <f t="shared" si="198"/>
        <v>185.19</v>
      </c>
      <c r="S2524" t="s">
        <v>8325</v>
      </c>
      <c r="T2524" t="s">
        <v>8354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6"/>
        <v>41930.975601851853</v>
      </c>
      <c r="P2525" s="10">
        <f t="shared" si="197"/>
        <v>41961.017268518524</v>
      </c>
      <c r="Q2525">
        <f t="shared" si="195"/>
        <v>156</v>
      </c>
      <c r="R2525">
        <f t="shared" si="198"/>
        <v>54.15</v>
      </c>
      <c r="S2525" t="s">
        <v>8325</v>
      </c>
      <c r="T2525" t="s">
        <v>8354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6"/>
        <v>41961.807372685187</v>
      </c>
      <c r="P2526" s="10">
        <f t="shared" si="197"/>
        <v>41994.1875</v>
      </c>
      <c r="Q2526">
        <f t="shared" si="195"/>
        <v>102</v>
      </c>
      <c r="R2526">
        <f t="shared" si="198"/>
        <v>177.21</v>
      </c>
      <c r="S2526" t="s">
        <v>8325</v>
      </c>
      <c r="T2526" t="s">
        <v>8354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6"/>
        <v>41058.844571759262</v>
      </c>
      <c r="P2527" s="10">
        <f t="shared" si="197"/>
        <v>41088.844571759262</v>
      </c>
      <c r="Q2527">
        <f t="shared" si="195"/>
        <v>100</v>
      </c>
      <c r="R2527">
        <f t="shared" si="198"/>
        <v>100.33</v>
      </c>
      <c r="S2527" t="s">
        <v>8325</v>
      </c>
      <c r="T2527" t="s">
        <v>8354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6"/>
        <v>41953.091134259259</v>
      </c>
      <c r="P2528" s="10">
        <f t="shared" si="197"/>
        <v>41981.207638888889</v>
      </c>
      <c r="Q2528">
        <f t="shared" si="195"/>
        <v>113</v>
      </c>
      <c r="R2528">
        <f t="shared" si="198"/>
        <v>136.91</v>
      </c>
      <c r="S2528" t="s">
        <v>8325</v>
      </c>
      <c r="T2528" t="s">
        <v>8354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6"/>
        <v>41546.75105324074</v>
      </c>
      <c r="P2529" s="10">
        <f t="shared" si="197"/>
        <v>41565.165972222225</v>
      </c>
      <c r="Q2529">
        <f t="shared" si="195"/>
        <v>102</v>
      </c>
      <c r="R2529">
        <f t="shared" si="198"/>
        <v>57.54</v>
      </c>
      <c r="S2529" t="s">
        <v>8325</v>
      </c>
      <c r="T2529" t="s">
        <v>8354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6"/>
        <v>42217.834525462968</v>
      </c>
      <c r="P2530" s="10">
        <f t="shared" si="197"/>
        <v>42236.458333333328</v>
      </c>
      <c r="Q2530">
        <f t="shared" si="195"/>
        <v>107</v>
      </c>
      <c r="R2530">
        <f t="shared" si="198"/>
        <v>52.96</v>
      </c>
      <c r="S2530" t="s">
        <v>8325</v>
      </c>
      <c r="T2530" t="s">
        <v>8354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6"/>
        <v>40948.080729166664</v>
      </c>
      <c r="P2531" s="10">
        <f t="shared" si="197"/>
        <v>40993.0390625</v>
      </c>
      <c r="Q2531">
        <f t="shared" si="195"/>
        <v>104</v>
      </c>
      <c r="R2531">
        <f t="shared" si="198"/>
        <v>82.33</v>
      </c>
      <c r="S2531" t="s">
        <v>8325</v>
      </c>
      <c r="T2531" t="s">
        <v>8354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6"/>
        <v>42081.864641203705</v>
      </c>
      <c r="P2532" s="10">
        <f t="shared" si="197"/>
        <v>42114.201388888891</v>
      </c>
      <c r="Q2532">
        <f t="shared" si="195"/>
        <v>100</v>
      </c>
      <c r="R2532">
        <f t="shared" si="198"/>
        <v>135.41999999999999</v>
      </c>
      <c r="S2532" t="s">
        <v>8325</v>
      </c>
      <c r="T2532" t="s">
        <v>8354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6"/>
        <v>42208.680023148147</v>
      </c>
      <c r="P2533" s="10">
        <f t="shared" si="197"/>
        <v>42231.165972222225</v>
      </c>
      <c r="Q2533">
        <f t="shared" si="195"/>
        <v>100</v>
      </c>
      <c r="R2533">
        <f t="shared" si="198"/>
        <v>74.069999999999993</v>
      </c>
      <c r="S2533" t="s">
        <v>8325</v>
      </c>
      <c r="T2533" t="s">
        <v>8354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6"/>
        <v>41107.849143518521</v>
      </c>
      <c r="P2534" s="10">
        <f t="shared" si="197"/>
        <v>41137.849143518521</v>
      </c>
      <c r="Q2534">
        <f t="shared" si="195"/>
        <v>126</v>
      </c>
      <c r="R2534">
        <f t="shared" si="198"/>
        <v>84.08</v>
      </c>
      <c r="S2534" t="s">
        <v>8325</v>
      </c>
      <c r="T2534" t="s">
        <v>8354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6"/>
        <v>41304.751284722224</v>
      </c>
      <c r="P2535" s="10">
        <f t="shared" si="197"/>
        <v>41334.750787037039</v>
      </c>
      <c r="Q2535">
        <f t="shared" si="195"/>
        <v>111</v>
      </c>
      <c r="R2535">
        <f t="shared" si="198"/>
        <v>61.03</v>
      </c>
      <c r="S2535" t="s">
        <v>8325</v>
      </c>
      <c r="T2535" t="s">
        <v>8354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6"/>
        <v>40127.700370370374</v>
      </c>
      <c r="P2536" s="10">
        <f t="shared" si="197"/>
        <v>40179.25</v>
      </c>
      <c r="Q2536">
        <f t="shared" si="195"/>
        <v>105</v>
      </c>
      <c r="R2536">
        <f t="shared" si="198"/>
        <v>150</v>
      </c>
      <c r="S2536" t="s">
        <v>8325</v>
      </c>
      <c r="T2536" t="s">
        <v>8354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6"/>
        <v>41943.791030092594</v>
      </c>
      <c r="P2537" s="10">
        <f t="shared" si="197"/>
        <v>41974.832696759258</v>
      </c>
      <c r="Q2537">
        <f t="shared" si="195"/>
        <v>104</v>
      </c>
      <c r="R2537">
        <f t="shared" si="198"/>
        <v>266.08999999999997</v>
      </c>
      <c r="S2537" t="s">
        <v>8325</v>
      </c>
      <c r="T2537" t="s">
        <v>8354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6"/>
        <v>41464.106087962966</v>
      </c>
      <c r="P2538" s="10">
        <f t="shared" si="197"/>
        <v>41485.106087962966</v>
      </c>
      <c r="Q2538">
        <f t="shared" si="195"/>
        <v>116</v>
      </c>
      <c r="R2538">
        <f t="shared" si="198"/>
        <v>7.25</v>
      </c>
      <c r="S2538" t="s">
        <v>8325</v>
      </c>
      <c r="T2538" t="s">
        <v>8354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6"/>
        <v>40696.648784722223</v>
      </c>
      <c r="P2539" s="10">
        <f t="shared" si="197"/>
        <v>40756.648784722223</v>
      </c>
      <c r="Q2539">
        <f t="shared" si="195"/>
        <v>110</v>
      </c>
      <c r="R2539">
        <f t="shared" si="198"/>
        <v>100</v>
      </c>
      <c r="S2539" t="s">
        <v>8325</v>
      </c>
      <c r="T2539" t="s">
        <v>8354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6"/>
        <v>41298.509965277779</v>
      </c>
      <c r="P2540" s="10">
        <f t="shared" si="197"/>
        <v>41329.207638888889</v>
      </c>
      <c r="Q2540">
        <f t="shared" si="195"/>
        <v>113</v>
      </c>
      <c r="R2540">
        <f t="shared" si="198"/>
        <v>109.96</v>
      </c>
      <c r="S2540" t="s">
        <v>8325</v>
      </c>
      <c r="T2540" t="s">
        <v>8354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6"/>
        <v>41977.902222222227</v>
      </c>
      <c r="P2541" s="10">
        <f t="shared" si="197"/>
        <v>42037.902222222227</v>
      </c>
      <c r="Q2541">
        <f t="shared" si="195"/>
        <v>100</v>
      </c>
      <c r="R2541">
        <f t="shared" si="198"/>
        <v>169.92</v>
      </c>
      <c r="S2541" t="s">
        <v>8325</v>
      </c>
      <c r="T2541" t="s">
        <v>8354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6"/>
        <v>40785.675011574072</v>
      </c>
      <c r="P2542" s="10">
        <f t="shared" si="197"/>
        <v>40845.675011574072</v>
      </c>
      <c r="Q2542">
        <f t="shared" si="195"/>
        <v>103</v>
      </c>
      <c r="R2542">
        <f t="shared" si="198"/>
        <v>95.74</v>
      </c>
      <c r="S2542" t="s">
        <v>8325</v>
      </c>
      <c r="T2542" t="s">
        <v>8354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6"/>
        <v>41483.449282407404</v>
      </c>
      <c r="P2543" s="10">
        <f t="shared" si="197"/>
        <v>41543.449282407404</v>
      </c>
      <c r="Q2543">
        <f t="shared" si="195"/>
        <v>107</v>
      </c>
      <c r="R2543">
        <f t="shared" si="198"/>
        <v>59.46</v>
      </c>
      <c r="S2543" t="s">
        <v>8325</v>
      </c>
      <c r="T2543" t="s">
        <v>8354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6"/>
        <v>41509.426585648151</v>
      </c>
      <c r="P2544" s="10">
        <f t="shared" si="197"/>
        <v>41548.165972222225</v>
      </c>
      <c r="Q2544">
        <f t="shared" si="195"/>
        <v>104</v>
      </c>
      <c r="R2544">
        <f t="shared" si="198"/>
        <v>55.77</v>
      </c>
      <c r="S2544" t="s">
        <v>8325</v>
      </c>
      <c r="T2544" t="s">
        <v>8354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6"/>
        <v>40514.107615740737</v>
      </c>
      <c r="P2545" s="10">
        <f t="shared" si="197"/>
        <v>40545.125</v>
      </c>
      <c r="Q2545">
        <f t="shared" si="195"/>
        <v>156</v>
      </c>
      <c r="R2545">
        <f t="shared" si="198"/>
        <v>30.08</v>
      </c>
      <c r="S2545" t="s">
        <v>8325</v>
      </c>
      <c r="T2545" t="s">
        <v>8354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6"/>
        <v>41068.520474537036</v>
      </c>
      <c r="P2546" s="10">
        <f t="shared" si="197"/>
        <v>41098.520474537036</v>
      </c>
      <c r="Q2546">
        <f t="shared" si="195"/>
        <v>101</v>
      </c>
      <c r="R2546">
        <f t="shared" si="198"/>
        <v>88.44</v>
      </c>
      <c r="S2546" t="s">
        <v>8325</v>
      </c>
      <c r="T2546" t="s">
        <v>8354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6"/>
        <v>42027.13817129629</v>
      </c>
      <c r="P2547" s="10">
        <f t="shared" si="197"/>
        <v>42062.020833333328</v>
      </c>
      <c r="Q2547">
        <f t="shared" si="195"/>
        <v>195</v>
      </c>
      <c r="R2547">
        <f t="shared" si="198"/>
        <v>64.03</v>
      </c>
      <c r="S2547" t="s">
        <v>8325</v>
      </c>
      <c r="T2547" t="s">
        <v>8354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6"/>
        <v>41524.858553240738</v>
      </c>
      <c r="P2548" s="10">
        <f t="shared" si="197"/>
        <v>41552.208333333336</v>
      </c>
      <c r="Q2548">
        <f t="shared" si="195"/>
        <v>112</v>
      </c>
      <c r="R2548">
        <f t="shared" si="198"/>
        <v>60.15</v>
      </c>
      <c r="S2548" t="s">
        <v>8325</v>
      </c>
      <c r="T2548" t="s">
        <v>8354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6"/>
        <v>40973.773182870369</v>
      </c>
      <c r="P2549" s="10">
        <f t="shared" si="197"/>
        <v>41003.731516203705</v>
      </c>
      <c r="Q2549">
        <f t="shared" si="195"/>
        <v>120</v>
      </c>
      <c r="R2549">
        <f t="shared" si="198"/>
        <v>49.19</v>
      </c>
      <c r="S2549" t="s">
        <v>8325</v>
      </c>
      <c r="T2549" t="s">
        <v>8354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6"/>
        <v>42618.625428240746</v>
      </c>
      <c r="P2550" s="10">
        <f t="shared" si="197"/>
        <v>42643.185416666667</v>
      </c>
      <c r="Q2550">
        <f t="shared" si="195"/>
        <v>102</v>
      </c>
      <c r="R2550">
        <f t="shared" si="198"/>
        <v>165.16</v>
      </c>
      <c r="S2550" t="s">
        <v>8325</v>
      </c>
      <c r="T2550" t="s">
        <v>8354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6"/>
        <v>41390.757754629631</v>
      </c>
      <c r="P2551" s="10">
        <f t="shared" si="197"/>
        <v>41425.708333333336</v>
      </c>
      <c r="Q2551">
        <f t="shared" si="195"/>
        <v>103</v>
      </c>
      <c r="R2551">
        <f t="shared" si="198"/>
        <v>43.62</v>
      </c>
      <c r="S2551" t="s">
        <v>8325</v>
      </c>
      <c r="T2551" t="s">
        <v>8354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6"/>
        <v>42228.634328703702</v>
      </c>
      <c r="P2552" s="10">
        <f t="shared" si="197"/>
        <v>42285.165972222225</v>
      </c>
      <c r="Q2552">
        <f t="shared" si="195"/>
        <v>101</v>
      </c>
      <c r="R2552">
        <f t="shared" si="198"/>
        <v>43.7</v>
      </c>
      <c r="S2552" t="s">
        <v>8325</v>
      </c>
      <c r="T2552" t="s">
        <v>8354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6"/>
        <v>40961.252141203702</v>
      </c>
      <c r="P2553" s="10">
        <f t="shared" si="197"/>
        <v>40989.866666666669</v>
      </c>
      <c r="Q2553">
        <f t="shared" si="195"/>
        <v>103</v>
      </c>
      <c r="R2553">
        <f t="shared" si="198"/>
        <v>67.42</v>
      </c>
      <c r="S2553" t="s">
        <v>8325</v>
      </c>
      <c r="T2553" t="s">
        <v>8354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6"/>
        <v>42769.809965277775</v>
      </c>
      <c r="P2554" s="10">
        <f t="shared" si="197"/>
        <v>42799.809965277775</v>
      </c>
      <c r="Q2554">
        <f t="shared" si="195"/>
        <v>107</v>
      </c>
      <c r="R2554">
        <f t="shared" si="198"/>
        <v>177.5</v>
      </c>
      <c r="S2554" t="s">
        <v>8325</v>
      </c>
      <c r="T2554" t="s">
        <v>8354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6"/>
        <v>41113.199155092596</v>
      </c>
      <c r="P2555" s="10">
        <f t="shared" si="197"/>
        <v>41173.199155092596</v>
      </c>
      <c r="Q2555">
        <f t="shared" si="195"/>
        <v>156</v>
      </c>
      <c r="R2555">
        <f t="shared" si="198"/>
        <v>38.880000000000003</v>
      </c>
      <c r="S2555" t="s">
        <v>8325</v>
      </c>
      <c r="T2555" t="s">
        <v>8354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6"/>
        <v>42125.078275462962</v>
      </c>
      <c r="P2556" s="10">
        <f t="shared" si="197"/>
        <v>42156.165972222225</v>
      </c>
      <c r="Q2556">
        <f t="shared" si="195"/>
        <v>123</v>
      </c>
      <c r="R2556">
        <f t="shared" si="198"/>
        <v>54.99</v>
      </c>
      <c r="S2556" t="s">
        <v>8325</v>
      </c>
      <c r="T2556" t="s">
        <v>8354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6"/>
        <v>41026.655011574076</v>
      </c>
      <c r="P2557" s="10">
        <f t="shared" si="197"/>
        <v>41057.655011574076</v>
      </c>
      <c r="Q2557">
        <f t="shared" si="195"/>
        <v>107</v>
      </c>
      <c r="R2557">
        <f t="shared" si="198"/>
        <v>61.34</v>
      </c>
      <c r="S2557" t="s">
        <v>8325</v>
      </c>
      <c r="T2557" t="s">
        <v>8354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6"/>
        <v>41222.991400462961</v>
      </c>
      <c r="P2558" s="10">
        <f t="shared" si="197"/>
        <v>41267.991400462961</v>
      </c>
      <c r="Q2558">
        <f t="shared" si="195"/>
        <v>106</v>
      </c>
      <c r="R2558">
        <f t="shared" si="198"/>
        <v>23.12</v>
      </c>
      <c r="S2558" t="s">
        <v>8325</v>
      </c>
      <c r="T2558" t="s">
        <v>8354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6"/>
        <v>41744.745208333334</v>
      </c>
      <c r="P2559" s="10">
        <f t="shared" si="197"/>
        <v>41774.745208333334</v>
      </c>
      <c r="Q2559">
        <f t="shared" si="195"/>
        <v>118</v>
      </c>
      <c r="R2559">
        <f t="shared" si="198"/>
        <v>29.61</v>
      </c>
      <c r="S2559" t="s">
        <v>8325</v>
      </c>
      <c r="T2559" t="s">
        <v>8354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6"/>
        <v>42093.860023148154</v>
      </c>
      <c r="P2560" s="10">
        <f t="shared" si="197"/>
        <v>42125.582638888889</v>
      </c>
      <c r="Q2560">
        <f t="shared" si="195"/>
        <v>109</v>
      </c>
      <c r="R2560">
        <f t="shared" si="198"/>
        <v>75.61</v>
      </c>
      <c r="S2560" t="s">
        <v>8325</v>
      </c>
      <c r="T2560" t="s">
        <v>8354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6"/>
        <v>40829.873657407406</v>
      </c>
      <c r="P2561" s="10">
        <f t="shared" si="197"/>
        <v>40862.817361111112</v>
      </c>
      <c r="Q2561">
        <f t="shared" si="195"/>
        <v>111</v>
      </c>
      <c r="R2561">
        <f t="shared" si="198"/>
        <v>35.6</v>
      </c>
      <c r="S2561" t="s">
        <v>8325</v>
      </c>
      <c r="T2561" t="s">
        <v>8354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6"/>
        <v>42039.951087962967</v>
      </c>
      <c r="P2562" s="10">
        <f t="shared" si="197"/>
        <v>42069.951087962967</v>
      </c>
      <c r="Q2562">
        <f t="shared" ref="Q2562:Q2625" si="200">ROUND(100*E2562/D2562, 0)</f>
        <v>100</v>
      </c>
      <c r="R2562">
        <f t="shared" si="198"/>
        <v>143</v>
      </c>
      <c r="S2562" t="s">
        <v>8325</v>
      </c>
      <c r="T2562" t="s">
        <v>8354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1">(((J2563/60)/60)/24)+DATE(1970,1,1)</f>
        <v>42260.528807870374</v>
      </c>
      <c r="P2563" s="10">
        <f t="shared" ref="P2563:P2626" si="202">(((I2563/60)/60)/24)+DATE(1970,1,1)</f>
        <v>42290.528807870374</v>
      </c>
      <c r="Q2563">
        <f t="shared" si="200"/>
        <v>0</v>
      </c>
      <c r="R2563" t="str">
        <f t="shared" ref="R2563:R2626" si="203">IFERROR(ROUND(E2563/L2563, 2), "no backers")</f>
        <v>no backers</v>
      </c>
      <c r="S2563" t="s">
        <v>8336</v>
      </c>
      <c r="T2563" t="s">
        <v>8337</v>
      </c>
      <c r="U2563">
        <f t="shared" ref="U2563:U2626" si="204">YEAR(O2563)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1"/>
        <v>42594.524756944447</v>
      </c>
      <c r="P2564" s="10">
        <f t="shared" si="202"/>
        <v>42654.524756944447</v>
      </c>
      <c r="Q2564">
        <f t="shared" si="200"/>
        <v>1</v>
      </c>
      <c r="R2564">
        <f t="shared" si="203"/>
        <v>25</v>
      </c>
      <c r="S2564" t="s">
        <v>8336</v>
      </c>
      <c r="T2564" t="s">
        <v>8337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1"/>
        <v>42155.139479166668</v>
      </c>
      <c r="P2565" s="10">
        <f t="shared" si="202"/>
        <v>42215.139479166668</v>
      </c>
      <c r="Q2565">
        <f t="shared" si="200"/>
        <v>0</v>
      </c>
      <c r="R2565" t="str">
        <f t="shared" si="203"/>
        <v>no backers</v>
      </c>
      <c r="S2565" t="s">
        <v>8336</v>
      </c>
      <c r="T2565" t="s">
        <v>8337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1"/>
        <v>41822.040497685186</v>
      </c>
      <c r="P2566" s="10">
        <f t="shared" si="202"/>
        <v>41852.040497685186</v>
      </c>
      <c r="Q2566">
        <f t="shared" si="200"/>
        <v>0</v>
      </c>
      <c r="R2566" t="str">
        <f t="shared" si="203"/>
        <v>no backers</v>
      </c>
      <c r="S2566" t="s">
        <v>8336</v>
      </c>
      <c r="T2566" t="s">
        <v>8337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1"/>
        <v>42440.650335648148</v>
      </c>
      <c r="P2567" s="10">
        <f t="shared" si="202"/>
        <v>42499.868055555555</v>
      </c>
      <c r="Q2567">
        <f t="shared" si="200"/>
        <v>1</v>
      </c>
      <c r="R2567">
        <f t="shared" si="203"/>
        <v>100</v>
      </c>
      <c r="S2567" t="s">
        <v>8336</v>
      </c>
      <c r="T2567" t="s">
        <v>8337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1"/>
        <v>41842.980879629627</v>
      </c>
      <c r="P2568" s="10">
        <f t="shared" si="202"/>
        <v>41872.980879629627</v>
      </c>
      <c r="Q2568">
        <f t="shared" si="200"/>
        <v>0</v>
      </c>
      <c r="R2568" t="str">
        <f t="shared" si="203"/>
        <v>no backers</v>
      </c>
      <c r="S2568" t="s">
        <v>8336</v>
      </c>
      <c r="T2568" t="s">
        <v>8337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1"/>
        <v>42087.878912037035</v>
      </c>
      <c r="P2569" s="10">
        <f t="shared" si="202"/>
        <v>42117.878912037035</v>
      </c>
      <c r="Q2569">
        <f t="shared" si="200"/>
        <v>0</v>
      </c>
      <c r="R2569">
        <f t="shared" si="203"/>
        <v>60</v>
      </c>
      <c r="S2569" t="s">
        <v>8336</v>
      </c>
      <c r="T2569" t="s">
        <v>8337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1"/>
        <v>42584.666597222225</v>
      </c>
      <c r="P2570" s="10">
        <f t="shared" si="202"/>
        <v>42614.666597222225</v>
      </c>
      <c r="Q2570">
        <f t="shared" si="200"/>
        <v>1</v>
      </c>
      <c r="R2570">
        <f t="shared" si="203"/>
        <v>50</v>
      </c>
      <c r="S2570" t="s">
        <v>8336</v>
      </c>
      <c r="T2570" t="s">
        <v>8337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1"/>
        <v>42234.105462962965</v>
      </c>
      <c r="P2571" s="10">
        <f t="shared" si="202"/>
        <v>42264.105462962965</v>
      </c>
      <c r="Q2571">
        <f t="shared" si="200"/>
        <v>2</v>
      </c>
      <c r="R2571">
        <f t="shared" si="203"/>
        <v>72.5</v>
      </c>
      <c r="S2571" t="s">
        <v>8336</v>
      </c>
      <c r="T2571" t="s">
        <v>8337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1"/>
        <v>42744.903182870374</v>
      </c>
      <c r="P2572" s="10">
        <f t="shared" si="202"/>
        <v>42774.903182870374</v>
      </c>
      <c r="Q2572">
        <f t="shared" si="200"/>
        <v>1</v>
      </c>
      <c r="R2572">
        <f t="shared" si="203"/>
        <v>29.5</v>
      </c>
      <c r="S2572" t="s">
        <v>8336</v>
      </c>
      <c r="T2572" t="s">
        <v>8337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1"/>
        <v>42449.341678240744</v>
      </c>
      <c r="P2573" s="10">
        <f t="shared" si="202"/>
        <v>42509.341678240744</v>
      </c>
      <c r="Q2573">
        <f t="shared" si="200"/>
        <v>0</v>
      </c>
      <c r="R2573">
        <f t="shared" si="203"/>
        <v>62.5</v>
      </c>
      <c r="S2573" t="s">
        <v>8336</v>
      </c>
      <c r="T2573" t="s">
        <v>8337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1"/>
        <v>42077.119409722218</v>
      </c>
      <c r="P2574" s="10">
        <f t="shared" si="202"/>
        <v>42107.119409722218</v>
      </c>
      <c r="Q2574">
        <f t="shared" si="200"/>
        <v>0</v>
      </c>
      <c r="R2574" t="str">
        <f t="shared" si="203"/>
        <v>no backers</v>
      </c>
      <c r="S2574" t="s">
        <v>8336</v>
      </c>
      <c r="T2574" t="s">
        <v>8337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1"/>
        <v>41829.592002314814</v>
      </c>
      <c r="P2575" s="10">
        <f t="shared" si="202"/>
        <v>41874.592002314814</v>
      </c>
      <c r="Q2575">
        <f t="shared" si="200"/>
        <v>0</v>
      </c>
      <c r="R2575" t="str">
        <f t="shared" si="203"/>
        <v>no backers</v>
      </c>
      <c r="S2575" t="s">
        <v>8336</v>
      </c>
      <c r="T2575" t="s">
        <v>8337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1"/>
        <v>42487.825752314813</v>
      </c>
      <c r="P2576" s="10">
        <f t="shared" si="202"/>
        <v>42508.825752314813</v>
      </c>
      <c r="Q2576">
        <f t="shared" si="200"/>
        <v>0</v>
      </c>
      <c r="R2576" t="str">
        <f t="shared" si="203"/>
        <v>no backers</v>
      </c>
      <c r="S2576" t="s">
        <v>8336</v>
      </c>
      <c r="T2576" t="s">
        <v>8337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1"/>
        <v>41986.108726851846</v>
      </c>
      <c r="P2577" s="10">
        <f t="shared" si="202"/>
        <v>42016.108726851846</v>
      </c>
      <c r="Q2577">
        <f t="shared" si="200"/>
        <v>0</v>
      </c>
      <c r="R2577" t="str">
        <f t="shared" si="203"/>
        <v>no backers</v>
      </c>
      <c r="S2577" t="s">
        <v>8336</v>
      </c>
      <c r="T2577" t="s">
        <v>8337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1"/>
        <v>42060.00980324074</v>
      </c>
      <c r="P2578" s="10">
        <f t="shared" si="202"/>
        <v>42104.968136574069</v>
      </c>
      <c r="Q2578">
        <f t="shared" si="200"/>
        <v>0</v>
      </c>
      <c r="R2578" t="str">
        <f t="shared" si="203"/>
        <v>no backers</v>
      </c>
      <c r="S2578" t="s">
        <v>8336</v>
      </c>
      <c r="T2578" t="s">
        <v>8337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1"/>
        <v>41830.820567129631</v>
      </c>
      <c r="P2579" s="10">
        <f t="shared" si="202"/>
        <v>41855.820567129631</v>
      </c>
      <c r="Q2579">
        <f t="shared" si="200"/>
        <v>0</v>
      </c>
      <c r="R2579" t="str">
        <f t="shared" si="203"/>
        <v>no backers</v>
      </c>
      <c r="S2579" t="s">
        <v>8336</v>
      </c>
      <c r="T2579" t="s">
        <v>8337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1"/>
        <v>42238.022905092599</v>
      </c>
      <c r="P2580" s="10">
        <f t="shared" si="202"/>
        <v>42286.708333333328</v>
      </c>
      <c r="Q2580">
        <f t="shared" si="200"/>
        <v>0</v>
      </c>
      <c r="R2580" t="str">
        <f t="shared" si="203"/>
        <v>no backers</v>
      </c>
      <c r="S2580" t="s">
        <v>8336</v>
      </c>
      <c r="T2580" t="s">
        <v>8337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1"/>
        <v>41837.829895833333</v>
      </c>
      <c r="P2581" s="10">
        <f t="shared" si="202"/>
        <v>41897.829895833333</v>
      </c>
      <c r="Q2581">
        <f t="shared" si="200"/>
        <v>0</v>
      </c>
      <c r="R2581">
        <f t="shared" si="203"/>
        <v>23.08</v>
      </c>
      <c r="S2581" t="s">
        <v>8336</v>
      </c>
      <c r="T2581" t="s">
        <v>8337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1"/>
        <v>42110.326423611114</v>
      </c>
      <c r="P2582" s="10">
        <f t="shared" si="202"/>
        <v>42140.125</v>
      </c>
      <c r="Q2582">
        <f t="shared" si="200"/>
        <v>1</v>
      </c>
      <c r="R2582">
        <f t="shared" si="203"/>
        <v>25.5</v>
      </c>
      <c r="S2582" t="s">
        <v>8336</v>
      </c>
      <c r="T2582" t="s">
        <v>8337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1"/>
        <v>42294.628449074073</v>
      </c>
      <c r="P2583" s="10">
        <f t="shared" si="202"/>
        <v>42324.670115740737</v>
      </c>
      <c r="Q2583">
        <f t="shared" si="200"/>
        <v>11</v>
      </c>
      <c r="R2583">
        <f t="shared" si="203"/>
        <v>48.18</v>
      </c>
      <c r="S2583" t="s">
        <v>8336</v>
      </c>
      <c r="T2583" t="s">
        <v>8337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1"/>
        <v>42642.988819444443</v>
      </c>
      <c r="P2584" s="10">
        <f t="shared" si="202"/>
        <v>42672.988819444443</v>
      </c>
      <c r="Q2584">
        <f t="shared" si="200"/>
        <v>0</v>
      </c>
      <c r="R2584">
        <f t="shared" si="203"/>
        <v>1</v>
      </c>
      <c r="S2584" t="s">
        <v>8336</v>
      </c>
      <c r="T2584" t="s">
        <v>8337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1"/>
        <v>42019.76944444445</v>
      </c>
      <c r="P2585" s="10">
        <f t="shared" si="202"/>
        <v>42079.727777777778</v>
      </c>
      <c r="Q2585">
        <f t="shared" si="200"/>
        <v>1</v>
      </c>
      <c r="R2585">
        <f t="shared" si="203"/>
        <v>1</v>
      </c>
      <c r="S2585" t="s">
        <v>8336</v>
      </c>
      <c r="T2585" t="s">
        <v>8337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1"/>
        <v>42140.173252314817</v>
      </c>
      <c r="P2586" s="10">
        <f t="shared" si="202"/>
        <v>42170.173252314817</v>
      </c>
      <c r="Q2586">
        <f t="shared" si="200"/>
        <v>0</v>
      </c>
      <c r="R2586" t="str">
        <f t="shared" si="203"/>
        <v>no backers</v>
      </c>
      <c r="S2586" t="s">
        <v>8336</v>
      </c>
      <c r="T2586" t="s">
        <v>8337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1"/>
        <v>41795.963333333333</v>
      </c>
      <c r="P2587" s="10">
        <f t="shared" si="202"/>
        <v>41825.963333333333</v>
      </c>
      <c r="Q2587">
        <f t="shared" si="200"/>
        <v>0</v>
      </c>
      <c r="R2587">
        <f t="shared" si="203"/>
        <v>50</v>
      </c>
      <c r="S2587" t="s">
        <v>8336</v>
      </c>
      <c r="T2587" t="s">
        <v>8337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1"/>
        <v>42333.330277777779</v>
      </c>
      <c r="P2588" s="10">
        <f t="shared" si="202"/>
        <v>42363.330277777779</v>
      </c>
      <c r="Q2588">
        <f t="shared" si="200"/>
        <v>0</v>
      </c>
      <c r="R2588">
        <f t="shared" si="203"/>
        <v>5</v>
      </c>
      <c r="S2588" t="s">
        <v>8336</v>
      </c>
      <c r="T2588" t="s">
        <v>8337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1"/>
        <v>42338.675381944442</v>
      </c>
      <c r="P2589" s="10">
        <f t="shared" si="202"/>
        <v>42368.675381944442</v>
      </c>
      <c r="Q2589">
        <f t="shared" si="200"/>
        <v>2</v>
      </c>
      <c r="R2589">
        <f t="shared" si="203"/>
        <v>202.83</v>
      </c>
      <c r="S2589" t="s">
        <v>8336</v>
      </c>
      <c r="T2589" t="s">
        <v>8337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1"/>
        <v>42042.676226851851</v>
      </c>
      <c r="P2590" s="10">
        <f t="shared" si="202"/>
        <v>42094.551388888889</v>
      </c>
      <c r="Q2590">
        <f t="shared" si="200"/>
        <v>4</v>
      </c>
      <c r="R2590">
        <f t="shared" si="203"/>
        <v>29.13</v>
      </c>
      <c r="S2590" t="s">
        <v>8336</v>
      </c>
      <c r="T2590" t="s">
        <v>8337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1"/>
        <v>42422.536192129628</v>
      </c>
      <c r="P2591" s="10">
        <f t="shared" si="202"/>
        <v>42452.494525462964</v>
      </c>
      <c r="Q2591">
        <f t="shared" si="200"/>
        <v>0</v>
      </c>
      <c r="R2591">
        <f t="shared" si="203"/>
        <v>5</v>
      </c>
      <c r="S2591" t="s">
        <v>8336</v>
      </c>
      <c r="T2591" t="s">
        <v>8337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1"/>
        <v>42388.589085648149</v>
      </c>
      <c r="P2592" s="10">
        <f t="shared" si="202"/>
        <v>42395.589085648149</v>
      </c>
      <c r="Q2592">
        <f t="shared" si="200"/>
        <v>0</v>
      </c>
      <c r="R2592" t="str">
        <f t="shared" si="203"/>
        <v>no backers</v>
      </c>
      <c r="S2592" t="s">
        <v>8336</v>
      </c>
      <c r="T2592" t="s">
        <v>8337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1"/>
        <v>42382.906527777777</v>
      </c>
      <c r="P2593" s="10">
        <f t="shared" si="202"/>
        <v>42442.864861111113</v>
      </c>
      <c r="Q2593">
        <f t="shared" si="200"/>
        <v>2</v>
      </c>
      <c r="R2593">
        <f t="shared" si="203"/>
        <v>13</v>
      </c>
      <c r="S2593" t="s">
        <v>8336</v>
      </c>
      <c r="T2593" t="s">
        <v>8337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1"/>
        <v>41887.801168981481</v>
      </c>
      <c r="P2594" s="10">
        <f t="shared" si="202"/>
        <v>41917.801168981481</v>
      </c>
      <c r="Q2594">
        <f t="shared" si="200"/>
        <v>0</v>
      </c>
      <c r="R2594">
        <f t="shared" si="203"/>
        <v>50</v>
      </c>
      <c r="S2594" t="s">
        <v>8336</v>
      </c>
      <c r="T2594" t="s">
        <v>8337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1"/>
        <v>42089.84520833334</v>
      </c>
      <c r="P2595" s="10">
        <f t="shared" si="202"/>
        <v>42119.84520833334</v>
      </c>
      <c r="Q2595">
        <f t="shared" si="200"/>
        <v>0</v>
      </c>
      <c r="R2595" t="str">
        <f t="shared" si="203"/>
        <v>no backers</v>
      </c>
      <c r="S2595" t="s">
        <v>8336</v>
      </c>
      <c r="T2595" t="s">
        <v>8337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1"/>
        <v>41828.967916666668</v>
      </c>
      <c r="P2596" s="10">
        <f t="shared" si="202"/>
        <v>41858.967916666668</v>
      </c>
      <c r="Q2596">
        <f t="shared" si="200"/>
        <v>0</v>
      </c>
      <c r="R2596">
        <f t="shared" si="203"/>
        <v>1</v>
      </c>
      <c r="S2596" t="s">
        <v>8336</v>
      </c>
      <c r="T2596" t="s">
        <v>8337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1"/>
        <v>42760.244212962964</v>
      </c>
      <c r="P2597" s="10">
        <f t="shared" si="202"/>
        <v>42790.244212962964</v>
      </c>
      <c r="Q2597">
        <f t="shared" si="200"/>
        <v>12</v>
      </c>
      <c r="R2597">
        <f t="shared" si="203"/>
        <v>96.05</v>
      </c>
      <c r="S2597" t="s">
        <v>8336</v>
      </c>
      <c r="T2597" t="s">
        <v>8337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1"/>
        <v>41828.664456018516</v>
      </c>
      <c r="P2598" s="10">
        <f t="shared" si="202"/>
        <v>41858.664456018516</v>
      </c>
      <c r="Q2598">
        <f t="shared" si="200"/>
        <v>24</v>
      </c>
      <c r="R2598">
        <f t="shared" si="203"/>
        <v>305.77999999999997</v>
      </c>
      <c r="S2598" t="s">
        <v>8336</v>
      </c>
      <c r="T2598" t="s">
        <v>8337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1"/>
        <v>42510.341631944444</v>
      </c>
      <c r="P2599" s="10">
        <f t="shared" si="202"/>
        <v>42540.341631944444</v>
      </c>
      <c r="Q2599">
        <f t="shared" si="200"/>
        <v>6</v>
      </c>
      <c r="R2599">
        <f t="shared" si="203"/>
        <v>12.14</v>
      </c>
      <c r="S2599" t="s">
        <v>8336</v>
      </c>
      <c r="T2599" t="s">
        <v>8337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1"/>
        <v>42240.840289351851</v>
      </c>
      <c r="P2600" s="10">
        <f t="shared" si="202"/>
        <v>42270.840289351851</v>
      </c>
      <c r="Q2600">
        <f t="shared" si="200"/>
        <v>39</v>
      </c>
      <c r="R2600">
        <f t="shared" si="203"/>
        <v>83.57</v>
      </c>
      <c r="S2600" t="s">
        <v>8336</v>
      </c>
      <c r="T2600" t="s">
        <v>8337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1"/>
        <v>41809.754016203704</v>
      </c>
      <c r="P2601" s="10">
        <f t="shared" si="202"/>
        <v>41854.754016203704</v>
      </c>
      <c r="Q2601">
        <f t="shared" si="200"/>
        <v>1</v>
      </c>
      <c r="R2601">
        <f t="shared" si="203"/>
        <v>18</v>
      </c>
      <c r="S2601" t="s">
        <v>8336</v>
      </c>
      <c r="T2601" t="s">
        <v>8337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1"/>
        <v>42394.900462962964</v>
      </c>
      <c r="P2602" s="10">
        <f t="shared" si="202"/>
        <v>42454.858796296292</v>
      </c>
      <c r="Q2602">
        <f t="shared" si="200"/>
        <v>7</v>
      </c>
      <c r="R2602">
        <f t="shared" si="203"/>
        <v>115.53</v>
      </c>
      <c r="S2602" t="s">
        <v>8336</v>
      </c>
      <c r="T2602" t="s">
        <v>8337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1"/>
        <v>41150.902187499996</v>
      </c>
      <c r="P2603" s="10">
        <f t="shared" si="202"/>
        <v>41165.165972222225</v>
      </c>
      <c r="Q2603">
        <f t="shared" si="200"/>
        <v>661</v>
      </c>
      <c r="R2603">
        <f t="shared" si="203"/>
        <v>21.9</v>
      </c>
      <c r="S2603" t="s">
        <v>8319</v>
      </c>
      <c r="T2603" t="s">
        <v>8355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1"/>
        <v>41915.747314814813</v>
      </c>
      <c r="P2604" s="10">
        <f t="shared" si="202"/>
        <v>41955.888888888891</v>
      </c>
      <c r="Q2604">
        <f t="shared" si="200"/>
        <v>326</v>
      </c>
      <c r="R2604">
        <f t="shared" si="203"/>
        <v>80.02</v>
      </c>
      <c r="S2604" t="s">
        <v>8319</v>
      </c>
      <c r="T2604" t="s">
        <v>8355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1"/>
        <v>41617.912662037037</v>
      </c>
      <c r="P2605" s="10">
        <f t="shared" si="202"/>
        <v>41631.912662037037</v>
      </c>
      <c r="Q2605">
        <f t="shared" si="200"/>
        <v>101</v>
      </c>
      <c r="R2605">
        <f t="shared" si="203"/>
        <v>35.520000000000003</v>
      </c>
      <c r="S2605" t="s">
        <v>8319</v>
      </c>
      <c r="T2605" t="s">
        <v>8355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1"/>
        <v>40998.051192129627</v>
      </c>
      <c r="P2606" s="10">
        <f t="shared" si="202"/>
        <v>41028.051192129627</v>
      </c>
      <c r="Q2606">
        <f t="shared" si="200"/>
        <v>104</v>
      </c>
      <c r="R2606">
        <f t="shared" si="203"/>
        <v>64.930000000000007</v>
      </c>
      <c r="S2606" t="s">
        <v>8319</v>
      </c>
      <c r="T2606" t="s">
        <v>8355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1"/>
        <v>42508.541550925926</v>
      </c>
      <c r="P2607" s="10">
        <f t="shared" si="202"/>
        <v>42538.541550925926</v>
      </c>
      <c r="Q2607">
        <f t="shared" si="200"/>
        <v>107</v>
      </c>
      <c r="R2607">
        <f t="shared" si="203"/>
        <v>60.97</v>
      </c>
      <c r="S2607" t="s">
        <v>8319</v>
      </c>
      <c r="T2607" t="s">
        <v>8355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1"/>
        <v>41726.712754629632</v>
      </c>
      <c r="P2608" s="10">
        <f t="shared" si="202"/>
        <v>41758.712754629632</v>
      </c>
      <c r="Q2608">
        <f t="shared" si="200"/>
        <v>110</v>
      </c>
      <c r="R2608">
        <f t="shared" si="203"/>
        <v>31.44</v>
      </c>
      <c r="S2608" t="s">
        <v>8319</v>
      </c>
      <c r="T2608" t="s">
        <v>8355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1"/>
        <v>42184.874675925923</v>
      </c>
      <c r="P2609" s="10">
        <f t="shared" si="202"/>
        <v>42228.083333333328</v>
      </c>
      <c r="Q2609">
        <f t="shared" si="200"/>
        <v>408</v>
      </c>
      <c r="R2609">
        <f t="shared" si="203"/>
        <v>81.95</v>
      </c>
      <c r="S2609" t="s">
        <v>8319</v>
      </c>
      <c r="T2609" t="s">
        <v>8355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1"/>
        <v>42767.801712962959</v>
      </c>
      <c r="P2610" s="10">
        <f t="shared" si="202"/>
        <v>42809</v>
      </c>
      <c r="Q2610">
        <f t="shared" si="200"/>
        <v>224</v>
      </c>
      <c r="R2610">
        <f t="shared" si="203"/>
        <v>58.93</v>
      </c>
      <c r="S2610" t="s">
        <v>8319</v>
      </c>
      <c r="T2610" t="s">
        <v>8355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1"/>
        <v>41075.237858796296</v>
      </c>
      <c r="P2611" s="10">
        <f t="shared" si="202"/>
        <v>41105.237858796296</v>
      </c>
      <c r="Q2611">
        <f t="shared" si="200"/>
        <v>304</v>
      </c>
      <c r="R2611">
        <f t="shared" si="203"/>
        <v>157.29</v>
      </c>
      <c r="S2611" t="s">
        <v>8319</v>
      </c>
      <c r="T2611" t="s">
        <v>8355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1"/>
        <v>42564.881076388891</v>
      </c>
      <c r="P2612" s="10">
        <f t="shared" si="202"/>
        <v>42604.290972222225</v>
      </c>
      <c r="Q2612">
        <f t="shared" si="200"/>
        <v>141</v>
      </c>
      <c r="R2612">
        <f t="shared" si="203"/>
        <v>55.76</v>
      </c>
      <c r="S2612" t="s">
        <v>8319</v>
      </c>
      <c r="T2612" t="s">
        <v>8355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1"/>
        <v>42704.335810185185</v>
      </c>
      <c r="P2613" s="10">
        <f t="shared" si="202"/>
        <v>42737.957638888889</v>
      </c>
      <c r="Q2613">
        <f t="shared" si="200"/>
        <v>2791</v>
      </c>
      <c r="R2613">
        <f t="shared" si="203"/>
        <v>83.8</v>
      </c>
      <c r="S2613" t="s">
        <v>8319</v>
      </c>
      <c r="T2613" t="s">
        <v>8355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1"/>
        <v>41982.143171296295</v>
      </c>
      <c r="P2614" s="10">
        <f t="shared" si="202"/>
        <v>42013.143171296295</v>
      </c>
      <c r="Q2614">
        <f t="shared" si="200"/>
        <v>172</v>
      </c>
      <c r="R2614">
        <f t="shared" si="203"/>
        <v>58.42</v>
      </c>
      <c r="S2614" t="s">
        <v>8319</v>
      </c>
      <c r="T2614" t="s">
        <v>8355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1"/>
        <v>41143.81821759259</v>
      </c>
      <c r="P2615" s="10">
        <f t="shared" si="202"/>
        <v>41173.81821759259</v>
      </c>
      <c r="Q2615">
        <f t="shared" si="200"/>
        <v>101</v>
      </c>
      <c r="R2615">
        <f t="shared" si="203"/>
        <v>270.57</v>
      </c>
      <c r="S2615" t="s">
        <v>8319</v>
      </c>
      <c r="T2615" t="s">
        <v>8355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1"/>
        <v>41730.708472222221</v>
      </c>
      <c r="P2616" s="10">
        <f t="shared" si="202"/>
        <v>41759.208333333336</v>
      </c>
      <c r="Q2616">
        <f t="shared" si="200"/>
        <v>102</v>
      </c>
      <c r="R2616">
        <f t="shared" si="203"/>
        <v>107.1</v>
      </c>
      <c r="S2616" t="s">
        <v>8319</v>
      </c>
      <c r="T2616" t="s">
        <v>8355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1"/>
        <v>42453.49726851852</v>
      </c>
      <c r="P2617" s="10">
        <f t="shared" si="202"/>
        <v>42490.5</v>
      </c>
      <c r="Q2617">
        <f t="shared" si="200"/>
        <v>170</v>
      </c>
      <c r="R2617">
        <f t="shared" si="203"/>
        <v>47.18</v>
      </c>
      <c r="S2617" t="s">
        <v>8319</v>
      </c>
      <c r="T2617" t="s">
        <v>8355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1"/>
        <v>42211.99454861111</v>
      </c>
      <c r="P2618" s="10">
        <f t="shared" si="202"/>
        <v>42241.99454861111</v>
      </c>
      <c r="Q2618">
        <f t="shared" si="200"/>
        <v>115</v>
      </c>
      <c r="R2618">
        <f t="shared" si="203"/>
        <v>120.31</v>
      </c>
      <c r="S2618" t="s">
        <v>8319</v>
      </c>
      <c r="T2618" t="s">
        <v>8355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1"/>
        <v>41902.874432870369</v>
      </c>
      <c r="P2619" s="10">
        <f t="shared" si="202"/>
        <v>41932.874432870369</v>
      </c>
      <c r="Q2619">
        <f t="shared" si="200"/>
        <v>878</v>
      </c>
      <c r="R2619">
        <f t="shared" si="203"/>
        <v>27.6</v>
      </c>
      <c r="S2619" t="s">
        <v>8319</v>
      </c>
      <c r="T2619" t="s">
        <v>8355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1"/>
        <v>42279.792372685188</v>
      </c>
      <c r="P2620" s="10">
        <f t="shared" si="202"/>
        <v>42339.834039351852</v>
      </c>
      <c r="Q2620">
        <f t="shared" si="200"/>
        <v>105</v>
      </c>
      <c r="R2620">
        <f t="shared" si="203"/>
        <v>205.3</v>
      </c>
      <c r="S2620" t="s">
        <v>8319</v>
      </c>
      <c r="T2620" t="s">
        <v>8355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1"/>
        <v>42273.884305555555</v>
      </c>
      <c r="P2621" s="10">
        <f t="shared" si="202"/>
        <v>42300.458333333328</v>
      </c>
      <c r="Q2621">
        <f t="shared" si="200"/>
        <v>188</v>
      </c>
      <c r="R2621">
        <f t="shared" si="203"/>
        <v>35.549999999999997</v>
      </c>
      <c r="S2621" t="s">
        <v>8319</v>
      </c>
      <c r="T2621" t="s">
        <v>8355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1"/>
        <v>42251.16715277778</v>
      </c>
      <c r="P2622" s="10">
        <f t="shared" si="202"/>
        <v>42288.041666666672</v>
      </c>
      <c r="Q2622">
        <f t="shared" si="200"/>
        <v>144</v>
      </c>
      <c r="R2622">
        <f t="shared" si="203"/>
        <v>74.64</v>
      </c>
      <c r="S2622" t="s">
        <v>8319</v>
      </c>
      <c r="T2622" t="s">
        <v>8355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1"/>
        <v>42115.74754629629</v>
      </c>
      <c r="P2623" s="10">
        <f t="shared" si="202"/>
        <v>42145.74754629629</v>
      </c>
      <c r="Q2623">
        <f t="shared" si="200"/>
        <v>146</v>
      </c>
      <c r="R2623">
        <f t="shared" si="203"/>
        <v>47.06</v>
      </c>
      <c r="S2623" t="s">
        <v>8319</v>
      </c>
      <c r="T2623" t="s">
        <v>8355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1"/>
        <v>42689.74324074074</v>
      </c>
      <c r="P2624" s="10">
        <f t="shared" si="202"/>
        <v>42734.74324074074</v>
      </c>
      <c r="Q2624">
        <f t="shared" si="200"/>
        <v>131</v>
      </c>
      <c r="R2624">
        <f t="shared" si="203"/>
        <v>26.59</v>
      </c>
      <c r="S2624" t="s">
        <v>8319</v>
      </c>
      <c r="T2624" t="s">
        <v>8355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1"/>
        <v>42692.256550925929</v>
      </c>
      <c r="P2625" s="10">
        <f t="shared" si="202"/>
        <v>42706.256550925929</v>
      </c>
      <c r="Q2625">
        <f t="shared" si="200"/>
        <v>114</v>
      </c>
      <c r="R2625">
        <f t="shared" si="203"/>
        <v>36.770000000000003</v>
      </c>
      <c r="S2625" t="s">
        <v>8319</v>
      </c>
      <c r="T2625" t="s">
        <v>8355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1"/>
        <v>41144.42155092593</v>
      </c>
      <c r="P2626" s="10">
        <f t="shared" si="202"/>
        <v>41165.42155092593</v>
      </c>
      <c r="Q2626">
        <f t="shared" ref="Q2626:Q2689" si="205">ROUND(100*E2626/D2626, 0)</f>
        <v>1379</v>
      </c>
      <c r="R2626">
        <f t="shared" si="203"/>
        <v>31.82</v>
      </c>
      <c r="S2626" t="s">
        <v>8319</v>
      </c>
      <c r="T2626" t="s">
        <v>8355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6">(((J2627/60)/60)/24)+DATE(1970,1,1)</f>
        <v>42658.810277777782</v>
      </c>
      <c r="P2627" s="10">
        <f t="shared" ref="P2627:P2690" si="207">(((I2627/60)/60)/24)+DATE(1970,1,1)</f>
        <v>42683.851944444439</v>
      </c>
      <c r="Q2627">
        <f t="shared" si="205"/>
        <v>956</v>
      </c>
      <c r="R2627">
        <f t="shared" ref="R2627:R2690" si="208">IFERROR(ROUND(E2627/L2627, 2), "no backers")</f>
        <v>27.58</v>
      </c>
      <c r="S2627" t="s">
        <v>8319</v>
      </c>
      <c r="T2627" t="s">
        <v>8355</v>
      </c>
      <c r="U2627">
        <f t="shared" ref="U2627:U2690" si="209">YEAR(O2627)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6"/>
        <v>42128.628113425926</v>
      </c>
      <c r="P2628" s="10">
        <f t="shared" si="207"/>
        <v>42158.628113425926</v>
      </c>
      <c r="Q2628">
        <f t="shared" si="205"/>
        <v>112</v>
      </c>
      <c r="R2628">
        <f t="shared" si="208"/>
        <v>56</v>
      </c>
      <c r="S2628" t="s">
        <v>8319</v>
      </c>
      <c r="T2628" t="s">
        <v>8355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6"/>
        <v>42304.829409722224</v>
      </c>
      <c r="P2629" s="10">
        <f t="shared" si="207"/>
        <v>42334.871076388896</v>
      </c>
      <c r="Q2629">
        <f t="shared" si="205"/>
        <v>647</v>
      </c>
      <c r="R2629">
        <f t="shared" si="208"/>
        <v>21.56</v>
      </c>
      <c r="S2629" t="s">
        <v>8319</v>
      </c>
      <c r="T2629" t="s">
        <v>8355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6"/>
        <v>41953.966053240743</v>
      </c>
      <c r="P2630" s="10">
        <f t="shared" si="207"/>
        <v>41973.966053240743</v>
      </c>
      <c r="Q2630">
        <f t="shared" si="205"/>
        <v>110</v>
      </c>
      <c r="R2630">
        <f t="shared" si="208"/>
        <v>44.1</v>
      </c>
      <c r="S2630" t="s">
        <v>8319</v>
      </c>
      <c r="T2630" t="s">
        <v>8355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6"/>
        <v>42108.538449074069</v>
      </c>
      <c r="P2631" s="10">
        <f t="shared" si="207"/>
        <v>42138.538449074069</v>
      </c>
      <c r="Q2631">
        <f t="shared" si="205"/>
        <v>128</v>
      </c>
      <c r="R2631">
        <f t="shared" si="208"/>
        <v>63.87</v>
      </c>
      <c r="S2631" t="s">
        <v>8319</v>
      </c>
      <c r="T2631" t="s">
        <v>8355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6"/>
        <v>42524.105462962965</v>
      </c>
      <c r="P2632" s="10">
        <f t="shared" si="207"/>
        <v>42551.416666666672</v>
      </c>
      <c r="Q2632">
        <f t="shared" si="205"/>
        <v>158</v>
      </c>
      <c r="R2632">
        <f t="shared" si="208"/>
        <v>38.99</v>
      </c>
      <c r="S2632" t="s">
        <v>8319</v>
      </c>
      <c r="T2632" t="s">
        <v>8355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6"/>
        <v>42218.169293981482</v>
      </c>
      <c r="P2633" s="10">
        <f t="shared" si="207"/>
        <v>42246.169293981482</v>
      </c>
      <c r="Q2633">
        <f t="shared" si="205"/>
        <v>115</v>
      </c>
      <c r="R2633">
        <f t="shared" si="208"/>
        <v>80.19</v>
      </c>
      <c r="S2633" t="s">
        <v>8319</v>
      </c>
      <c r="T2633" t="s">
        <v>8355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6"/>
        <v>42494.061793981484</v>
      </c>
      <c r="P2634" s="10">
        <f t="shared" si="207"/>
        <v>42519.061793981484</v>
      </c>
      <c r="Q2634">
        <f t="shared" si="205"/>
        <v>137</v>
      </c>
      <c r="R2634">
        <f t="shared" si="208"/>
        <v>34.9</v>
      </c>
      <c r="S2634" t="s">
        <v>8319</v>
      </c>
      <c r="T2634" t="s">
        <v>8355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6"/>
        <v>41667.823287037041</v>
      </c>
      <c r="P2635" s="10">
        <f t="shared" si="207"/>
        <v>41697.958333333336</v>
      </c>
      <c r="Q2635">
        <f t="shared" si="205"/>
        <v>355</v>
      </c>
      <c r="R2635">
        <f t="shared" si="208"/>
        <v>89.1</v>
      </c>
      <c r="S2635" t="s">
        <v>8319</v>
      </c>
      <c r="T2635" t="s">
        <v>8355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6"/>
        <v>42612.656493055561</v>
      </c>
      <c r="P2636" s="10">
        <f t="shared" si="207"/>
        <v>42642.656493055561</v>
      </c>
      <c r="Q2636">
        <f t="shared" si="205"/>
        <v>106</v>
      </c>
      <c r="R2636">
        <f t="shared" si="208"/>
        <v>39.44</v>
      </c>
      <c r="S2636" t="s">
        <v>8319</v>
      </c>
      <c r="T2636" t="s">
        <v>8355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6"/>
        <v>42037.950937500005</v>
      </c>
      <c r="P2637" s="10">
        <f t="shared" si="207"/>
        <v>42072.909270833334</v>
      </c>
      <c r="Q2637">
        <f t="shared" si="205"/>
        <v>100</v>
      </c>
      <c r="R2637">
        <f t="shared" si="208"/>
        <v>136.9</v>
      </c>
      <c r="S2637" t="s">
        <v>8319</v>
      </c>
      <c r="T2637" t="s">
        <v>8355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6"/>
        <v>42636.614745370374</v>
      </c>
      <c r="P2638" s="10">
        <f t="shared" si="207"/>
        <v>42659.041666666672</v>
      </c>
      <c r="Q2638">
        <f t="shared" si="205"/>
        <v>187</v>
      </c>
      <c r="R2638">
        <f t="shared" si="208"/>
        <v>37.46</v>
      </c>
      <c r="S2638" t="s">
        <v>8319</v>
      </c>
      <c r="T2638" t="s">
        <v>8355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6"/>
        <v>42639.549479166672</v>
      </c>
      <c r="P2639" s="10">
        <f t="shared" si="207"/>
        <v>42655.549479166672</v>
      </c>
      <c r="Q2639">
        <f t="shared" si="205"/>
        <v>166</v>
      </c>
      <c r="R2639">
        <f t="shared" si="208"/>
        <v>31.96</v>
      </c>
      <c r="S2639" t="s">
        <v>8319</v>
      </c>
      <c r="T2639" t="s">
        <v>8355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6"/>
        <v>41989.913136574076</v>
      </c>
      <c r="P2640" s="10">
        <f t="shared" si="207"/>
        <v>42019.913136574076</v>
      </c>
      <c r="Q2640">
        <f t="shared" si="205"/>
        <v>102</v>
      </c>
      <c r="R2640">
        <f t="shared" si="208"/>
        <v>25.21</v>
      </c>
      <c r="S2640" t="s">
        <v>8319</v>
      </c>
      <c r="T2640" t="s">
        <v>8355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6"/>
        <v>42024.86513888889</v>
      </c>
      <c r="P2641" s="10">
        <f t="shared" si="207"/>
        <v>42054.86513888889</v>
      </c>
      <c r="Q2641">
        <f t="shared" si="205"/>
        <v>164</v>
      </c>
      <c r="R2641">
        <f t="shared" si="208"/>
        <v>10.039999999999999</v>
      </c>
      <c r="S2641" t="s">
        <v>8319</v>
      </c>
      <c r="T2641" t="s">
        <v>8355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6"/>
        <v>42103.160578703704</v>
      </c>
      <c r="P2642" s="10">
        <f t="shared" si="207"/>
        <v>42163.160578703704</v>
      </c>
      <c r="Q2642">
        <f t="shared" si="205"/>
        <v>106</v>
      </c>
      <c r="R2642">
        <f t="shared" si="208"/>
        <v>45.94</v>
      </c>
      <c r="S2642" t="s">
        <v>8319</v>
      </c>
      <c r="T2642" t="s">
        <v>8355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6"/>
        <v>41880.827118055553</v>
      </c>
      <c r="P2643" s="10">
        <f t="shared" si="207"/>
        <v>41897.839583333334</v>
      </c>
      <c r="Q2643">
        <f t="shared" si="205"/>
        <v>1</v>
      </c>
      <c r="R2643">
        <f t="shared" si="208"/>
        <v>15</v>
      </c>
      <c r="S2643" t="s">
        <v>8319</v>
      </c>
      <c r="T2643" t="s">
        <v>8355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6"/>
        <v>42536.246620370366</v>
      </c>
      <c r="P2644" s="10">
        <f t="shared" si="207"/>
        <v>42566.289583333331</v>
      </c>
      <c r="Q2644">
        <f t="shared" si="205"/>
        <v>0</v>
      </c>
      <c r="R2644" t="str">
        <f t="shared" si="208"/>
        <v>no backers</v>
      </c>
      <c r="S2644" t="s">
        <v>8319</v>
      </c>
      <c r="T2644" t="s">
        <v>8355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6"/>
        <v>42689.582349537035</v>
      </c>
      <c r="P2645" s="10">
        <f t="shared" si="207"/>
        <v>42725.332638888889</v>
      </c>
      <c r="Q2645">
        <f t="shared" si="205"/>
        <v>34</v>
      </c>
      <c r="R2645">
        <f t="shared" si="208"/>
        <v>223.58</v>
      </c>
      <c r="S2645" t="s">
        <v>8319</v>
      </c>
      <c r="T2645" t="s">
        <v>8355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6"/>
        <v>42774.792071759264</v>
      </c>
      <c r="P2646" s="10">
        <f t="shared" si="207"/>
        <v>42804.792071759264</v>
      </c>
      <c r="Q2646">
        <f t="shared" si="205"/>
        <v>2</v>
      </c>
      <c r="R2646">
        <f t="shared" si="208"/>
        <v>39.479999999999997</v>
      </c>
      <c r="S2646" t="s">
        <v>8319</v>
      </c>
      <c r="T2646" t="s">
        <v>8355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6"/>
        <v>41921.842627314814</v>
      </c>
      <c r="P2647" s="10">
        <f t="shared" si="207"/>
        <v>41951.884293981479</v>
      </c>
      <c r="Q2647">
        <f t="shared" si="205"/>
        <v>11</v>
      </c>
      <c r="R2647">
        <f t="shared" si="208"/>
        <v>91.3</v>
      </c>
      <c r="S2647" t="s">
        <v>8319</v>
      </c>
      <c r="T2647" t="s">
        <v>8355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6"/>
        <v>42226.313298611116</v>
      </c>
      <c r="P2648" s="10">
        <f t="shared" si="207"/>
        <v>42256.313298611116</v>
      </c>
      <c r="Q2648">
        <f t="shared" si="205"/>
        <v>8</v>
      </c>
      <c r="R2648">
        <f t="shared" si="208"/>
        <v>78.67</v>
      </c>
      <c r="S2648" t="s">
        <v>8319</v>
      </c>
      <c r="T2648" t="s">
        <v>8355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6"/>
        <v>42200.261793981481</v>
      </c>
      <c r="P2649" s="10">
        <f t="shared" si="207"/>
        <v>42230.261793981481</v>
      </c>
      <c r="Q2649">
        <f t="shared" si="205"/>
        <v>1</v>
      </c>
      <c r="R2649">
        <f t="shared" si="208"/>
        <v>12</v>
      </c>
      <c r="S2649" t="s">
        <v>8319</v>
      </c>
      <c r="T2649" t="s">
        <v>8355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6"/>
        <v>42408.714814814812</v>
      </c>
      <c r="P2650" s="10">
        <f t="shared" si="207"/>
        <v>42438.714814814812</v>
      </c>
      <c r="Q2650">
        <f t="shared" si="205"/>
        <v>1</v>
      </c>
      <c r="R2650">
        <f t="shared" si="208"/>
        <v>17.670000000000002</v>
      </c>
      <c r="S2650" t="s">
        <v>8319</v>
      </c>
      <c r="T2650" t="s">
        <v>8355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6"/>
        <v>42341.99700231482</v>
      </c>
      <c r="P2651" s="10">
        <f t="shared" si="207"/>
        <v>42401.99700231482</v>
      </c>
      <c r="Q2651">
        <f t="shared" si="205"/>
        <v>0</v>
      </c>
      <c r="R2651">
        <f t="shared" si="208"/>
        <v>41.33</v>
      </c>
      <c r="S2651" t="s">
        <v>8319</v>
      </c>
      <c r="T2651" t="s">
        <v>8355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6"/>
        <v>42695.624340277776</v>
      </c>
      <c r="P2652" s="10">
        <f t="shared" si="207"/>
        <v>42725.624340277776</v>
      </c>
      <c r="Q2652">
        <f t="shared" si="205"/>
        <v>1</v>
      </c>
      <c r="R2652">
        <f t="shared" si="208"/>
        <v>71.599999999999994</v>
      </c>
      <c r="S2652" t="s">
        <v>8319</v>
      </c>
      <c r="T2652" t="s">
        <v>8355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6"/>
        <v>42327.805659722217</v>
      </c>
      <c r="P2653" s="10">
        <f t="shared" si="207"/>
        <v>42355.805659722217</v>
      </c>
      <c r="Q2653">
        <f t="shared" si="205"/>
        <v>2</v>
      </c>
      <c r="R2653">
        <f t="shared" si="208"/>
        <v>307.82</v>
      </c>
      <c r="S2653" t="s">
        <v>8319</v>
      </c>
      <c r="T2653" t="s">
        <v>8355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6"/>
        <v>41953.158854166672</v>
      </c>
      <c r="P2654" s="10">
        <f t="shared" si="207"/>
        <v>41983.158854166672</v>
      </c>
      <c r="Q2654">
        <f t="shared" si="205"/>
        <v>1</v>
      </c>
      <c r="R2654">
        <f t="shared" si="208"/>
        <v>80.45</v>
      </c>
      <c r="S2654" t="s">
        <v>8319</v>
      </c>
      <c r="T2654" t="s">
        <v>8355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6"/>
        <v>41771.651932870373</v>
      </c>
      <c r="P2655" s="10">
        <f t="shared" si="207"/>
        <v>41803.166666666664</v>
      </c>
      <c r="Q2655">
        <f t="shared" si="205"/>
        <v>12</v>
      </c>
      <c r="R2655">
        <f t="shared" si="208"/>
        <v>83.94</v>
      </c>
      <c r="S2655" t="s">
        <v>8319</v>
      </c>
      <c r="T2655" t="s">
        <v>8355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6"/>
        <v>42055.600995370376</v>
      </c>
      <c r="P2656" s="10">
        <f t="shared" si="207"/>
        <v>42115.559328703705</v>
      </c>
      <c r="Q2656">
        <f t="shared" si="205"/>
        <v>0</v>
      </c>
      <c r="R2656">
        <f t="shared" si="208"/>
        <v>8.5</v>
      </c>
      <c r="S2656" t="s">
        <v>8319</v>
      </c>
      <c r="T2656" t="s">
        <v>8355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6"/>
        <v>42381.866284722222</v>
      </c>
      <c r="P2657" s="10">
        <f t="shared" si="207"/>
        <v>42409.833333333328</v>
      </c>
      <c r="Q2657">
        <f t="shared" si="205"/>
        <v>21</v>
      </c>
      <c r="R2657">
        <f t="shared" si="208"/>
        <v>73.37</v>
      </c>
      <c r="S2657" t="s">
        <v>8319</v>
      </c>
      <c r="T2657" t="s">
        <v>8355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6"/>
        <v>42767.688518518517</v>
      </c>
      <c r="P2658" s="10">
        <f t="shared" si="207"/>
        <v>42806.791666666672</v>
      </c>
      <c r="Q2658">
        <f t="shared" si="205"/>
        <v>11</v>
      </c>
      <c r="R2658">
        <f t="shared" si="208"/>
        <v>112.86</v>
      </c>
      <c r="S2658" t="s">
        <v>8319</v>
      </c>
      <c r="T2658" t="s">
        <v>8355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6"/>
        <v>42551.928854166668</v>
      </c>
      <c r="P2659" s="10">
        <f t="shared" si="207"/>
        <v>42585.0625</v>
      </c>
      <c r="Q2659">
        <f t="shared" si="205"/>
        <v>19</v>
      </c>
      <c r="R2659">
        <f t="shared" si="208"/>
        <v>95.28</v>
      </c>
      <c r="S2659" t="s">
        <v>8319</v>
      </c>
      <c r="T2659" t="s">
        <v>8355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6"/>
        <v>42551.884189814817</v>
      </c>
      <c r="P2660" s="10">
        <f t="shared" si="207"/>
        <v>42581.884189814817</v>
      </c>
      <c r="Q2660">
        <f t="shared" si="205"/>
        <v>0</v>
      </c>
      <c r="R2660">
        <f t="shared" si="208"/>
        <v>22.75</v>
      </c>
      <c r="S2660" t="s">
        <v>8319</v>
      </c>
      <c r="T2660" t="s">
        <v>8355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6"/>
        <v>42082.069560185191</v>
      </c>
      <c r="P2661" s="10">
        <f t="shared" si="207"/>
        <v>42112.069560185191</v>
      </c>
      <c r="Q2661">
        <f t="shared" si="205"/>
        <v>3</v>
      </c>
      <c r="R2661">
        <f t="shared" si="208"/>
        <v>133.30000000000001</v>
      </c>
      <c r="S2661" t="s">
        <v>8319</v>
      </c>
      <c r="T2661" t="s">
        <v>8355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6"/>
        <v>42272.713171296295</v>
      </c>
      <c r="P2662" s="10">
        <f t="shared" si="207"/>
        <v>42332.754837962959</v>
      </c>
      <c r="Q2662">
        <f t="shared" si="205"/>
        <v>0</v>
      </c>
      <c r="R2662">
        <f t="shared" si="208"/>
        <v>3.8</v>
      </c>
      <c r="S2662" t="s">
        <v>8319</v>
      </c>
      <c r="T2662" t="s">
        <v>8355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6"/>
        <v>41542.958449074074</v>
      </c>
      <c r="P2663" s="10">
        <f t="shared" si="207"/>
        <v>41572.958449074074</v>
      </c>
      <c r="Q2663">
        <f t="shared" si="205"/>
        <v>103</v>
      </c>
      <c r="R2663">
        <f t="shared" si="208"/>
        <v>85.75</v>
      </c>
      <c r="S2663" t="s">
        <v>8319</v>
      </c>
      <c r="T2663" t="s">
        <v>8356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6"/>
        <v>42207.746678240743</v>
      </c>
      <c r="P2664" s="10">
        <f t="shared" si="207"/>
        <v>42237.746678240743</v>
      </c>
      <c r="Q2664">
        <f t="shared" si="205"/>
        <v>107</v>
      </c>
      <c r="R2664">
        <f t="shared" si="208"/>
        <v>267</v>
      </c>
      <c r="S2664" t="s">
        <v>8319</v>
      </c>
      <c r="T2664" t="s">
        <v>8356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6"/>
        <v>42222.622766203705</v>
      </c>
      <c r="P2665" s="10">
        <f t="shared" si="207"/>
        <v>42251.625</v>
      </c>
      <c r="Q2665">
        <f t="shared" si="205"/>
        <v>105</v>
      </c>
      <c r="R2665">
        <f t="shared" si="208"/>
        <v>373.56</v>
      </c>
      <c r="S2665" t="s">
        <v>8319</v>
      </c>
      <c r="T2665" t="s">
        <v>8356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6"/>
        <v>42313.02542824074</v>
      </c>
      <c r="P2666" s="10">
        <f t="shared" si="207"/>
        <v>42347.290972222225</v>
      </c>
      <c r="Q2666">
        <f t="shared" si="205"/>
        <v>103</v>
      </c>
      <c r="R2666">
        <f t="shared" si="208"/>
        <v>174.04</v>
      </c>
      <c r="S2666" t="s">
        <v>8319</v>
      </c>
      <c r="T2666" t="s">
        <v>8356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6"/>
        <v>42083.895532407405</v>
      </c>
      <c r="P2667" s="10">
        <f t="shared" si="207"/>
        <v>42128.895532407405</v>
      </c>
      <c r="Q2667">
        <f t="shared" si="205"/>
        <v>123</v>
      </c>
      <c r="R2667">
        <f t="shared" si="208"/>
        <v>93.7</v>
      </c>
      <c r="S2667" t="s">
        <v>8319</v>
      </c>
      <c r="T2667" t="s">
        <v>8356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6"/>
        <v>42235.764340277776</v>
      </c>
      <c r="P2668" s="10">
        <f t="shared" si="207"/>
        <v>42272.875</v>
      </c>
      <c r="Q2668">
        <f t="shared" si="205"/>
        <v>159</v>
      </c>
      <c r="R2668">
        <f t="shared" si="208"/>
        <v>77.33</v>
      </c>
      <c r="S2668" t="s">
        <v>8319</v>
      </c>
      <c r="T2668" t="s">
        <v>8356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6"/>
        <v>42380.926111111112</v>
      </c>
      <c r="P2669" s="10">
        <f t="shared" si="207"/>
        <v>42410.926111111112</v>
      </c>
      <c r="Q2669">
        <f t="shared" si="205"/>
        <v>111</v>
      </c>
      <c r="R2669">
        <f t="shared" si="208"/>
        <v>92.22</v>
      </c>
      <c r="S2669" t="s">
        <v>8319</v>
      </c>
      <c r="T2669" t="s">
        <v>8356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6"/>
        <v>42275.588715277772</v>
      </c>
      <c r="P2670" s="10">
        <f t="shared" si="207"/>
        <v>42317.60555555555</v>
      </c>
      <c r="Q2670">
        <f t="shared" si="205"/>
        <v>171</v>
      </c>
      <c r="R2670">
        <f t="shared" si="208"/>
        <v>60.96</v>
      </c>
      <c r="S2670" t="s">
        <v>8319</v>
      </c>
      <c r="T2670" t="s">
        <v>8356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6"/>
        <v>42319.035833333335</v>
      </c>
      <c r="P2671" s="10">
        <f t="shared" si="207"/>
        <v>42379.035833333335</v>
      </c>
      <c r="Q2671">
        <f t="shared" si="205"/>
        <v>125</v>
      </c>
      <c r="R2671">
        <f t="shared" si="208"/>
        <v>91</v>
      </c>
      <c r="S2671" t="s">
        <v>8319</v>
      </c>
      <c r="T2671" t="s">
        <v>8356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6"/>
        <v>41821.020601851851</v>
      </c>
      <c r="P2672" s="10">
        <f t="shared" si="207"/>
        <v>41849.020601851851</v>
      </c>
      <c r="Q2672">
        <f t="shared" si="205"/>
        <v>6</v>
      </c>
      <c r="R2672">
        <f t="shared" si="208"/>
        <v>41.58</v>
      </c>
      <c r="S2672" t="s">
        <v>8319</v>
      </c>
      <c r="T2672" t="s">
        <v>8356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6"/>
        <v>41962.749027777783</v>
      </c>
      <c r="P2673" s="10">
        <f t="shared" si="207"/>
        <v>41992.818055555559</v>
      </c>
      <c r="Q2673">
        <f t="shared" si="205"/>
        <v>11</v>
      </c>
      <c r="R2673">
        <f t="shared" si="208"/>
        <v>33.76</v>
      </c>
      <c r="S2673" t="s">
        <v>8319</v>
      </c>
      <c r="T2673" t="s">
        <v>8356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6"/>
        <v>42344.884143518517</v>
      </c>
      <c r="P2674" s="10">
        <f t="shared" si="207"/>
        <v>42366.25</v>
      </c>
      <c r="Q2674">
        <f t="shared" si="205"/>
        <v>33</v>
      </c>
      <c r="R2674">
        <f t="shared" si="208"/>
        <v>70.62</v>
      </c>
      <c r="S2674" t="s">
        <v>8319</v>
      </c>
      <c r="T2674" t="s">
        <v>8356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6"/>
        <v>41912.541655092595</v>
      </c>
      <c r="P2675" s="10">
        <f t="shared" si="207"/>
        <v>41941.947916666664</v>
      </c>
      <c r="Q2675">
        <f t="shared" si="205"/>
        <v>28</v>
      </c>
      <c r="R2675">
        <f t="shared" si="208"/>
        <v>167.15</v>
      </c>
      <c r="S2675" t="s">
        <v>8319</v>
      </c>
      <c r="T2675" t="s">
        <v>8356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6"/>
        <v>42529.632754629631</v>
      </c>
      <c r="P2676" s="10">
        <f t="shared" si="207"/>
        <v>42556.207638888889</v>
      </c>
      <c r="Q2676">
        <f t="shared" si="205"/>
        <v>63</v>
      </c>
      <c r="R2676">
        <f t="shared" si="208"/>
        <v>128.62</v>
      </c>
      <c r="S2676" t="s">
        <v>8319</v>
      </c>
      <c r="T2676" t="s">
        <v>8356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6"/>
        <v>41923.857511574075</v>
      </c>
      <c r="P2677" s="10">
        <f t="shared" si="207"/>
        <v>41953.899178240739</v>
      </c>
      <c r="Q2677">
        <f t="shared" si="205"/>
        <v>8</v>
      </c>
      <c r="R2677">
        <f t="shared" si="208"/>
        <v>65.41</v>
      </c>
      <c r="S2677" t="s">
        <v>8319</v>
      </c>
      <c r="T2677" t="s">
        <v>8356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6"/>
        <v>42482.624699074076</v>
      </c>
      <c r="P2678" s="10">
        <f t="shared" si="207"/>
        <v>42512.624699074076</v>
      </c>
      <c r="Q2678">
        <f t="shared" si="205"/>
        <v>50</v>
      </c>
      <c r="R2678">
        <f t="shared" si="208"/>
        <v>117.56</v>
      </c>
      <c r="S2678" t="s">
        <v>8319</v>
      </c>
      <c r="T2678" t="s">
        <v>8356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6"/>
        <v>41793.029432870368</v>
      </c>
      <c r="P2679" s="10">
        <f t="shared" si="207"/>
        <v>41823.029432870368</v>
      </c>
      <c r="Q2679">
        <f t="shared" si="205"/>
        <v>18</v>
      </c>
      <c r="R2679">
        <f t="shared" si="208"/>
        <v>126.48</v>
      </c>
      <c r="S2679" t="s">
        <v>8319</v>
      </c>
      <c r="T2679" t="s">
        <v>8356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6"/>
        <v>42241.798206018517</v>
      </c>
      <c r="P2680" s="10">
        <f t="shared" si="207"/>
        <v>42271.798206018517</v>
      </c>
      <c r="Q2680">
        <f t="shared" si="205"/>
        <v>0</v>
      </c>
      <c r="R2680">
        <f t="shared" si="208"/>
        <v>550</v>
      </c>
      <c r="S2680" t="s">
        <v>8319</v>
      </c>
      <c r="T2680" t="s">
        <v>8356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6"/>
        <v>42033.001087962963</v>
      </c>
      <c r="P2681" s="10">
        <f t="shared" si="207"/>
        <v>42063.001087962963</v>
      </c>
      <c r="Q2681">
        <f t="shared" si="205"/>
        <v>0</v>
      </c>
      <c r="R2681">
        <f t="shared" si="208"/>
        <v>44</v>
      </c>
      <c r="S2681" t="s">
        <v>8319</v>
      </c>
      <c r="T2681" t="s">
        <v>8356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6"/>
        <v>42436.211701388893</v>
      </c>
      <c r="P2682" s="10">
        <f t="shared" si="207"/>
        <v>42466.170034722221</v>
      </c>
      <c r="Q2682">
        <f t="shared" si="205"/>
        <v>1</v>
      </c>
      <c r="R2682">
        <f t="shared" si="208"/>
        <v>69</v>
      </c>
      <c r="S2682" t="s">
        <v>8319</v>
      </c>
      <c r="T2682" t="s">
        <v>8356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6"/>
        <v>41805.895254629628</v>
      </c>
      <c r="P2683" s="10">
        <f t="shared" si="207"/>
        <v>41830.895254629628</v>
      </c>
      <c r="Q2683">
        <f t="shared" si="205"/>
        <v>1</v>
      </c>
      <c r="R2683">
        <f t="shared" si="208"/>
        <v>27.5</v>
      </c>
      <c r="S2683" t="s">
        <v>8336</v>
      </c>
      <c r="T2683" t="s">
        <v>8337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6"/>
        <v>41932.871990740743</v>
      </c>
      <c r="P2684" s="10">
        <f t="shared" si="207"/>
        <v>41965.249305555553</v>
      </c>
      <c r="Q2684">
        <f t="shared" si="205"/>
        <v>28</v>
      </c>
      <c r="R2684">
        <f t="shared" si="208"/>
        <v>84.9</v>
      </c>
      <c r="S2684" t="s">
        <v>8336</v>
      </c>
      <c r="T2684" t="s">
        <v>8337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6"/>
        <v>42034.75509259259</v>
      </c>
      <c r="P2685" s="10">
        <f t="shared" si="207"/>
        <v>42064.75509259259</v>
      </c>
      <c r="Q2685">
        <f t="shared" si="205"/>
        <v>0</v>
      </c>
      <c r="R2685">
        <f t="shared" si="208"/>
        <v>12</v>
      </c>
      <c r="S2685" t="s">
        <v>8336</v>
      </c>
      <c r="T2685" t="s">
        <v>8337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6"/>
        <v>41820.914641203701</v>
      </c>
      <c r="P2686" s="10">
        <f t="shared" si="207"/>
        <v>41860.914641203701</v>
      </c>
      <c r="Q2686">
        <f t="shared" si="205"/>
        <v>1</v>
      </c>
      <c r="R2686">
        <f t="shared" si="208"/>
        <v>200</v>
      </c>
      <c r="S2686" t="s">
        <v>8336</v>
      </c>
      <c r="T2686" t="s">
        <v>8337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6"/>
        <v>42061.69594907407</v>
      </c>
      <c r="P2687" s="10">
        <f t="shared" si="207"/>
        <v>42121.654282407413</v>
      </c>
      <c r="Q2687">
        <f t="shared" si="205"/>
        <v>0</v>
      </c>
      <c r="R2687">
        <f t="shared" si="208"/>
        <v>10</v>
      </c>
      <c r="S2687" t="s">
        <v>8336</v>
      </c>
      <c r="T2687" t="s">
        <v>8337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6"/>
        <v>41892.974803240737</v>
      </c>
      <c r="P2688" s="10">
        <f t="shared" si="207"/>
        <v>41912.974803240737</v>
      </c>
      <c r="Q2688">
        <f t="shared" si="205"/>
        <v>0</v>
      </c>
      <c r="R2688" t="str">
        <f t="shared" si="208"/>
        <v>no backers</v>
      </c>
      <c r="S2688" t="s">
        <v>8336</v>
      </c>
      <c r="T2688" t="s">
        <v>8337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6"/>
        <v>42154.64025462963</v>
      </c>
      <c r="P2689" s="10">
        <f t="shared" si="207"/>
        <v>42184.64025462963</v>
      </c>
      <c r="Q2689">
        <f t="shared" si="205"/>
        <v>0</v>
      </c>
      <c r="R2689" t="str">
        <f t="shared" si="208"/>
        <v>no backers</v>
      </c>
      <c r="S2689" t="s">
        <v>8336</v>
      </c>
      <c r="T2689" t="s">
        <v>8337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6"/>
        <v>42028.118865740747</v>
      </c>
      <c r="P2690" s="10">
        <f t="shared" si="207"/>
        <v>42059.125</v>
      </c>
      <c r="Q2690">
        <f t="shared" ref="Q2690:Q2753" si="210">ROUND(100*E2690/D2690, 0)</f>
        <v>0</v>
      </c>
      <c r="R2690">
        <f t="shared" si="208"/>
        <v>5.29</v>
      </c>
      <c r="S2690" t="s">
        <v>8336</v>
      </c>
      <c r="T2690" t="s">
        <v>8337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1">(((J2691/60)/60)/24)+DATE(1970,1,1)</f>
        <v>42551.961689814809</v>
      </c>
      <c r="P2691" s="10">
        <f t="shared" ref="P2691:P2754" si="212">(((I2691/60)/60)/24)+DATE(1970,1,1)</f>
        <v>42581.961689814809</v>
      </c>
      <c r="Q2691">
        <f t="shared" si="210"/>
        <v>0</v>
      </c>
      <c r="R2691">
        <f t="shared" ref="R2691:R2754" si="213">IFERROR(ROUND(E2691/L2691, 2), "no backers")</f>
        <v>1</v>
      </c>
      <c r="S2691" t="s">
        <v>8336</v>
      </c>
      <c r="T2691" t="s">
        <v>8337</v>
      </c>
      <c r="U2691">
        <f t="shared" ref="U2691:U2754" si="214">YEAR(O2691)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1"/>
        <v>42113.105046296296</v>
      </c>
      <c r="P2692" s="10">
        <f t="shared" si="212"/>
        <v>42158.105046296296</v>
      </c>
      <c r="Q2692">
        <f t="shared" si="210"/>
        <v>11</v>
      </c>
      <c r="R2692">
        <f t="shared" si="213"/>
        <v>72.760000000000005</v>
      </c>
      <c r="S2692" t="s">
        <v>8336</v>
      </c>
      <c r="T2692" t="s">
        <v>8337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1"/>
        <v>42089.724039351851</v>
      </c>
      <c r="P2693" s="10">
        <f t="shared" si="212"/>
        <v>42134.724039351851</v>
      </c>
      <c r="Q2693">
        <f t="shared" si="210"/>
        <v>0</v>
      </c>
      <c r="R2693">
        <f t="shared" si="213"/>
        <v>17.5</v>
      </c>
      <c r="S2693" t="s">
        <v>8336</v>
      </c>
      <c r="T2693" t="s">
        <v>8337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1"/>
        <v>42058.334027777775</v>
      </c>
      <c r="P2694" s="10">
        <f t="shared" si="212"/>
        <v>42088.292361111111</v>
      </c>
      <c r="Q2694">
        <f t="shared" si="210"/>
        <v>1</v>
      </c>
      <c r="R2694">
        <f t="shared" si="213"/>
        <v>25</v>
      </c>
      <c r="S2694" t="s">
        <v>8336</v>
      </c>
      <c r="T2694" t="s">
        <v>8337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1"/>
        <v>41834.138495370367</v>
      </c>
      <c r="P2695" s="10">
        <f t="shared" si="212"/>
        <v>41864.138495370367</v>
      </c>
      <c r="Q2695">
        <f t="shared" si="210"/>
        <v>1</v>
      </c>
      <c r="R2695">
        <f t="shared" si="213"/>
        <v>13.33</v>
      </c>
      <c r="S2695" t="s">
        <v>8336</v>
      </c>
      <c r="T2695" t="s">
        <v>8337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1"/>
        <v>41878.140497685185</v>
      </c>
      <c r="P2696" s="10">
        <f t="shared" si="212"/>
        <v>41908.140497685185</v>
      </c>
      <c r="Q2696">
        <f t="shared" si="210"/>
        <v>0</v>
      </c>
      <c r="R2696">
        <f t="shared" si="213"/>
        <v>1</v>
      </c>
      <c r="S2696" t="s">
        <v>8336</v>
      </c>
      <c r="T2696" t="s">
        <v>8337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1"/>
        <v>42048.181921296295</v>
      </c>
      <c r="P2697" s="10">
        <f t="shared" si="212"/>
        <v>42108.14025462963</v>
      </c>
      <c r="Q2697">
        <f t="shared" si="210"/>
        <v>0</v>
      </c>
      <c r="R2697">
        <f t="shared" si="213"/>
        <v>23.67</v>
      </c>
      <c r="S2697" t="s">
        <v>8336</v>
      </c>
      <c r="T2697" t="s">
        <v>8337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1"/>
        <v>41964.844444444447</v>
      </c>
      <c r="P2698" s="10">
        <f t="shared" si="212"/>
        <v>41998.844444444447</v>
      </c>
      <c r="Q2698">
        <f t="shared" si="210"/>
        <v>6</v>
      </c>
      <c r="R2698">
        <f t="shared" si="213"/>
        <v>89.21</v>
      </c>
      <c r="S2698" t="s">
        <v>8336</v>
      </c>
      <c r="T2698" t="s">
        <v>8337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1"/>
        <v>42187.940081018518</v>
      </c>
      <c r="P2699" s="10">
        <f t="shared" si="212"/>
        <v>42218.916666666672</v>
      </c>
      <c r="Q2699">
        <f t="shared" si="210"/>
        <v>26</v>
      </c>
      <c r="R2699">
        <f t="shared" si="213"/>
        <v>116.56</v>
      </c>
      <c r="S2699" t="s">
        <v>8336</v>
      </c>
      <c r="T2699" t="s">
        <v>8337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1"/>
        <v>41787.898240740738</v>
      </c>
      <c r="P2700" s="10">
        <f t="shared" si="212"/>
        <v>41817.898240740738</v>
      </c>
      <c r="Q2700">
        <f t="shared" si="210"/>
        <v>0</v>
      </c>
      <c r="R2700">
        <f t="shared" si="213"/>
        <v>13.01</v>
      </c>
      <c r="S2700" t="s">
        <v>8336</v>
      </c>
      <c r="T2700" t="s">
        <v>8337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1"/>
        <v>41829.896562499998</v>
      </c>
      <c r="P2701" s="10">
        <f t="shared" si="212"/>
        <v>41859.896562499998</v>
      </c>
      <c r="Q2701">
        <f t="shared" si="210"/>
        <v>0</v>
      </c>
      <c r="R2701" t="str">
        <f t="shared" si="213"/>
        <v>no backers</v>
      </c>
      <c r="S2701" t="s">
        <v>8336</v>
      </c>
      <c r="T2701" t="s">
        <v>8337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1"/>
        <v>41870.87467592593</v>
      </c>
      <c r="P2702" s="10">
        <f t="shared" si="212"/>
        <v>41900.87467592593</v>
      </c>
      <c r="Q2702">
        <f t="shared" si="210"/>
        <v>1</v>
      </c>
      <c r="R2702">
        <f t="shared" si="213"/>
        <v>17.5</v>
      </c>
      <c r="S2702" t="s">
        <v>8336</v>
      </c>
      <c r="T2702" t="s">
        <v>8337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1"/>
        <v>42801.774699074071</v>
      </c>
      <c r="P2703" s="10">
        <f t="shared" si="212"/>
        <v>42832.733032407406</v>
      </c>
      <c r="Q2703">
        <f t="shared" si="210"/>
        <v>46</v>
      </c>
      <c r="R2703">
        <f t="shared" si="213"/>
        <v>34.130000000000003</v>
      </c>
      <c r="S2703" t="s">
        <v>8317</v>
      </c>
      <c r="T2703" t="s">
        <v>8357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1"/>
        <v>42800.801817129628</v>
      </c>
      <c r="P2704" s="10">
        <f t="shared" si="212"/>
        <v>42830.760150462964</v>
      </c>
      <c r="Q2704">
        <f t="shared" si="210"/>
        <v>34</v>
      </c>
      <c r="R2704">
        <f t="shared" si="213"/>
        <v>132.35</v>
      </c>
      <c r="S2704" t="s">
        <v>8317</v>
      </c>
      <c r="T2704" t="s">
        <v>8357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1"/>
        <v>42756.690162037034</v>
      </c>
      <c r="P2705" s="10">
        <f t="shared" si="212"/>
        <v>42816.648495370369</v>
      </c>
      <c r="Q2705">
        <f t="shared" si="210"/>
        <v>104</v>
      </c>
      <c r="R2705">
        <f t="shared" si="213"/>
        <v>922.22</v>
      </c>
      <c r="S2705" t="s">
        <v>8317</v>
      </c>
      <c r="T2705" t="s">
        <v>8357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1"/>
        <v>42787.862430555557</v>
      </c>
      <c r="P2706" s="10">
        <f t="shared" si="212"/>
        <v>42830.820763888885</v>
      </c>
      <c r="Q2706">
        <f t="shared" si="210"/>
        <v>6</v>
      </c>
      <c r="R2706">
        <f t="shared" si="213"/>
        <v>163.57</v>
      </c>
      <c r="S2706" t="s">
        <v>8317</v>
      </c>
      <c r="T2706" t="s">
        <v>8357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1"/>
        <v>42773.916180555556</v>
      </c>
      <c r="P2707" s="10">
        <f t="shared" si="212"/>
        <v>42818.874513888892</v>
      </c>
      <c r="Q2707">
        <f t="shared" si="210"/>
        <v>11</v>
      </c>
      <c r="R2707">
        <f t="shared" si="213"/>
        <v>217.38</v>
      </c>
      <c r="S2707" t="s">
        <v>8317</v>
      </c>
      <c r="T2707" t="s">
        <v>8357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1"/>
        <v>41899.294942129629</v>
      </c>
      <c r="P2708" s="10">
        <f t="shared" si="212"/>
        <v>41928.290972222225</v>
      </c>
      <c r="Q2708">
        <f t="shared" si="210"/>
        <v>112</v>
      </c>
      <c r="R2708">
        <f t="shared" si="213"/>
        <v>149.44</v>
      </c>
      <c r="S2708" t="s">
        <v>8317</v>
      </c>
      <c r="T2708" t="s">
        <v>8357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1"/>
        <v>41391.782905092594</v>
      </c>
      <c r="P2709" s="10">
        <f t="shared" si="212"/>
        <v>41421.290972222225</v>
      </c>
      <c r="Q2709">
        <f t="shared" si="210"/>
        <v>351</v>
      </c>
      <c r="R2709">
        <f t="shared" si="213"/>
        <v>71.239999999999995</v>
      </c>
      <c r="S2709" t="s">
        <v>8317</v>
      </c>
      <c r="T2709" t="s">
        <v>8357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1"/>
        <v>42512.698217592595</v>
      </c>
      <c r="P2710" s="10">
        <f t="shared" si="212"/>
        <v>42572.698217592595</v>
      </c>
      <c r="Q2710">
        <f t="shared" si="210"/>
        <v>233</v>
      </c>
      <c r="R2710">
        <f t="shared" si="213"/>
        <v>44.46</v>
      </c>
      <c r="S2710" t="s">
        <v>8317</v>
      </c>
      <c r="T2710" t="s">
        <v>8357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1"/>
        <v>42612.149780092594</v>
      </c>
      <c r="P2711" s="10">
        <f t="shared" si="212"/>
        <v>42647.165972222225</v>
      </c>
      <c r="Q2711">
        <f t="shared" si="210"/>
        <v>102</v>
      </c>
      <c r="R2711">
        <f t="shared" si="213"/>
        <v>164.94</v>
      </c>
      <c r="S2711" t="s">
        <v>8317</v>
      </c>
      <c r="T2711" t="s">
        <v>8357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1"/>
        <v>41828.229490740741</v>
      </c>
      <c r="P2712" s="10">
        <f t="shared" si="212"/>
        <v>41860.083333333336</v>
      </c>
      <c r="Q2712">
        <f t="shared" si="210"/>
        <v>154</v>
      </c>
      <c r="R2712">
        <f t="shared" si="213"/>
        <v>84.87</v>
      </c>
      <c r="S2712" t="s">
        <v>8317</v>
      </c>
      <c r="T2712" t="s">
        <v>8357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1"/>
        <v>41780.745254629634</v>
      </c>
      <c r="P2713" s="10">
        <f t="shared" si="212"/>
        <v>41810.917361111111</v>
      </c>
      <c r="Q2713">
        <f t="shared" si="210"/>
        <v>101</v>
      </c>
      <c r="R2713">
        <f t="shared" si="213"/>
        <v>53.95</v>
      </c>
      <c r="S2713" t="s">
        <v>8317</v>
      </c>
      <c r="T2713" t="s">
        <v>8357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1"/>
        <v>41432.062037037038</v>
      </c>
      <c r="P2714" s="10">
        <f t="shared" si="212"/>
        <v>41468.75</v>
      </c>
      <c r="Q2714">
        <f t="shared" si="210"/>
        <v>131</v>
      </c>
      <c r="R2714">
        <f t="shared" si="213"/>
        <v>50.53</v>
      </c>
      <c r="S2714" t="s">
        <v>8317</v>
      </c>
      <c r="T2714" t="s">
        <v>8357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1"/>
        <v>42322.653749999998</v>
      </c>
      <c r="P2715" s="10">
        <f t="shared" si="212"/>
        <v>42362.653749999998</v>
      </c>
      <c r="Q2715">
        <f t="shared" si="210"/>
        <v>102</v>
      </c>
      <c r="R2715">
        <f t="shared" si="213"/>
        <v>108</v>
      </c>
      <c r="S2715" t="s">
        <v>8317</v>
      </c>
      <c r="T2715" t="s">
        <v>8357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1"/>
        <v>42629.655046296291</v>
      </c>
      <c r="P2716" s="10">
        <f t="shared" si="212"/>
        <v>42657.958333333328</v>
      </c>
      <c r="Q2716">
        <f t="shared" si="210"/>
        <v>116</v>
      </c>
      <c r="R2716">
        <f t="shared" si="213"/>
        <v>95.37</v>
      </c>
      <c r="S2716" t="s">
        <v>8317</v>
      </c>
      <c r="T2716" t="s">
        <v>8357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1"/>
        <v>42387.398472222223</v>
      </c>
      <c r="P2717" s="10">
        <f t="shared" si="212"/>
        <v>42421.398472222223</v>
      </c>
      <c r="Q2717">
        <f t="shared" si="210"/>
        <v>265</v>
      </c>
      <c r="R2717">
        <f t="shared" si="213"/>
        <v>57.63</v>
      </c>
      <c r="S2717" t="s">
        <v>8317</v>
      </c>
      <c r="T2717" t="s">
        <v>8357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1"/>
        <v>42255.333252314813</v>
      </c>
      <c r="P2718" s="10">
        <f t="shared" si="212"/>
        <v>42285.333252314813</v>
      </c>
      <c r="Q2718">
        <f t="shared" si="210"/>
        <v>120</v>
      </c>
      <c r="R2718">
        <f t="shared" si="213"/>
        <v>64.16</v>
      </c>
      <c r="S2718" t="s">
        <v>8317</v>
      </c>
      <c r="T2718" t="s">
        <v>8357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1"/>
        <v>41934.914918981485</v>
      </c>
      <c r="P2719" s="10">
        <f t="shared" si="212"/>
        <v>41979.956585648149</v>
      </c>
      <c r="Q2719">
        <f t="shared" si="210"/>
        <v>120</v>
      </c>
      <c r="R2719">
        <f t="shared" si="213"/>
        <v>92.39</v>
      </c>
      <c r="S2719" t="s">
        <v>8317</v>
      </c>
      <c r="T2719" t="s">
        <v>8357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1"/>
        <v>42465.596585648149</v>
      </c>
      <c r="P2720" s="10">
        <f t="shared" si="212"/>
        <v>42493.958333333328</v>
      </c>
      <c r="Q2720">
        <f t="shared" si="210"/>
        <v>104</v>
      </c>
      <c r="R2720">
        <f t="shared" si="213"/>
        <v>125.98</v>
      </c>
      <c r="S2720" t="s">
        <v>8317</v>
      </c>
      <c r="T2720" t="s">
        <v>8357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1"/>
        <v>42418.031180555554</v>
      </c>
      <c r="P2721" s="10">
        <f t="shared" si="212"/>
        <v>42477.989513888882</v>
      </c>
      <c r="Q2721">
        <f t="shared" si="210"/>
        <v>109</v>
      </c>
      <c r="R2721">
        <f t="shared" si="213"/>
        <v>94.64</v>
      </c>
      <c r="S2721" t="s">
        <v>8317</v>
      </c>
      <c r="T2721" t="s">
        <v>8357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1"/>
        <v>42655.465891203698</v>
      </c>
      <c r="P2722" s="10">
        <f t="shared" si="212"/>
        <v>42685.507557870369</v>
      </c>
      <c r="Q2722">
        <f t="shared" si="210"/>
        <v>118</v>
      </c>
      <c r="R2722">
        <f t="shared" si="213"/>
        <v>170.7</v>
      </c>
      <c r="S2722" t="s">
        <v>8317</v>
      </c>
      <c r="T2722" t="s">
        <v>8357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1"/>
        <v>41493.543958333335</v>
      </c>
      <c r="P2723" s="10">
        <f t="shared" si="212"/>
        <v>41523.791666666664</v>
      </c>
      <c r="Q2723">
        <f t="shared" si="210"/>
        <v>1462</v>
      </c>
      <c r="R2723">
        <f t="shared" si="213"/>
        <v>40.76</v>
      </c>
      <c r="S2723" t="s">
        <v>8319</v>
      </c>
      <c r="T2723" t="s">
        <v>8349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1"/>
        <v>42704.857094907406</v>
      </c>
      <c r="P2724" s="10">
        <f t="shared" si="212"/>
        <v>42764.857094907406</v>
      </c>
      <c r="Q2724">
        <f t="shared" si="210"/>
        <v>253</v>
      </c>
      <c r="R2724">
        <f t="shared" si="213"/>
        <v>68.25</v>
      </c>
      <c r="S2724" t="s">
        <v>8319</v>
      </c>
      <c r="T2724" t="s">
        <v>8349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1"/>
        <v>41944.83898148148</v>
      </c>
      <c r="P2725" s="10">
        <f t="shared" si="212"/>
        <v>42004.880648148144</v>
      </c>
      <c r="Q2725">
        <f t="shared" si="210"/>
        <v>140</v>
      </c>
      <c r="R2725">
        <f t="shared" si="213"/>
        <v>95.49</v>
      </c>
      <c r="S2725" t="s">
        <v>8319</v>
      </c>
      <c r="T2725" t="s">
        <v>8349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1"/>
        <v>42199.32707175926</v>
      </c>
      <c r="P2726" s="10">
        <f t="shared" si="212"/>
        <v>42231.32707175926</v>
      </c>
      <c r="Q2726">
        <f t="shared" si="210"/>
        <v>297</v>
      </c>
      <c r="R2726">
        <f t="shared" si="213"/>
        <v>7.19</v>
      </c>
      <c r="S2726" t="s">
        <v>8319</v>
      </c>
      <c r="T2726" t="s">
        <v>8349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1"/>
        <v>42745.744618055556</v>
      </c>
      <c r="P2727" s="10">
        <f t="shared" si="212"/>
        <v>42795.744618055556</v>
      </c>
      <c r="Q2727">
        <f t="shared" si="210"/>
        <v>145</v>
      </c>
      <c r="R2727">
        <f t="shared" si="213"/>
        <v>511.65</v>
      </c>
      <c r="S2727" t="s">
        <v>8319</v>
      </c>
      <c r="T2727" t="s">
        <v>8349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1"/>
        <v>42452.579988425925</v>
      </c>
      <c r="P2728" s="10">
        <f t="shared" si="212"/>
        <v>42482.579988425925</v>
      </c>
      <c r="Q2728">
        <f t="shared" si="210"/>
        <v>106</v>
      </c>
      <c r="R2728">
        <f t="shared" si="213"/>
        <v>261.75</v>
      </c>
      <c r="S2728" t="s">
        <v>8319</v>
      </c>
      <c r="T2728" t="s">
        <v>8349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1"/>
        <v>42198.676655092597</v>
      </c>
      <c r="P2729" s="10">
        <f t="shared" si="212"/>
        <v>42223.676655092597</v>
      </c>
      <c r="Q2729">
        <f t="shared" si="210"/>
        <v>493</v>
      </c>
      <c r="R2729">
        <f t="shared" si="213"/>
        <v>69.760000000000005</v>
      </c>
      <c r="S2729" t="s">
        <v>8319</v>
      </c>
      <c r="T2729" t="s">
        <v>8349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1"/>
        <v>42333.59993055556</v>
      </c>
      <c r="P2730" s="10">
        <f t="shared" si="212"/>
        <v>42368.59993055556</v>
      </c>
      <c r="Q2730">
        <f t="shared" si="210"/>
        <v>202</v>
      </c>
      <c r="R2730">
        <f t="shared" si="213"/>
        <v>77.23</v>
      </c>
      <c r="S2730" t="s">
        <v>8319</v>
      </c>
      <c r="T2730" t="s">
        <v>8349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1"/>
        <v>42095.240706018521</v>
      </c>
      <c r="P2731" s="10">
        <f t="shared" si="212"/>
        <v>42125.240706018521</v>
      </c>
      <c r="Q2731">
        <f t="shared" si="210"/>
        <v>104</v>
      </c>
      <c r="R2731">
        <f t="shared" si="213"/>
        <v>340.57</v>
      </c>
      <c r="S2731" t="s">
        <v>8319</v>
      </c>
      <c r="T2731" t="s">
        <v>8349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1"/>
        <v>41351.541377314818</v>
      </c>
      <c r="P2732" s="10">
        <f t="shared" si="212"/>
        <v>41386.541377314818</v>
      </c>
      <c r="Q2732">
        <f t="shared" si="210"/>
        <v>170</v>
      </c>
      <c r="R2732">
        <f t="shared" si="213"/>
        <v>67.42</v>
      </c>
      <c r="S2732" t="s">
        <v>8319</v>
      </c>
      <c r="T2732" t="s">
        <v>8349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1"/>
        <v>41872.525717592594</v>
      </c>
      <c r="P2733" s="10">
        <f t="shared" si="212"/>
        <v>41930.166666666664</v>
      </c>
      <c r="Q2733">
        <f t="shared" si="210"/>
        <v>104</v>
      </c>
      <c r="R2733">
        <f t="shared" si="213"/>
        <v>845.7</v>
      </c>
      <c r="S2733" t="s">
        <v>8319</v>
      </c>
      <c r="T2733" t="s">
        <v>8349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1"/>
        <v>41389.808194444442</v>
      </c>
      <c r="P2734" s="10">
        <f t="shared" si="212"/>
        <v>41422</v>
      </c>
      <c r="Q2734">
        <f t="shared" si="210"/>
        <v>118</v>
      </c>
      <c r="R2734">
        <f t="shared" si="213"/>
        <v>97.19</v>
      </c>
      <c r="S2734" t="s">
        <v>8319</v>
      </c>
      <c r="T2734" t="s">
        <v>8349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1"/>
        <v>42044.272847222222</v>
      </c>
      <c r="P2735" s="10">
        <f t="shared" si="212"/>
        <v>42104.231180555551</v>
      </c>
      <c r="Q2735">
        <f t="shared" si="210"/>
        <v>108</v>
      </c>
      <c r="R2735">
        <f t="shared" si="213"/>
        <v>451.84</v>
      </c>
      <c r="S2735" t="s">
        <v>8319</v>
      </c>
      <c r="T2735" t="s">
        <v>8349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1"/>
        <v>42626.668888888889</v>
      </c>
      <c r="P2736" s="10">
        <f t="shared" si="212"/>
        <v>42656.915972222225</v>
      </c>
      <c r="Q2736">
        <f t="shared" si="210"/>
        <v>2260300</v>
      </c>
      <c r="R2736">
        <f t="shared" si="213"/>
        <v>138.66999999999999</v>
      </c>
      <c r="S2736" t="s">
        <v>8319</v>
      </c>
      <c r="T2736" t="s">
        <v>8349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1"/>
        <v>41316.120949074073</v>
      </c>
      <c r="P2737" s="10">
        <f t="shared" si="212"/>
        <v>41346.833333333336</v>
      </c>
      <c r="Q2737">
        <f t="shared" si="210"/>
        <v>978</v>
      </c>
      <c r="R2737">
        <f t="shared" si="213"/>
        <v>21.64</v>
      </c>
      <c r="S2737" t="s">
        <v>8319</v>
      </c>
      <c r="T2737" t="s">
        <v>8349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1"/>
        <v>41722.666354166664</v>
      </c>
      <c r="P2738" s="10">
        <f t="shared" si="212"/>
        <v>41752.666354166664</v>
      </c>
      <c r="Q2738">
        <f t="shared" si="210"/>
        <v>123</v>
      </c>
      <c r="R2738">
        <f t="shared" si="213"/>
        <v>169.52</v>
      </c>
      <c r="S2738" t="s">
        <v>8319</v>
      </c>
      <c r="T2738" t="s">
        <v>8349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1"/>
        <v>41611.917673611111</v>
      </c>
      <c r="P2739" s="10">
        <f t="shared" si="212"/>
        <v>41654.791666666664</v>
      </c>
      <c r="Q2739">
        <f t="shared" si="210"/>
        <v>246</v>
      </c>
      <c r="R2739">
        <f t="shared" si="213"/>
        <v>161.88</v>
      </c>
      <c r="S2739" t="s">
        <v>8319</v>
      </c>
      <c r="T2739" t="s">
        <v>8349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1"/>
        <v>42620.143564814818</v>
      </c>
      <c r="P2740" s="10">
        <f t="shared" si="212"/>
        <v>42680.143564814818</v>
      </c>
      <c r="Q2740">
        <f t="shared" si="210"/>
        <v>148</v>
      </c>
      <c r="R2740">
        <f t="shared" si="213"/>
        <v>493.13</v>
      </c>
      <c r="S2740" t="s">
        <v>8319</v>
      </c>
      <c r="T2740" t="s">
        <v>8349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1"/>
        <v>41719.887928240743</v>
      </c>
      <c r="P2741" s="10">
        <f t="shared" si="212"/>
        <v>41764.887928240743</v>
      </c>
      <c r="Q2741">
        <f t="shared" si="210"/>
        <v>384</v>
      </c>
      <c r="R2741">
        <f t="shared" si="213"/>
        <v>22.12</v>
      </c>
      <c r="S2741" t="s">
        <v>8319</v>
      </c>
      <c r="T2741" t="s">
        <v>8349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1"/>
        <v>42045.031851851847</v>
      </c>
      <c r="P2742" s="10">
        <f t="shared" si="212"/>
        <v>42074.99018518519</v>
      </c>
      <c r="Q2742">
        <f t="shared" si="210"/>
        <v>103</v>
      </c>
      <c r="R2742">
        <f t="shared" si="213"/>
        <v>18.239999999999998</v>
      </c>
      <c r="S2742" t="s">
        <v>8319</v>
      </c>
      <c r="T2742" t="s">
        <v>8349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1"/>
        <v>41911.657430555555</v>
      </c>
      <c r="P2743" s="10">
        <f t="shared" si="212"/>
        <v>41932.088194444441</v>
      </c>
      <c r="Q2743">
        <f t="shared" si="210"/>
        <v>0</v>
      </c>
      <c r="R2743">
        <f t="shared" si="213"/>
        <v>8.75</v>
      </c>
      <c r="S2743" t="s">
        <v>8322</v>
      </c>
      <c r="T2743" t="s">
        <v>8358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1"/>
        <v>41030.719756944447</v>
      </c>
      <c r="P2744" s="10">
        <f t="shared" si="212"/>
        <v>41044.719756944447</v>
      </c>
      <c r="Q2744">
        <f t="shared" si="210"/>
        <v>29</v>
      </c>
      <c r="R2744">
        <f t="shared" si="213"/>
        <v>40.61</v>
      </c>
      <c r="S2744" t="s">
        <v>8322</v>
      </c>
      <c r="T2744" t="s">
        <v>8358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1"/>
        <v>42632.328784722224</v>
      </c>
      <c r="P2745" s="10">
        <f t="shared" si="212"/>
        <v>42662.328784722224</v>
      </c>
      <c r="Q2745">
        <f t="shared" si="210"/>
        <v>0</v>
      </c>
      <c r="R2745" t="str">
        <f t="shared" si="213"/>
        <v>no backers</v>
      </c>
      <c r="S2745" t="s">
        <v>8322</v>
      </c>
      <c r="T2745" t="s">
        <v>8358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1"/>
        <v>40938.062476851854</v>
      </c>
      <c r="P2746" s="10">
        <f t="shared" si="212"/>
        <v>40968.062476851854</v>
      </c>
      <c r="Q2746">
        <f t="shared" si="210"/>
        <v>5</v>
      </c>
      <c r="R2746">
        <f t="shared" si="213"/>
        <v>37.950000000000003</v>
      </c>
      <c r="S2746" t="s">
        <v>8322</v>
      </c>
      <c r="T2746" t="s">
        <v>8358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1"/>
        <v>41044.988055555557</v>
      </c>
      <c r="P2747" s="10">
        <f t="shared" si="212"/>
        <v>41104.988055555557</v>
      </c>
      <c r="Q2747">
        <f t="shared" si="210"/>
        <v>22</v>
      </c>
      <c r="R2747">
        <f t="shared" si="213"/>
        <v>35.729999999999997</v>
      </c>
      <c r="S2747" t="s">
        <v>8322</v>
      </c>
      <c r="T2747" t="s">
        <v>8358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1"/>
        <v>41850.781377314815</v>
      </c>
      <c r="P2748" s="10">
        <f t="shared" si="212"/>
        <v>41880.781377314815</v>
      </c>
      <c r="Q2748">
        <f t="shared" si="210"/>
        <v>27</v>
      </c>
      <c r="R2748">
        <f t="shared" si="213"/>
        <v>42.16</v>
      </c>
      <c r="S2748" t="s">
        <v>8322</v>
      </c>
      <c r="T2748" t="s">
        <v>8358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1"/>
        <v>41044.64811342593</v>
      </c>
      <c r="P2749" s="10">
        <f t="shared" si="212"/>
        <v>41076.131944444445</v>
      </c>
      <c r="Q2749">
        <f t="shared" si="210"/>
        <v>28</v>
      </c>
      <c r="R2749">
        <f t="shared" si="213"/>
        <v>35</v>
      </c>
      <c r="S2749" t="s">
        <v>8322</v>
      </c>
      <c r="T2749" t="s">
        <v>8358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1"/>
        <v>42585.7106712963</v>
      </c>
      <c r="P2750" s="10">
        <f t="shared" si="212"/>
        <v>42615.7106712963</v>
      </c>
      <c r="Q2750">
        <f t="shared" si="210"/>
        <v>1</v>
      </c>
      <c r="R2750">
        <f t="shared" si="213"/>
        <v>13.25</v>
      </c>
      <c r="S2750" t="s">
        <v>8322</v>
      </c>
      <c r="T2750" t="s">
        <v>8358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1"/>
        <v>42068.799039351856</v>
      </c>
      <c r="P2751" s="10">
        <f t="shared" si="212"/>
        <v>42098.757372685184</v>
      </c>
      <c r="Q2751">
        <f t="shared" si="210"/>
        <v>1</v>
      </c>
      <c r="R2751">
        <f t="shared" si="213"/>
        <v>55</v>
      </c>
      <c r="S2751" t="s">
        <v>8322</v>
      </c>
      <c r="T2751" t="s">
        <v>8358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1"/>
        <v>41078.899826388886</v>
      </c>
      <c r="P2752" s="10">
        <f t="shared" si="212"/>
        <v>41090.833333333336</v>
      </c>
      <c r="Q2752">
        <f t="shared" si="210"/>
        <v>0</v>
      </c>
      <c r="R2752" t="str">
        <f t="shared" si="213"/>
        <v>no backers</v>
      </c>
      <c r="S2752" t="s">
        <v>8322</v>
      </c>
      <c r="T2752" t="s">
        <v>8358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1"/>
        <v>41747.887060185189</v>
      </c>
      <c r="P2753" s="10">
        <f t="shared" si="212"/>
        <v>41807.887060185189</v>
      </c>
      <c r="Q2753">
        <f t="shared" si="210"/>
        <v>0</v>
      </c>
      <c r="R2753" t="str">
        <f t="shared" si="213"/>
        <v>no backers</v>
      </c>
      <c r="S2753" t="s">
        <v>8322</v>
      </c>
      <c r="T2753" t="s">
        <v>8358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1"/>
        <v>40855.765092592592</v>
      </c>
      <c r="P2754" s="10">
        <f t="shared" si="212"/>
        <v>40895.765092592592</v>
      </c>
      <c r="Q2754">
        <f t="shared" ref="Q2754:Q2817" si="215">ROUND(100*E2754/D2754, 0)</f>
        <v>11</v>
      </c>
      <c r="R2754">
        <f t="shared" si="213"/>
        <v>39.29</v>
      </c>
      <c r="S2754" t="s">
        <v>8322</v>
      </c>
      <c r="T2754" t="s">
        <v>8358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6">(((J2755/60)/60)/24)+DATE(1970,1,1)</f>
        <v>41117.900729166664</v>
      </c>
      <c r="P2755" s="10">
        <f t="shared" ref="P2755:P2818" si="217">(((I2755/60)/60)/24)+DATE(1970,1,1)</f>
        <v>41147.900729166664</v>
      </c>
      <c r="Q2755">
        <f t="shared" si="215"/>
        <v>19</v>
      </c>
      <c r="R2755">
        <f t="shared" ref="R2755:R2818" si="218">IFERROR(ROUND(E2755/L2755, 2), "no backers")</f>
        <v>47.5</v>
      </c>
      <c r="S2755" t="s">
        <v>8322</v>
      </c>
      <c r="T2755" t="s">
        <v>8358</v>
      </c>
      <c r="U2755">
        <f t="shared" ref="U2755:U2818" si="219">YEAR(O2755)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6"/>
        <v>41863.636006944449</v>
      </c>
      <c r="P2756" s="10">
        <f t="shared" si="217"/>
        <v>41893.636006944449</v>
      </c>
      <c r="Q2756">
        <f t="shared" si="215"/>
        <v>0</v>
      </c>
      <c r="R2756" t="str">
        <f t="shared" si="218"/>
        <v>no backers</v>
      </c>
      <c r="S2756" t="s">
        <v>8322</v>
      </c>
      <c r="T2756" t="s">
        <v>8358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6"/>
        <v>42072.790821759263</v>
      </c>
      <c r="P2757" s="10">
        <f t="shared" si="217"/>
        <v>42102.790821759263</v>
      </c>
      <c r="Q2757">
        <f t="shared" si="215"/>
        <v>52</v>
      </c>
      <c r="R2757">
        <f t="shared" si="218"/>
        <v>17.329999999999998</v>
      </c>
      <c r="S2757" t="s">
        <v>8322</v>
      </c>
      <c r="T2757" t="s">
        <v>8358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6"/>
        <v>41620.90047453704</v>
      </c>
      <c r="P2758" s="10">
        <f t="shared" si="217"/>
        <v>41650.90047453704</v>
      </c>
      <c r="Q2758">
        <f t="shared" si="215"/>
        <v>10</v>
      </c>
      <c r="R2758">
        <f t="shared" si="218"/>
        <v>31.76</v>
      </c>
      <c r="S2758" t="s">
        <v>8322</v>
      </c>
      <c r="T2758" t="s">
        <v>8358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6"/>
        <v>42573.65662037037</v>
      </c>
      <c r="P2759" s="10">
        <f t="shared" si="217"/>
        <v>42588.65662037037</v>
      </c>
      <c r="Q2759">
        <f t="shared" si="215"/>
        <v>1</v>
      </c>
      <c r="R2759">
        <f t="shared" si="218"/>
        <v>5</v>
      </c>
      <c r="S2759" t="s">
        <v>8322</v>
      </c>
      <c r="T2759" t="s">
        <v>8358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6"/>
        <v>42639.441932870366</v>
      </c>
      <c r="P2760" s="10">
        <f t="shared" si="217"/>
        <v>42653.441932870366</v>
      </c>
      <c r="Q2760">
        <f t="shared" si="215"/>
        <v>12</v>
      </c>
      <c r="R2760">
        <f t="shared" si="218"/>
        <v>39</v>
      </c>
      <c r="S2760" t="s">
        <v>8322</v>
      </c>
      <c r="T2760" t="s">
        <v>8358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6"/>
        <v>42524.36650462963</v>
      </c>
      <c r="P2761" s="10">
        <f t="shared" si="217"/>
        <v>42567.36650462963</v>
      </c>
      <c r="Q2761">
        <f t="shared" si="215"/>
        <v>11</v>
      </c>
      <c r="R2761">
        <f t="shared" si="218"/>
        <v>52.5</v>
      </c>
      <c r="S2761" t="s">
        <v>8322</v>
      </c>
      <c r="T2761" t="s">
        <v>8358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6"/>
        <v>41415.461319444446</v>
      </c>
      <c r="P2762" s="10">
        <f t="shared" si="217"/>
        <v>41445.461319444446</v>
      </c>
      <c r="Q2762">
        <f t="shared" si="215"/>
        <v>0</v>
      </c>
      <c r="R2762" t="str">
        <f t="shared" si="218"/>
        <v>no backers</v>
      </c>
      <c r="S2762" t="s">
        <v>8322</v>
      </c>
      <c r="T2762" t="s">
        <v>8358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6"/>
        <v>41247.063576388886</v>
      </c>
      <c r="P2763" s="10">
        <f t="shared" si="217"/>
        <v>41277.063576388886</v>
      </c>
      <c r="Q2763">
        <f t="shared" si="215"/>
        <v>1</v>
      </c>
      <c r="R2763">
        <f t="shared" si="218"/>
        <v>9</v>
      </c>
      <c r="S2763" t="s">
        <v>8322</v>
      </c>
      <c r="T2763" t="s">
        <v>8358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6"/>
        <v>40927.036979166667</v>
      </c>
      <c r="P2764" s="10">
        <f t="shared" si="217"/>
        <v>40986.995312500003</v>
      </c>
      <c r="Q2764">
        <f t="shared" si="215"/>
        <v>1</v>
      </c>
      <c r="R2764">
        <f t="shared" si="218"/>
        <v>25</v>
      </c>
      <c r="S2764" t="s">
        <v>8322</v>
      </c>
      <c r="T2764" t="s">
        <v>8358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6"/>
        <v>41373.579675925925</v>
      </c>
      <c r="P2765" s="10">
        <f t="shared" si="217"/>
        <v>41418.579675925925</v>
      </c>
      <c r="Q2765">
        <f t="shared" si="215"/>
        <v>0</v>
      </c>
      <c r="R2765">
        <f t="shared" si="218"/>
        <v>30</v>
      </c>
      <c r="S2765" t="s">
        <v>8322</v>
      </c>
      <c r="T2765" t="s">
        <v>8358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6"/>
        <v>41030.292025462964</v>
      </c>
      <c r="P2766" s="10">
        <f t="shared" si="217"/>
        <v>41059.791666666664</v>
      </c>
      <c r="Q2766">
        <f t="shared" si="215"/>
        <v>1</v>
      </c>
      <c r="R2766">
        <f t="shared" si="218"/>
        <v>11.25</v>
      </c>
      <c r="S2766" t="s">
        <v>8322</v>
      </c>
      <c r="T2766" t="s">
        <v>8358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6"/>
        <v>41194.579027777778</v>
      </c>
      <c r="P2767" s="10">
        <f t="shared" si="217"/>
        <v>41210.579027777778</v>
      </c>
      <c r="Q2767">
        <f t="shared" si="215"/>
        <v>0</v>
      </c>
      <c r="R2767" t="str">
        <f t="shared" si="218"/>
        <v>no backers</v>
      </c>
      <c r="S2767" t="s">
        <v>8322</v>
      </c>
      <c r="T2767" t="s">
        <v>8358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6"/>
        <v>40736.668032407404</v>
      </c>
      <c r="P2768" s="10">
        <f t="shared" si="217"/>
        <v>40766.668032407404</v>
      </c>
      <c r="Q2768">
        <f t="shared" si="215"/>
        <v>2</v>
      </c>
      <c r="R2768">
        <f t="shared" si="218"/>
        <v>25</v>
      </c>
      <c r="S2768" t="s">
        <v>8322</v>
      </c>
      <c r="T2768" t="s">
        <v>8358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6"/>
        <v>42172.958912037036</v>
      </c>
      <c r="P2769" s="10">
        <f t="shared" si="217"/>
        <v>42232.958912037036</v>
      </c>
      <c r="Q2769">
        <f t="shared" si="215"/>
        <v>1</v>
      </c>
      <c r="R2769">
        <f t="shared" si="218"/>
        <v>11.33</v>
      </c>
      <c r="S2769" t="s">
        <v>8322</v>
      </c>
      <c r="T2769" t="s">
        <v>8358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6"/>
        <v>40967.614849537036</v>
      </c>
      <c r="P2770" s="10">
        <f t="shared" si="217"/>
        <v>40997.573182870372</v>
      </c>
      <c r="Q2770">
        <f t="shared" si="215"/>
        <v>14</v>
      </c>
      <c r="R2770">
        <f t="shared" si="218"/>
        <v>29.47</v>
      </c>
      <c r="S2770" t="s">
        <v>8322</v>
      </c>
      <c r="T2770" t="s">
        <v>8358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6"/>
        <v>41745.826273148145</v>
      </c>
      <c r="P2771" s="10">
        <f t="shared" si="217"/>
        <v>41795.826273148145</v>
      </c>
      <c r="Q2771">
        <f t="shared" si="215"/>
        <v>0</v>
      </c>
      <c r="R2771">
        <f t="shared" si="218"/>
        <v>1</v>
      </c>
      <c r="S2771" t="s">
        <v>8322</v>
      </c>
      <c r="T2771" t="s">
        <v>8358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6"/>
        <v>41686.705208333333</v>
      </c>
      <c r="P2772" s="10">
        <f t="shared" si="217"/>
        <v>41716.663541666669</v>
      </c>
      <c r="Q2772">
        <f t="shared" si="215"/>
        <v>10</v>
      </c>
      <c r="R2772">
        <f t="shared" si="218"/>
        <v>63.1</v>
      </c>
      <c r="S2772" t="s">
        <v>8322</v>
      </c>
      <c r="T2772" t="s">
        <v>8358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6"/>
        <v>41257.531712962962</v>
      </c>
      <c r="P2773" s="10">
        <f t="shared" si="217"/>
        <v>41306.708333333336</v>
      </c>
      <c r="Q2773">
        <f t="shared" si="215"/>
        <v>0</v>
      </c>
      <c r="R2773" t="str">
        <f t="shared" si="218"/>
        <v>no backers</v>
      </c>
      <c r="S2773" t="s">
        <v>8322</v>
      </c>
      <c r="T2773" t="s">
        <v>8358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6"/>
        <v>41537.869143518517</v>
      </c>
      <c r="P2774" s="10">
        <f t="shared" si="217"/>
        <v>41552.869143518517</v>
      </c>
      <c r="Q2774">
        <f t="shared" si="215"/>
        <v>0</v>
      </c>
      <c r="R2774" t="str">
        <f t="shared" si="218"/>
        <v>no backers</v>
      </c>
      <c r="S2774" t="s">
        <v>8322</v>
      </c>
      <c r="T2774" t="s">
        <v>8358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6"/>
        <v>42474.86482638889</v>
      </c>
      <c r="P2775" s="10">
        <f t="shared" si="217"/>
        <v>42484.86482638889</v>
      </c>
      <c r="Q2775">
        <f t="shared" si="215"/>
        <v>0</v>
      </c>
      <c r="R2775">
        <f t="shared" si="218"/>
        <v>1</v>
      </c>
      <c r="S2775" t="s">
        <v>8322</v>
      </c>
      <c r="T2775" t="s">
        <v>8358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6"/>
        <v>41311.126481481479</v>
      </c>
      <c r="P2776" s="10">
        <f t="shared" si="217"/>
        <v>41341.126481481479</v>
      </c>
      <c r="Q2776">
        <f t="shared" si="215"/>
        <v>14</v>
      </c>
      <c r="R2776">
        <f t="shared" si="218"/>
        <v>43.85</v>
      </c>
      <c r="S2776" t="s">
        <v>8322</v>
      </c>
      <c r="T2776" t="s">
        <v>8358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6"/>
        <v>40863.013356481482</v>
      </c>
      <c r="P2777" s="10">
        <f t="shared" si="217"/>
        <v>40893.013356481482</v>
      </c>
      <c r="Q2777">
        <f t="shared" si="215"/>
        <v>3</v>
      </c>
      <c r="R2777">
        <f t="shared" si="218"/>
        <v>75</v>
      </c>
      <c r="S2777" t="s">
        <v>8322</v>
      </c>
      <c r="T2777" t="s">
        <v>8358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6"/>
        <v>42136.297175925924</v>
      </c>
      <c r="P2778" s="10">
        <f t="shared" si="217"/>
        <v>42167.297175925924</v>
      </c>
      <c r="Q2778">
        <f t="shared" si="215"/>
        <v>8</v>
      </c>
      <c r="R2778">
        <f t="shared" si="218"/>
        <v>45.97</v>
      </c>
      <c r="S2778" t="s">
        <v>8322</v>
      </c>
      <c r="T2778" t="s">
        <v>8358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6"/>
        <v>42172.669027777782</v>
      </c>
      <c r="P2779" s="10">
        <f t="shared" si="217"/>
        <v>42202.669027777782</v>
      </c>
      <c r="Q2779">
        <f t="shared" si="215"/>
        <v>0</v>
      </c>
      <c r="R2779">
        <f t="shared" si="218"/>
        <v>10</v>
      </c>
      <c r="S2779" t="s">
        <v>8322</v>
      </c>
      <c r="T2779" t="s">
        <v>8358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6"/>
        <v>41846.978078703702</v>
      </c>
      <c r="P2780" s="10">
        <f t="shared" si="217"/>
        <v>41876.978078703702</v>
      </c>
      <c r="Q2780">
        <f t="shared" si="215"/>
        <v>26</v>
      </c>
      <c r="R2780">
        <f t="shared" si="218"/>
        <v>93.67</v>
      </c>
      <c r="S2780" t="s">
        <v>8322</v>
      </c>
      <c r="T2780" t="s">
        <v>8358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6"/>
        <v>42300.585891203707</v>
      </c>
      <c r="P2781" s="10">
        <f t="shared" si="217"/>
        <v>42330.627557870372</v>
      </c>
      <c r="Q2781">
        <f t="shared" si="215"/>
        <v>2</v>
      </c>
      <c r="R2781">
        <f t="shared" si="218"/>
        <v>53</v>
      </c>
      <c r="S2781" t="s">
        <v>8322</v>
      </c>
      <c r="T2781" t="s">
        <v>8358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6"/>
        <v>42774.447777777779</v>
      </c>
      <c r="P2782" s="10">
        <f t="shared" si="217"/>
        <v>42804.447777777779</v>
      </c>
      <c r="Q2782">
        <f t="shared" si="215"/>
        <v>0</v>
      </c>
      <c r="R2782" t="str">
        <f t="shared" si="218"/>
        <v>no backers</v>
      </c>
      <c r="S2782" t="s">
        <v>8322</v>
      </c>
      <c r="T2782" t="s">
        <v>8358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6"/>
        <v>42018.94159722222</v>
      </c>
      <c r="P2783" s="10">
        <f t="shared" si="217"/>
        <v>42047.291666666672</v>
      </c>
      <c r="Q2783">
        <f t="shared" si="215"/>
        <v>105</v>
      </c>
      <c r="R2783">
        <f t="shared" si="218"/>
        <v>47</v>
      </c>
      <c r="S2783" t="s">
        <v>8317</v>
      </c>
      <c r="T2783" t="s">
        <v>8318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6"/>
        <v>42026.924976851849</v>
      </c>
      <c r="P2784" s="10">
        <f t="shared" si="217"/>
        <v>42052.207638888889</v>
      </c>
      <c r="Q2784">
        <f t="shared" si="215"/>
        <v>120</v>
      </c>
      <c r="R2784">
        <f t="shared" si="218"/>
        <v>66.67</v>
      </c>
      <c r="S2784" t="s">
        <v>8317</v>
      </c>
      <c r="T2784" t="s">
        <v>8318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6"/>
        <v>42103.535254629634</v>
      </c>
      <c r="P2785" s="10">
        <f t="shared" si="217"/>
        <v>42117.535254629634</v>
      </c>
      <c r="Q2785">
        <f t="shared" si="215"/>
        <v>115</v>
      </c>
      <c r="R2785">
        <f t="shared" si="218"/>
        <v>18.77</v>
      </c>
      <c r="S2785" t="s">
        <v>8317</v>
      </c>
      <c r="T2785" t="s">
        <v>8318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6"/>
        <v>41920.787534722222</v>
      </c>
      <c r="P2786" s="10">
        <f t="shared" si="217"/>
        <v>41941.787534722222</v>
      </c>
      <c r="Q2786">
        <f t="shared" si="215"/>
        <v>119</v>
      </c>
      <c r="R2786">
        <f t="shared" si="218"/>
        <v>66.11</v>
      </c>
      <c r="S2786" t="s">
        <v>8317</v>
      </c>
      <c r="T2786" t="s">
        <v>8318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6"/>
        <v>42558.189432870371</v>
      </c>
      <c r="P2787" s="10">
        <f t="shared" si="217"/>
        <v>42587.875</v>
      </c>
      <c r="Q2787">
        <f t="shared" si="215"/>
        <v>105</v>
      </c>
      <c r="R2787">
        <f t="shared" si="218"/>
        <v>36.86</v>
      </c>
      <c r="S2787" t="s">
        <v>8317</v>
      </c>
      <c r="T2787" t="s">
        <v>8318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6"/>
        <v>41815.569212962961</v>
      </c>
      <c r="P2788" s="10">
        <f t="shared" si="217"/>
        <v>41829.569212962961</v>
      </c>
      <c r="Q2788">
        <f t="shared" si="215"/>
        <v>118</v>
      </c>
      <c r="R2788">
        <f t="shared" si="218"/>
        <v>39.81</v>
      </c>
      <c r="S2788" t="s">
        <v>8317</v>
      </c>
      <c r="T2788" t="s">
        <v>8318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6"/>
        <v>41808.198518518519</v>
      </c>
      <c r="P2789" s="10">
        <f t="shared" si="217"/>
        <v>41838.198518518519</v>
      </c>
      <c r="Q2789">
        <f t="shared" si="215"/>
        <v>120</v>
      </c>
      <c r="R2789">
        <f t="shared" si="218"/>
        <v>31.5</v>
      </c>
      <c r="S2789" t="s">
        <v>8317</v>
      </c>
      <c r="T2789" t="s">
        <v>8318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6"/>
        <v>42550.701886574068</v>
      </c>
      <c r="P2790" s="10">
        <f t="shared" si="217"/>
        <v>42580.701886574068</v>
      </c>
      <c r="Q2790">
        <f t="shared" si="215"/>
        <v>103</v>
      </c>
      <c r="R2790">
        <f t="shared" si="218"/>
        <v>102.5</v>
      </c>
      <c r="S2790" t="s">
        <v>8317</v>
      </c>
      <c r="T2790" t="s">
        <v>8318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6"/>
        <v>42056.013124999998</v>
      </c>
      <c r="P2791" s="10">
        <f t="shared" si="217"/>
        <v>42075.166666666672</v>
      </c>
      <c r="Q2791">
        <f t="shared" si="215"/>
        <v>101</v>
      </c>
      <c r="R2791">
        <f t="shared" si="218"/>
        <v>126.46</v>
      </c>
      <c r="S2791" t="s">
        <v>8317</v>
      </c>
      <c r="T2791" t="s">
        <v>8318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6"/>
        <v>42016.938692129625</v>
      </c>
      <c r="P2792" s="10">
        <f t="shared" si="217"/>
        <v>42046.938692129625</v>
      </c>
      <c r="Q2792">
        <f t="shared" si="215"/>
        <v>105</v>
      </c>
      <c r="R2792">
        <f t="shared" si="218"/>
        <v>47.88</v>
      </c>
      <c r="S2792" t="s">
        <v>8317</v>
      </c>
      <c r="T2792" t="s">
        <v>8318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6"/>
        <v>42591.899988425925</v>
      </c>
      <c r="P2793" s="10">
        <f t="shared" si="217"/>
        <v>42622.166666666672</v>
      </c>
      <c r="Q2793">
        <f t="shared" si="215"/>
        <v>103</v>
      </c>
      <c r="R2793">
        <f t="shared" si="218"/>
        <v>73.209999999999994</v>
      </c>
      <c r="S2793" t="s">
        <v>8317</v>
      </c>
      <c r="T2793" t="s">
        <v>8318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6"/>
        <v>42183.231006944443</v>
      </c>
      <c r="P2794" s="10">
        <f t="shared" si="217"/>
        <v>42228.231006944443</v>
      </c>
      <c r="Q2794">
        <f t="shared" si="215"/>
        <v>108</v>
      </c>
      <c r="R2794">
        <f t="shared" si="218"/>
        <v>89.67</v>
      </c>
      <c r="S2794" t="s">
        <v>8317</v>
      </c>
      <c r="T2794" t="s">
        <v>8318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6"/>
        <v>42176.419039351851</v>
      </c>
      <c r="P2795" s="10">
        <f t="shared" si="217"/>
        <v>42206.419039351851</v>
      </c>
      <c r="Q2795">
        <f t="shared" si="215"/>
        <v>111</v>
      </c>
      <c r="R2795">
        <f t="shared" si="218"/>
        <v>151.46</v>
      </c>
      <c r="S2795" t="s">
        <v>8317</v>
      </c>
      <c r="T2795" t="s">
        <v>8318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6"/>
        <v>42416.691655092596</v>
      </c>
      <c r="P2796" s="10">
        <f t="shared" si="217"/>
        <v>42432.791666666672</v>
      </c>
      <c r="Q2796">
        <f t="shared" si="215"/>
        <v>150</v>
      </c>
      <c r="R2796">
        <f t="shared" si="218"/>
        <v>25</v>
      </c>
      <c r="S2796" t="s">
        <v>8317</v>
      </c>
      <c r="T2796" t="s">
        <v>8318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6"/>
        <v>41780.525937500002</v>
      </c>
      <c r="P2797" s="10">
        <f t="shared" si="217"/>
        <v>41796.958333333336</v>
      </c>
      <c r="Q2797">
        <f t="shared" si="215"/>
        <v>104</v>
      </c>
      <c r="R2797">
        <f t="shared" si="218"/>
        <v>36.5</v>
      </c>
      <c r="S2797" t="s">
        <v>8317</v>
      </c>
      <c r="T2797" t="s">
        <v>8318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6"/>
        <v>41795.528101851851</v>
      </c>
      <c r="P2798" s="10">
        <f t="shared" si="217"/>
        <v>41825.528101851851</v>
      </c>
      <c r="Q2798">
        <f t="shared" si="215"/>
        <v>116</v>
      </c>
      <c r="R2798">
        <f t="shared" si="218"/>
        <v>44</v>
      </c>
      <c r="S2798" t="s">
        <v>8317</v>
      </c>
      <c r="T2798" t="s">
        <v>8318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6"/>
        <v>41798.94027777778</v>
      </c>
      <c r="P2799" s="10">
        <f t="shared" si="217"/>
        <v>41828.94027777778</v>
      </c>
      <c r="Q2799">
        <f t="shared" si="215"/>
        <v>103</v>
      </c>
      <c r="R2799">
        <f t="shared" si="218"/>
        <v>87.36</v>
      </c>
      <c r="S2799" t="s">
        <v>8317</v>
      </c>
      <c r="T2799" t="s">
        <v>8318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6"/>
        <v>42201.675011574072</v>
      </c>
      <c r="P2800" s="10">
        <f t="shared" si="217"/>
        <v>42216.666666666672</v>
      </c>
      <c r="Q2800">
        <f t="shared" si="215"/>
        <v>101</v>
      </c>
      <c r="R2800">
        <f t="shared" si="218"/>
        <v>36.47</v>
      </c>
      <c r="S2800" t="s">
        <v>8317</v>
      </c>
      <c r="T2800" t="s">
        <v>8318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6"/>
        <v>42507.264699074076</v>
      </c>
      <c r="P2801" s="10">
        <f t="shared" si="217"/>
        <v>42538.666666666672</v>
      </c>
      <c r="Q2801">
        <f t="shared" si="215"/>
        <v>117</v>
      </c>
      <c r="R2801">
        <f t="shared" si="218"/>
        <v>44.86</v>
      </c>
      <c r="S2801" t="s">
        <v>8317</v>
      </c>
      <c r="T2801" t="s">
        <v>8318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6"/>
        <v>41948.552847222221</v>
      </c>
      <c r="P2802" s="10">
        <f t="shared" si="217"/>
        <v>42008.552847222221</v>
      </c>
      <c r="Q2802">
        <f t="shared" si="215"/>
        <v>133</v>
      </c>
      <c r="R2802">
        <f t="shared" si="218"/>
        <v>42.9</v>
      </c>
      <c r="S2802" t="s">
        <v>8317</v>
      </c>
      <c r="T2802" t="s">
        <v>8318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6"/>
        <v>41900.243159722224</v>
      </c>
      <c r="P2803" s="10">
        <f t="shared" si="217"/>
        <v>41922.458333333336</v>
      </c>
      <c r="Q2803">
        <f t="shared" si="215"/>
        <v>133</v>
      </c>
      <c r="R2803">
        <f t="shared" si="218"/>
        <v>51.23</v>
      </c>
      <c r="S2803" t="s">
        <v>8317</v>
      </c>
      <c r="T2803" t="s">
        <v>8318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6"/>
        <v>42192.64707175926</v>
      </c>
      <c r="P2804" s="10">
        <f t="shared" si="217"/>
        <v>42222.64707175926</v>
      </c>
      <c r="Q2804">
        <f t="shared" si="215"/>
        <v>102</v>
      </c>
      <c r="R2804">
        <f t="shared" si="218"/>
        <v>33.94</v>
      </c>
      <c r="S2804" t="s">
        <v>8317</v>
      </c>
      <c r="T2804" t="s">
        <v>8318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6"/>
        <v>42158.065694444449</v>
      </c>
      <c r="P2805" s="10">
        <f t="shared" si="217"/>
        <v>42201</v>
      </c>
      <c r="Q2805">
        <f t="shared" si="215"/>
        <v>128</v>
      </c>
      <c r="R2805">
        <f t="shared" si="218"/>
        <v>90.74</v>
      </c>
      <c r="S2805" t="s">
        <v>8317</v>
      </c>
      <c r="T2805" t="s">
        <v>8318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6"/>
        <v>41881.453587962962</v>
      </c>
      <c r="P2806" s="10">
        <f t="shared" si="217"/>
        <v>41911.453587962962</v>
      </c>
      <c r="Q2806">
        <f t="shared" si="215"/>
        <v>115</v>
      </c>
      <c r="R2806">
        <f t="shared" si="218"/>
        <v>50</v>
      </c>
      <c r="S2806" t="s">
        <v>8317</v>
      </c>
      <c r="T2806" t="s">
        <v>8318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6"/>
        <v>42213.505474537036</v>
      </c>
      <c r="P2807" s="10">
        <f t="shared" si="217"/>
        <v>42238.505474537036</v>
      </c>
      <c r="Q2807">
        <f t="shared" si="215"/>
        <v>110</v>
      </c>
      <c r="R2807">
        <f t="shared" si="218"/>
        <v>24.44</v>
      </c>
      <c r="S2807" t="s">
        <v>8317</v>
      </c>
      <c r="T2807" t="s">
        <v>8318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6"/>
        <v>42185.267245370371</v>
      </c>
      <c r="P2808" s="10">
        <f t="shared" si="217"/>
        <v>42221.458333333328</v>
      </c>
      <c r="Q2808">
        <f t="shared" si="215"/>
        <v>112</v>
      </c>
      <c r="R2808">
        <f t="shared" si="218"/>
        <v>44.25</v>
      </c>
      <c r="S2808" t="s">
        <v>8317</v>
      </c>
      <c r="T2808" t="s">
        <v>8318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6"/>
        <v>42154.873124999998</v>
      </c>
      <c r="P2809" s="10">
        <f t="shared" si="217"/>
        <v>42184.873124999998</v>
      </c>
      <c r="Q2809">
        <f t="shared" si="215"/>
        <v>126</v>
      </c>
      <c r="R2809">
        <f t="shared" si="218"/>
        <v>67.739999999999995</v>
      </c>
      <c r="S2809" t="s">
        <v>8317</v>
      </c>
      <c r="T2809" t="s">
        <v>8318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6"/>
        <v>42208.84646990741</v>
      </c>
      <c r="P2810" s="10">
        <f t="shared" si="217"/>
        <v>42238.84646990741</v>
      </c>
      <c r="Q2810">
        <f t="shared" si="215"/>
        <v>100</v>
      </c>
      <c r="R2810">
        <f t="shared" si="218"/>
        <v>65.38</v>
      </c>
      <c r="S2810" t="s">
        <v>8317</v>
      </c>
      <c r="T2810" t="s">
        <v>8318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6"/>
        <v>42451.496817129635</v>
      </c>
      <c r="P2811" s="10">
        <f t="shared" si="217"/>
        <v>42459.610416666663</v>
      </c>
      <c r="Q2811">
        <f t="shared" si="215"/>
        <v>102</v>
      </c>
      <c r="R2811">
        <f t="shared" si="218"/>
        <v>121.9</v>
      </c>
      <c r="S2811" t="s">
        <v>8317</v>
      </c>
      <c r="T2811" t="s">
        <v>8318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6"/>
        <v>41759.13962962963</v>
      </c>
      <c r="P2812" s="10">
        <f t="shared" si="217"/>
        <v>41791.165972222225</v>
      </c>
      <c r="Q2812">
        <f t="shared" si="215"/>
        <v>108</v>
      </c>
      <c r="R2812">
        <f t="shared" si="218"/>
        <v>47.46</v>
      </c>
      <c r="S2812" t="s">
        <v>8317</v>
      </c>
      <c r="T2812" t="s">
        <v>8318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6"/>
        <v>42028.496562500004</v>
      </c>
      <c r="P2813" s="10">
        <f t="shared" si="217"/>
        <v>42058.496562500004</v>
      </c>
      <c r="Q2813">
        <f t="shared" si="215"/>
        <v>100</v>
      </c>
      <c r="R2813">
        <f t="shared" si="218"/>
        <v>92.84</v>
      </c>
      <c r="S2813" t="s">
        <v>8317</v>
      </c>
      <c r="T2813" t="s">
        <v>8318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6"/>
        <v>42054.74418981481</v>
      </c>
      <c r="P2814" s="10">
        <f t="shared" si="217"/>
        <v>42100.166666666672</v>
      </c>
      <c r="Q2814">
        <f t="shared" si="215"/>
        <v>113</v>
      </c>
      <c r="R2814">
        <f t="shared" si="218"/>
        <v>68.25</v>
      </c>
      <c r="S2814" t="s">
        <v>8317</v>
      </c>
      <c r="T2814" t="s">
        <v>8318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6"/>
        <v>42693.742604166662</v>
      </c>
      <c r="P2815" s="10">
        <f t="shared" si="217"/>
        <v>42718.742604166662</v>
      </c>
      <c r="Q2815">
        <f t="shared" si="215"/>
        <v>128</v>
      </c>
      <c r="R2815">
        <f t="shared" si="218"/>
        <v>37.21</v>
      </c>
      <c r="S2815" t="s">
        <v>8317</v>
      </c>
      <c r="T2815" t="s">
        <v>8318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6"/>
        <v>42103.399479166663</v>
      </c>
      <c r="P2816" s="10">
        <f t="shared" si="217"/>
        <v>42133.399479166663</v>
      </c>
      <c r="Q2816">
        <f t="shared" si="215"/>
        <v>108</v>
      </c>
      <c r="R2816">
        <f t="shared" si="218"/>
        <v>25.25</v>
      </c>
      <c r="S2816" t="s">
        <v>8317</v>
      </c>
      <c r="T2816" t="s">
        <v>8318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6"/>
        <v>42559.776724537034</v>
      </c>
      <c r="P2817" s="10">
        <f t="shared" si="217"/>
        <v>42589.776724537034</v>
      </c>
      <c r="Q2817">
        <f t="shared" si="215"/>
        <v>242</v>
      </c>
      <c r="R2817">
        <f t="shared" si="218"/>
        <v>43.21</v>
      </c>
      <c r="S2817" t="s">
        <v>8317</v>
      </c>
      <c r="T2817" t="s">
        <v>8318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6"/>
        <v>42188.467499999999</v>
      </c>
      <c r="P2818" s="10">
        <f t="shared" si="217"/>
        <v>42218.666666666672</v>
      </c>
      <c r="Q2818">
        <f t="shared" ref="Q2818:Q2881" si="220">ROUND(100*E2818/D2818, 0)</f>
        <v>142</v>
      </c>
      <c r="R2818">
        <f t="shared" si="218"/>
        <v>25.13</v>
      </c>
      <c r="S2818" t="s">
        <v>8317</v>
      </c>
      <c r="T2818" t="s">
        <v>8318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1">(((J2819/60)/60)/24)+DATE(1970,1,1)</f>
        <v>42023.634976851856</v>
      </c>
      <c r="P2819" s="10">
        <f t="shared" ref="P2819:P2882" si="222">(((I2819/60)/60)/24)+DATE(1970,1,1)</f>
        <v>42063.634976851856</v>
      </c>
      <c r="Q2819">
        <f t="shared" si="220"/>
        <v>130</v>
      </c>
      <c r="R2819">
        <f t="shared" ref="R2819:R2882" si="223">IFERROR(ROUND(E2819/L2819, 2), "no backers")</f>
        <v>23.64</v>
      </c>
      <c r="S2819" t="s">
        <v>8317</v>
      </c>
      <c r="T2819" t="s">
        <v>8318</v>
      </c>
      <c r="U2819">
        <f t="shared" ref="U2819:U2882" si="224">YEAR(O2819)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1"/>
        <v>42250.598217592589</v>
      </c>
      <c r="P2820" s="10">
        <f t="shared" si="222"/>
        <v>42270.598217592589</v>
      </c>
      <c r="Q2820">
        <f t="shared" si="220"/>
        <v>106</v>
      </c>
      <c r="R2820">
        <f t="shared" si="223"/>
        <v>103.95</v>
      </c>
      <c r="S2820" t="s">
        <v>8317</v>
      </c>
      <c r="T2820" t="s">
        <v>8318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1"/>
        <v>42139.525567129633</v>
      </c>
      <c r="P2821" s="10">
        <f t="shared" si="222"/>
        <v>42169.525567129633</v>
      </c>
      <c r="Q2821">
        <f t="shared" si="220"/>
        <v>105</v>
      </c>
      <c r="R2821">
        <f t="shared" si="223"/>
        <v>50.38</v>
      </c>
      <c r="S2821" t="s">
        <v>8317</v>
      </c>
      <c r="T2821" t="s">
        <v>8318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1"/>
        <v>42401.610983796301</v>
      </c>
      <c r="P2822" s="10">
        <f t="shared" si="222"/>
        <v>42426</v>
      </c>
      <c r="Q2822">
        <f t="shared" si="220"/>
        <v>136</v>
      </c>
      <c r="R2822">
        <f t="shared" si="223"/>
        <v>13.6</v>
      </c>
      <c r="S2822" t="s">
        <v>8317</v>
      </c>
      <c r="T2822" t="s">
        <v>8318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1"/>
        <v>41875.922858796301</v>
      </c>
      <c r="P2823" s="10">
        <f t="shared" si="222"/>
        <v>41905.922858796301</v>
      </c>
      <c r="Q2823">
        <f t="shared" si="220"/>
        <v>100</v>
      </c>
      <c r="R2823">
        <f t="shared" si="223"/>
        <v>28.57</v>
      </c>
      <c r="S2823" t="s">
        <v>8317</v>
      </c>
      <c r="T2823" t="s">
        <v>8318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1"/>
        <v>42060.683935185181</v>
      </c>
      <c r="P2824" s="10">
        <f t="shared" si="222"/>
        <v>42090.642268518524</v>
      </c>
      <c r="Q2824">
        <f t="shared" si="220"/>
        <v>100</v>
      </c>
      <c r="R2824">
        <f t="shared" si="223"/>
        <v>63.83</v>
      </c>
      <c r="S2824" t="s">
        <v>8317</v>
      </c>
      <c r="T2824" t="s">
        <v>8318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1"/>
        <v>42067.011643518519</v>
      </c>
      <c r="P2825" s="10">
        <f t="shared" si="222"/>
        <v>42094.957638888889</v>
      </c>
      <c r="Q2825">
        <f t="shared" si="220"/>
        <v>124</v>
      </c>
      <c r="R2825">
        <f t="shared" si="223"/>
        <v>8.86</v>
      </c>
      <c r="S2825" t="s">
        <v>8317</v>
      </c>
      <c r="T2825" t="s">
        <v>8318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1"/>
        <v>42136.270787037036</v>
      </c>
      <c r="P2826" s="10">
        <f t="shared" si="222"/>
        <v>42168.071527777778</v>
      </c>
      <c r="Q2826">
        <f t="shared" si="220"/>
        <v>117</v>
      </c>
      <c r="R2826">
        <f t="shared" si="223"/>
        <v>50.67</v>
      </c>
      <c r="S2826" t="s">
        <v>8317</v>
      </c>
      <c r="T2826" t="s">
        <v>8318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1"/>
        <v>42312.792662037042</v>
      </c>
      <c r="P2827" s="10">
        <f t="shared" si="222"/>
        <v>42342.792662037042</v>
      </c>
      <c r="Q2827">
        <f t="shared" si="220"/>
        <v>103</v>
      </c>
      <c r="R2827">
        <f t="shared" si="223"/>
        <v>60.78</v>
      </c>
      <c r="S2827" t="s">
        <v>8317</v>
      </c>
      <c r="T2827" t="s">
        <v>8318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1"/>
        <v>42171.034861111111</v>
      </c>
      <c r="P2828" s="10">
        <f t="shared" si="222"/>
        <v>42195.291666666672</v>
      </c>
      <c r="Q2828">
        <f t="shared" si="220"/>
        <v>108</v>
      </c>
      <c r="R2828">
        <f t="shared" si="223"/>
        <v>113.42</v>
      </c>
      <c r="S2828" t="s">
        <v>8317</v>
      </c>
      <c r="T2828" t="s">
        <v>8318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1"/>
        <v>42494.683634259258</v>
      </c>
      <c r="P2829" s="10">
        <f t="shared" si="222"/>
        <v>42524.6875</v>
      </c>
      <c r="Q2829">
        <f t="shared" si="220"/>
        <v>120</v>
      </c>
      <c r="R2829">
        <f t="shared" si="223"/>
        <v>104.57</v>
      </c>
      <c r="S2829" t="s">
        <v>8317</v>
      </c>
      <c r="T2829" t="s">
        <v>8318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1"/>
        <v>42254.264687499999</v>
      </c>
      <c r="P2830" s="10">
        <f t="shared" si="222"/>
        <v>42279.958333333328</v>
      </c>
      <c r="Q2830">
        <f t="shared" si="220"/>
        <v>100</v>
      </c>
      <c r="R2830">
        <f t="shared" si="223"/>
        <v>98.31</v>
      </c>
      <c r="S2830" t="s">
        <v>8317</v>
      </c>
      <c r="T2830" t="s">
        <v>8318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1"/>
        <v>42495.434236111112</v>
      </c>
      <c r="P2831" s="10">
        <f t="shared" si="222"/>
        <v>42523.434236111112</v>
      </c>
      <c r="Q2831">
        <f t="shared" si="220"/>
        <v>107</v>
      </c>
      <c r="R2831">
        <f t="shared" si="223"/>
        <v>35.04</v>
      </c>
      <c r="S2831" t="s">
        <v>8317</v>
      </c>
      <c r="T2831" t="s">
        <v>8318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1"/>
        <v>41758.839675925927</v>
      </c>
      <c r="P2832" s="10">
        <f t="shared" si="222"/>
        <v>41771.165972222225</v>
      </c>
      <c r="Q2832">
        <f t="shared" si="220"/>
        <v>100</v>
      </c>
      <c r="R2832">
        <f t="shared" si="223"/>
        <v>272.73</v>
      </c>
      <c r="S2832" t="s">
        <v>8317</v>
      </c>
      <c r="T2832" t="s">
        <v>8318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1"/>
        <v>42171.824884259258</v>
      </c>
      <c r="P2833" s="10">
        <f t="shared" si="222"/>
        <v>42201.824884259258</v>
      </c>
      <c r="Q2833">
        <f t="shared" si="220"/>
        <v>111</v>
      </c>
      <c r="R2833">
        <f t="shared" si="223"/>
        <v>63.85</v>
      </c>
      <c r="S2833" t="s">
        <v>8317</v>
      </c>
      <c r="T2833" t="s">
        <v>8318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1"/>
        <v>41938.709421296298</v>
      </c>
      <c r="P2834" s="10">
        <f t="shared" si="222"/>
        <v>41966.916666666672</v>
      </c>
      <c r="Q2834">
        <f t="shared" si="220"/>
        <v>115</v>
      </c>
      <c r="R2834">
        <f t="shared" si="223"/>
        <v>30.19</v>
      </c>
      <c r="S2834" t="s">
        <v>8317</v>
      </c>
      <c r="T2834" t="s">
        <v>8318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1"/>
        <v>42268.127696759257</v>
      </c>
      <c r="P2835" s="10">
        <f t="shared" si="222"/>
        <v>42288.083333333328</v>
      </c>
      <c r="Q2835">
        <f t="shared" si="220"/>
        <v>108</v>
      </c>
      <c r="R2835">
        <f t="shared" si="223"/>
        <v>83.51</v>
      </c>
      <c r="S2835" t="s">
        <v>8317</v>
      </c>
      <c r="T2835" t="s">
        <v>8318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1"/>
        <v>42019.959837962961</v>
      </c>
      <c r="P2836" s="10">
        <f t="shared" si="222"/>
        <v>42034.959837962961</v>
      </c>
      <c r="Q2836">
        <f t="shared" si="220"/>
        <v>170</v>
      </c>
      <c r="R2836">
        <f t="shared" si="223"/>
        <v>64.760000000000005</v>
      </c>
      <c r="S2836" t="s">
        <v>8317</v>
      </c>
      <c r="T2836" t="s">
        <v>8318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1"/>
        <v>42313.703900462962</v>
      </c>
      <c r="P2837" s="10">
        <f t="shared" si="222"/>
        <v>42343</v>
      </c>
      <c r="Q2837">
        <f t="shared" si="220"/>
        <v>187</v>
      </c>
      <c r="R2837">
        <f t="shared" si="223"/>
        <v>20.12</v>
      </c>
      <c r="S2837" t="s">
        <v>8317</v>
      </c>
      <c r="T2837" t="s">
        <v>8318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1"/>
        <v>42746.261782407411</v>
      </c>
      <c r="P2838" s="10">
        <f t="shared" si="222"/>
        <v>42784.207638888889</v>
      </c>
      <c r="Q2838">
        <f t="shared" si="220"/>
        <v>108</v>
      </c>
      <c r="R2838">
        <f t="shared" si="223"/>
        <v>44.09</v>
      </c>
      <c r="S2838" t="s">
        <v>8317</v>
      </c>
      <c r="T2838" t="s">
        <v>8318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1"/>
        <v>42307.908379629633</v>
      </c>
      <c r="P2839" s="10">
        <f t="shared" si="222"/>
        <v>42347.950046296297</v>
      </c>
      <c r="Q2839">
        <f t="shared" si="220"/>
        <v>100</v>
      </c>
      <c r="R2839">
        <f t="shared" si="223"/>
        <v>40.479999999999997</v>
      </c>
      <c r="S2839" t="s">
        <v>8317</v>
      </c>
      <c r="T2839" t="s">
        <v>8318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1"/>
        <v>41842.607592592591</v>
      </c>
      <c r="P2840" s="10">
        <f t="shared" si="222"/>
        <v>41864.916666666664</v>
      </c>
      <c r="Q2840">
        <f t="shared" si="220"/>
        <v>120</v>
      </c>
      <c r="R2840">
        <f t="shared" si="223"/>
        <v>44.54</v>
      </c>
      <c r="S2840" t="s">
        <v>8317</v>
      </c>
      <c r="T2840" t="s">
        <v>8318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1"/>
        <v>41853.240208333329</v>
      </c>
      <c r="P2841" s="10">
        <f t="shared" si="222"/>
        <v>41876.207638888889</v>
      </c>
      <c r="Q2841">
        <f t="shared" si="220"/>
        <v>111</v>
      </c>
      <c r="R2841">
        <f t="shared" si="223"/>
        <v>125.81</v>
      </c>
      <c r="S2841" t="s">
        <v>8317</v>
      </c>
      <c r="T2841" t="s">
        <v>8318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1"/>
        <v>42060.035636574074</v>
      </c>
      <c r="P2842" s="10">
        <f t="shared" si="222"/>
        <v>42081.708333333328</v>
      </c>
      <c r="Q2842">
        <f t="shared" si="220"/>
        <v>104</v>
      </c>
      <c r="R2842">
        <f t="shared" si="223"/>
        <v>19.7</v>
      </c>
      <c r="S2842" t="s">
        <v>8317</v>
      </c>
      <c r="T2842" t="s">
        <v>8318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1"/>
        <v>42291.739548611105</v>
      </c>
      <c r="P2843" s="10">
        <f t="shared" si="222"/>
        <v>42351.781215277777</v>
      </c>
      <c r="Q2843">
        <f t="shared" si="220"/>
        <v>1</v>
      </c>
      <c r="R2843">
        <f t="shared" si="223"/>
        <v>10</v>
      </c>
      <c r="S2843" t="s">
        <v>8317</v>
      </c>
      <c r="T2843" t="s">
        <v>8318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1"/>
        <v>41784.952488425923</v>
      </c>
      <c r="P2844" s="10">
        <f t="shared" si="222"/>
        <v>41811.458333333336</v>
      </c>
      <c r="Q2844">
        <f t="shared" si="220"/>
        <v>0</v>
      </c>
      <c r="R2844" t="str">
        <f t="shared" si="223"/>
        <v>no backers</v>
      </c>
      <c r="S2844" t="s">
        <v>8317</v>
      </c>
      <c r="T2844" t="s">
        <v>8318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1"/>
        <v>42492.737847222219</v>
      </c>
      <c r="P2845" s="10">
        <f t="shared" si="222"/>
        <v>42534.166666666672</v>
      </c>
      <c r="Q2845">
        <f t="shared" si="220"/>
        <v>0</v>
      </c>
      <c r="R2845" t="str">
        <f t="shared" si="223"/>
        <v>no backers</v>
      </c>
      <c r="S2845" t="s">
        <v>8317</v>
      </c>
      <c r="T2845" t="s">
        <v>8318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1"/>
        <v>42709.546064814815</v>
      </c>
      <c r="P2846" s="10">
        <f t="shared" si="222"/>
        <v>42739.546064814815</v>
      </c>
      <c r="Q2846">
        <f t="shared" si="220"/>
        <v>5</v>
      </c>
      <c r="R2846">
        <f t="shared" si="223"/>
        <v>30</v>
      </c>
      <c r="S2846" t="s">
        <v>8317</v>
      </c>
      <c r="T2846" t="s">
        <v>8318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1"/>
        <v>42103.016585648147</v>
      </c>
      <c r="P2847" s="10">
        <f t="shared" si="222"/>
        <v>42163.016585648147</v>
      </c>
      <c r="Q2847">
        <f t="shared" si="220"/>
        <v>32</v>
      </c>
      <c r="R2847">
        <f t="shared" si="223"/>
        <v>60.67</v>
      </c>
      <c r="S2847" t="s">
        <v>8317</v>
      </c>
      <c r="T2847" t="s">
        <v>8318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1"/>
        <v>42108.692060185189</v>
      </c>
      <c r="P2848" s="10">
        <f t="shared" si="222"/>
        <v>42153.692060185189</v>
      </c>
      <c r="Q2848">
        <f t="shared" si="220"/>
        <v>0</v>
      </c>
      <c r="R2848" t="str">
        <f t="shared" si="223"/>
        <v>no backers</v>
      </c>
      <c r="S2848" t="s">
        <v>8317</v>
      </c>
      <c r="T2848" t="s">
        <v>8318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1"/>
        <v>42453.806307870371</v>
      </c>
      <c r="P2849" s="10">
        <f t="shared" si="222"/>
        <v>42513.806307870371</v>
      </c>
      <c r="Q2849">
        <f t="shared" si="220"/>
        <v>0</v>
      </c>
      <c r="R2849" t="str">
        <f t="shared" si="223"/>
        <v>no backers</v>
      </c>
      <c r="S2849" t="s">
        <v>8317</v>
      </c>
      <c r="T2849" t="s">
        <v>8318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1"/>
        <v>42123.648831018523</v>
      </c>
      <c r="P2850" s="10">
        <f t="shared" si="222"/>
        <v>42153.648831018523</v>
      </c>
      <c r="Q2850">
        <f t="shared" si="220"/>
        <v>0</v>
      </c>
      <c r="R2850">
        <f t="shared" si="223"/>
        <v>23.33</v>
      </c>
      <c r="S2850" t="s">
        <v>8317</v>
      </c>
      <c r="T2850" t="s">
        <v>8318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1"/>
        <v>42453.428240740745</v>
      </c>
      <c r="P2851" s="10">
        <f t="shared" si="222"/>
        <v>42483.428240740745</v>
      </c>
      <c r="Q2851">
        <f t="shared" si="220"/>
        <v>1</v>
      </c>
      <c r="R2851">
        <f t="shared" si="223"/>
        <v>5</v>
      </c>
      <c r="S2851" t="s">
        <v>8317</v>
      </c>
      <c r="T2851" t="s">
        <v>8318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1"/>
        <v>41858.007071759261</v>
      </c>
      <c r="P2852" s="10">
        <f t="shared" si="222"/>
        <v>41888.007071759261</v>
      </c>
      <c r="Q2852">
        <f t="shared" si="220"/>
        <v>4</v>
      </c>
      <c r="R2852">
        <f t="shared" si="223"/>
        <v>23.92</v>
      </c>
      <c r="S2852" t="s">
        <v>8317</v>
      </c>
      <c r="T2852" t="s">
        <v>8318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1"/>
        <v>42390.002650462964</v>
      </c>
      <c r="P2853" s="10">
        <f t="shared" si="222"/>
        <v>42398.970138888893</v>
      </c>
      <c r="Q2853">
        <f t="shared" si="220"/>
        <v>0</v>
      </c>
      <c r="R2853" t="str">
        <f t="shared" si="223"/>
        <v>no backers</v>
      </c>
      <c r="S2853" t="s">
        <v>8317</v>
      </c>
      <c r="T2853" t="s">
        <v>8318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1"/>
        <v>41781.045173611114</v>
      </c>
      <c r="P2854" s="10">
        <f t="shared" si="222"/>
        <v>41811.045173611114</v>
      </c>
      <c r="Q2854">
        <f t="shared" si="220"/>
        <v>2</v>
      </c>
      <c r="R2854">
        <f t="shared" si="223"/>
        <v>15.83</v>
      </c>
      <c r="S2854" t="s">
        <v>8317</v>
      </c>
      <c r="T2854" t="s">
        <v>8318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1"/>
        <v>41836.190937499996</v>
      </c>
      <c r="P2855" s="10">
        <f t="shared" si="222"/>
        <v>41896.190937499996</v>
      </c>
      <c r="Q2855">
        <f t="shared" si="220"/>
        <v>0</v>
      </c>
      <c r="R2855" t="str">
        <f t="shared" si="223"/>
        <v>no backers</v>
      </c>
      <c r="S2855" t="s">
        <v>8317</v>
      </c>
      <c r="T2855" t="s">
        <v>8318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1"/>
        <v>42111.71665509259</v>
      </c>
      <c r="P2856" s="10">
        <f t="shared" si="222"/>
        <v>42131.71665509259</v>
      </c>
      <c r="Q2856">
        <f t="shared" si="220"/>
        <v>42</v>
      </c>
      <c r="R2856">
        <f t="shared" si="223"/>
        <v>29.79</v>
      </c>
      <c r="S2856" t="s">
        <v>8317</v>
      </c>
      <c r="T2856" t="s">
        <v>8318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1"/>
        <v>42370.007766203707</v>
      </c>
      <c r="P2857" s="10">
        <f t="shared" si="222"/>
        <v>42398.981944444444</v>
      </c>
      <c r="Q2857">
        <f t="shared" si="220"/>
        <v>50</v>
      </c>
      <c r="R2857">
        <f t="shared" si="223"/>
        <v>60</v>
      </c>
      <c r="S2857" t="s">
        <v>8317</v>
      </c>
      <c r="T2857" t="s">
        <v>8318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1"/>
        <v>42165.037581018521</v>
      </c>
      <c r="P2858" s="10">
        <f t="shared" si="222"/>
        <v>42224.898611111115</v>
      </c>
      <c r="Q2858">
        <f t="shared" si="220"/>
        <v>5</v>
      </c>
      <c r="R2858">
        <f t="shared" si="223"/>
        <v>24.33</v>
      </c>
      <c r="S2858" t="s">
        <v>8317</v>
      </c>
      <c r="T2858" t="s">
        <v>8318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1"/>
        <v>42726.920081018514</v>
      </c>
      <c r="P2859" s="10">
        <f t="shared" si="222"/>
        <v>42786.75</v>
      </c>
      <c r="Q2859">
        <f t="shared" si="220"/>
        <v>20</v>
      </c>
      <c r="R2859">
        <f t="shared" si="223"/>
        <v>500</v>
      </c>
      <c r="S2859" t="s">
        <v>8317</v>
      </c>
      <c r="T2859" t="s">
        <v>8318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1"/>
        <v>41954.545081018514</v>
      </c>
      <c r="P2860" s="10">
        <f t="shared" si="222"/>
        <v>41978.477777777778</v>
      </c>
      <c r="Q2860">
        <f t="shared" si="220"/>
        <v>0</v>
      </c>
      <c r="R2860" t="str">
        <f t="shared" si="223"/>
        <v>no backers</v>
      </c>
      <c r="S2860" t="s">
        <v>8317</v>
      </c>
      <c r="T2860" t="s">
        <v>8318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1"/>
        <v>42233.362314814818</v>
      </c>
      <c r="P2861" s="10">
        <f t="shared" si="222"/>
        <v>42293.362314814818</v>
      </c>
      <c r="Q2861">
        <f t="shared" si="220"/>
        <v>2</v>
      </c>
      <c r="R2861">
        <f t="shared" si="223"/>
        <v>35</v>
      </c>
      <c r="S2861" t="s">
        <v>8317</v>
      </c>
      <c r="T2861" t="s">
        <v>8318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1"/>
        <v>42480.800648148142</v>
      </c>
      <c r="P2862" s="10">
        <f t="shared" si="222"/>
        <v>42540.800648148142</v>
      </c>
      <c r="Q2862">
        <f t="shared" si="220"/>
        <v>7</v>
      </c>
      <c r="R2862">
        <f t="shared" si="223"/>
        <v>29.56</v>
      </c>
      <c r="S2862" t="s">
        <v>8317</v>
      </c>
      <c r="T2862" t="s">
        <v>8318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1"/>
        <v>42257.590833333335</v>
      </c>
      <c r="P2863" s="10">
        <f t="shared" si="222"/>
        <v>42271.590833333335</v>
      </c>
      <c r="Q2863">
        <f t="shared" si="220"/>
        <v>32</v>
      </c>
      <c r="R2863">
        <f t="shared" si="223"/>
        <v>26.67</v>
      </c>
      <c r="S2863" t="s">
        <v>8317</v>
      </c>
      <c r="T2863" t="s">
        <v>8318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1"/>
        <v>41784.789687500001</v>
      </c>
      <c r="P2864" s="10">
        <f t="shared" si="222"/>
        <v>41814.789687500001</v>
      </c>
      <c r="Q2864">
        <f t="shared" si="220"/>
        <v>0</v>
      </c>
      <c r="R2864">
        <f t="shared" si="223"/>
        <v>18.329999999999998</v>
      </c>
      <c r="S2864" t="s">
        <v>8317</v>
      </c>
      <c r="T2864" t="s">
        <v>8318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1"/>
        <v>41831.675034722226</v>
      </c>
      <c r="P2865" s="10">
        <f t="shared" si="222"/>
        <v>41891.675034722226</v>
      </c>
      <c r="Q2865">
        <f t="shared" si="220"/>
        <v>0</v>
      </c>
      <c r="R2865">
        <f t="shared" si="223"/>
        <v>20</v>
      </c>
      <c r="S2865" t="s">
        <v>8317</v>
      </c>
      <c r="T2865" t="s">
        <v>8318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1"/>
        <v>42172.613506944443</v>
      </c>
      <c r="P2866" s="10">
        <f t="shared" si="222"/>
        <v>42202.554166666669</v>
      </c>
      <c r="Q2866">
        <f t="shared" si="220"/>
        <v>2</v>
      </c>
      <c r="R2866">
        <f t="shared" si="223"/>
        <v>13.33</v>
      </c>
      <c r="S2866" t="s">
        <v>8317</v>
      </c>
      <c r="T2866" t="s">
        <v>8318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1"/>
        <v>41950.114108796297</v>
      </c>
      <c r="P2867" s="10">
        <f t="shared" si="222"/>
        <v>42010.114108796297</v>
      </c>
      <c r="Q2867">
        <f t="shared" si="220"/>
        <v>0</v>
      </c>
      <c r="R2867" t="str">
        <f t="shared" si="223"/>
        <v>no backers</v>
      </c>
      <c r="S2867" t="s">
        <v>8317</v>
      </c>
      <c r="T2867" t="s">
        <v>8318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1"/>
        <v>42627.955104166671</v>
      </c>
      <c r="P2868" s="10">
        <f t="shared" si="222"/>
        <v>42657.916666666672</v>
      </c>
      <c r="Q2868">
        <f t="shared" si="220"/>
        <v>1</v>
      </c>
      <c r="R2868">
        <f t="shared" si="223"/>
        <v>22.5</v>
      </c>
      <c r="S2868" t="s">
        <v>8317</v>
      </c>
      <c r="T2868" t="s">
        <v>8318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1"/>
        <v>42531.195277777777</v>
      </c>
      <c r="P2869" s="10">
        <f t="shared" si="222"/>
        <v>42555.166666666672</v>
      </c>
      <c r="Q2869">
        <f t="shared" si="220"/>
        <v>20</v>
      </c>
      <c r="R2869">
        <f t="shared" si="223"/>
        <v>50.4</v>
      </c>
      <c r="S2869" t="s">
        <v>8317</v>
      </c>
      <c r="T2869" t="s">
        <v>8318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1"/>
        <v>42618.827013888891</v>
      </c>
      <c r="P2870" s="10">
        <f t="shared" si="222"/>
        <v>42648.827013888891</v>
      </c>
      <c r="Q2870">
        <f t="shared" si="220"/>
        <v>42</v>
      </c>
      <c r="R2870">
        <f t="shared" si="223"/>
        <v>105.03</v>
      </c>
      <c r="S2870" t="s">
        <v>8317</v>
      </c>
      <c r="T2870" t="s">
        <v>8318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1"/>
        <v>42540.593530092592</v>
      </c>
      <c r="P2871" s="10">
        <f t="shared" si="222"/>
        <v>42570.593530092592</v>
      </c>
      <c r="Q2871">
        <f t="shared" si="220"/>
        <v>1</v>
      </c>
      <c r="R2871">
        <f t="shared" si="223"/>
        <v>35.4</v>
      </c>
      <c r="S2871" t="s">
        <v>8317</v>
      </c>
      <c r="T2871" t="s">
        <v>8318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1"/>
        <v>41746.189409722225</v>
      </c>
      <c r="P2872" s="10">
        <f t="shared" si="222"/>
        <v>41776.189409722225</v>
      </c>
      <c r="Q2872">
        <f t="shared" si="220"/>
        <v>15</v>
      </c>
      <c r="R2872">
        <f t="shared" si="223"/>
        <v>83.33</v>
      </c>
      <c r="S2872" t="s">
        <v>8317</v>
      </c>
      <c r="T2872" t="s">
        <v>8318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1"/>
        <v>41974.738576388889</v>
      </c>
      <c r="P2873" s="10">
        <f t="shared" si="222"/>
        <v>41994.738576388889</v>
      </c>
      <c r="Q2873">
        <f t="shared" si="220"/>
        <v>5</v>
      </c>
      <c r="R2873">
        <f t="shared" si="223"/>
        <v>35.92</v>
      </c>
      <c r="S2873" t="s">
        <v>8317</v>
      </c>
      <c r="T2873" t="s">
        <v>8318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1"/>
        <v>42115.11618055556</v>
      </c>
      <c r="P2874" s="10">
        <f t="shared" si="222"/>
        <v>42175.11618055556</v>
      </c>
      <c r="Q2874">
        <f t="shared" si="220"/>
        <v>0</v>
      </c>
      <c r="R2874" t="str">
        <f t="shared" si="223"/>
        <v>no backers</v>
      </c>
      <c r="S2874" t="s">
        <v>8317</v>
      </c>
      <c r="T2874" t="s">
        <v>8318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1"/>
        <v>42002.817488425921</v>
      </c>
      <c r="P2875" s="10">
        <f t="shared" si="222"/>
        <v>42032.817488425921</v>
      </c>
      <c r="Q2875">
        <f t="shared" si="220"/>
        <v>38</v>
      </c>
      <c r="R2875">
        <f t="shared" si="223"/>
        <v>119.13</v>
      </c>
      <c r="S2875" t="s">
        <v>8317</v>
      </c>
      <c r="T2875" t="s">
        <v>8318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1"/>
        <v>42722.84474537037</v>
      </c>
      <c r="P2876" s="10">
        <f t="shared" si="222"/>
        <v>42752.84474537037</v>
      </c>
      <c r="Q2876">
        <f t="shared" si="220"/>
        <v>5</v>
      </c>
      <c r="R2876">
        <f t="shared" si="223"/>
        <v>90.33</v>
      </c>
      <c r="S2876" t="s">
        <v>8317</v>
      </c>
      <c r="T2876" t="s">
        <v>8318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1"/>
        <v>42465.128391203703</v>
      </c>
      <c r="P2877" s="10">
        <f t="shared" si="222"/>
        <v>42495.128391203703</v>
      </c>
      <c r="Q2877">
        <f t="shared" si="220"/>
        <v>0</v>
      </c>
      <c r="R2877">
        <f t="shared" si="223"/>
        <v>2.33</v>
      </c>
      <c r="S2877" t="s">
        <v>8317</v>
      </c>
      <c r="T2877" t="s">
        <v>8318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1"/>
        <v>42171.743969907402</v>
      </c>
      <c r="P2878" s="10">
        <f t="shared" si="222"/>
        <v>42201.743969907402</v>
      </c>
      <c r="Q2878">
        <f t="shared" si="220"/>
        <v>0</v>
      </c>
      <c r="R2878" t="str">
        <f t="shared" si="223"/>
        <v>no backers</v>
      </c>
      <c r="S2878" t="s">
        <v>8317</v>
      </c>
      <c r="T2878" t="s">
        <v>8318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1"/>
        <v>42672.955138888887</v>
      </c>
      <c r="P2879" s="10">
        <f t="shared" si="222"/>
        <v>42704.708333333328</v>
      </c>
      <c r="Q2879">
        <f t="shared" si="220"/>
        <v>11</v>
      </c>
      <c r="R2879">
        <f t="shared" si="223"/>
        <v>108.33</v>
      </c>
      <c r="S2879" t="s">
        <v>8317</v>
      </c>
      <c r="T2879" t="s">
        <v>8318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1"/>
        <v>42128.615682870368</v>
      </c>
      <c r="P2880" s="10">
        <f t="shared" si="222"/>
        <v>42188.615682870368</v>
      </c>
      <c r="Q2880">
        <f t="shared" si="220"/>
        <v>2</v>
      </c>
      <c r="R2880">
        <f t="shared" si="223"/>
        <v>15.75</v>
      </c>
      <c r="S2880" t="s">
        <v>8317</v>
      </c>
      <c r="T2880" t="s">
        <v>8318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1"/>
        <v>42359.725243055553</v>
      </c>
      <c r="P2881" s="10">
        <f t="shared" si="222"/>
        <v>42389.725243055553</v>
      </c>
      <c r="Q2881">
        <f t="shared" si="220"/>
        <v>0</v>
      </c>
      <c r="R2881">
        <f t="shared" si="223"/>
        <v>29</v>
      </c>
      <c r="S2881" t="s">
        <v>8317</v>
      </c>
      <c r="T2881" t="s">
        <v>8318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1"/>
        <v>42192.905694444446</v>
      </c>
      <c r="P2882" s="10">
        <f t="shared" si="222"/>
        <v>42236.711805555555</v>
      </c>
      <c r="Q2882">
        <f t="shared" ref="Q2882:Q2945" si="225">ROUND(100*E2882/D2882, 0)</f>
        <v>23</v>
      </c>
      <c r="R2882">
        <f t="shared" si="223"/>
        <v>96.55</v>
      </c>
      <c r="S2882" t="s">
        <v>8317</v>
      </c>
      <c r="T2882" t="s">
        <v>8318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6">(((J2883/60)/60)/24)+DATE(1970,1,1)</f>
        <v>41916.597638888888</v>
      </c>
      <c r="P2883" s="10">
        <f t="shared" ref="P2883:P2946" si="227">(((I2883/60)/60)/24)+DATE(1970,1,1)</f>
        <v>41976.639305555553</v>
      </c>
      <c r="Q2883">
        <f t="shared" si="225"/>
        <v>0</v>
      </c>
      <c r="R2883" t="str">
        <f t="shared" ref="R2883:R2946" si="228">IFERROR(ROUND(E2883/L2883, 2), "no backers")</f>
        <v>no backers</v>
      </c>
      <c r="S2883" t="s">
        <v>8317</v>
      </c>
      <c r="T2883" t="s">
        <v>8318</v>
      </c>
      <c r="U2883">
        <f t="shared" ref="U2883:U2946" si="229">YEAR(O2883)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6"/>
        <v>42461.596273148149</v>
      </c>
      <c r="P2884" s="10">
        <f t="shared" si="227"/>
        <v>42491.596273148149</v>
      </c>
      <c r="Q2884">
        <f t="shared" si="225"/>
        <v>34</v>
      </c>
      <c r="R2884">
        <f t="shared" si="228"/>
        <v>63</v>
      </c>
      <c r="S2884" t="s">
        <v>8317</v>
      </c>
      <c r="T2884" t="s">
        <v>8318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6"/>
        <v>42370.90320601852</v>
      </c>
      <c r="P2885" s="10">
        <f t="shared" si="227"/>
        <v>42406.207638888889</v>
      </c>
      <c r="Q2885">
        <f t="shared" si="225"/>
        <v>19</v>
      </c>
      <c r="R2885">
        <f t="shared" si="228"/>
        <v>381.6</v>
      </c>
      <c r="S2885" t="s">
        <v>8317</v>
      </c>
      <c r="T2885" t="s">
        <v>8318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6"/>
        <v>41948.727256944447</v>
      </c>
      <c r="P2886" s="10">
        <f t="shared" si="227"/>
        <v>41978.727256944447</v>
      </c>
      <c r="Q2886">
        <f t="shared" si="225"/>
        <v>0</v>
      </c>
      <c r="R2886">
        <f t="shared" si="228"/>
        <v>46.25</v>
      </c>
      <c r="S2886" t="s">
        <v>8317</v>
      </c>
      <c r="T2886" t="s">
        <v>8318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6"/>
        <v>42047.07640046296</v>
      </c>
      <c r="P2887" s="10">
        <f t="shared" si="227"/>
        <v>42077.034733796296</v>
      </c>
      <c r="Q2887">
        <f t="shared" si="225"/>
        <v>33</v>
      </c>
      <c r="R2887">
        <f t="shared" si="228"/>
        <v>26</v>
      </c>
      <c r="S2887" t="s">
        <v>8317</v>
      </c>
      <c r="T2887" t="s">
        <v>8318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6"/>
        <v>42261.632916666669</v>
      </c>
      <c r="P2888" s="10">
        <f t="shared" si="227"/>
        <v>42266.165972222225</v>
      </c>
      <c r="Q2888">
        <f t="shared" si="225"/>
        <v>5</v>
      </c>
      <c r="R2888">
        <f t="shared" si="228"/>
        <v>10</v>
      </c>
      <c r="S2888" t="s">
        <v>8317</v>
      </c>
      <c r="T2888" t="s">
        <v>8318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6"/>
        <v>41985.427361111113</v>
      </c>
      <c r="P2889" s="10">
        <f t="shared" si="227"/>
        <v>42015.427361111113</v>
      </c>
      <c r="Q2889">
        <f t="shared" si="225"/>
        <v>0</v>
      </c>
      <c r="R2889">
        <f t="shared" si="228"/>
        <v>5</v>
      </c>
      <c r="S2889" t="s">
        <v>8317</v>
      </c>
      <c r="T2889" t="s">
        <v>8318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6"/>
        <v>41922.535185185188</v>
      </c>
      <c r="P2890" s="10">
        <f t="shared" si="227"/>
        <v>41930.207638888889</v>
      </c>
      <c r="Q2890">
        <f t="shared" si="225"/>
        <v>0</v>
      </c>
      <c r="R2890" t="str">
        <f t="shared" si="228"/>
        <v>no backers</v>
      </c>
      <c r="S2890" t="s">
        <v>8317</v>
      </c>
      <c r="T2890" t="s">
        <v>8318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6"/>
        <v>41850.863252314812</v>
      </c>
      <c r="P2891" s="10">
        <f t="shared" si="227"/>
        <v>41880.863252314812</v>
      </c>
      <c r="Q2891">
        <f t="shared" si="225"/>
        <v>38</v>
      </c>
      <c r="R2891">
        <f t="shared" si="228"/>
        <v>81.569999999999993</v>
      </c>
      <c r="S2891" t="s">
        <v>8317</v>
      </c>
      <c r="T2891" t="s">
        <v>8318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6"/>
        <v>41831.742962962962</v>
      </c>
      <c r="P2892" s="10">
        <f t="shared" si="227"/>
        <v>41860.125</v>
      </c>
      <c r="Q2892">
        <f t="shared" si="225"/>
        <v>1</v>
      </c>
      <c r="R2892">
        <f t="shared" si="228"/>
        <v>7</v>
      </c>
      <c r="S2892" t="s">
        <v>8317</v>
      </c>
      <c r="T2892" t="s">
        <v>8318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6"/>
        <v>42415.883425925931</v>
      </c>
      <c r="P2893" s="10">
        <f t="shared" si="227"/>
        <v>42475.84175925926</v>
      </c>
      <c r="Q2893">
        <f t="shared" si="225"/>
        <v>3</v>
      </c>
      <c r="R2893">
        <f t="shared" si="228"/>
        <v>27.3</v>
      </c>
      <c r="S2893" t="s">
        <v>8317</v>
      </c>
      <c r="T2893" t="s">
        <v>8318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6"/>
        <v>41869.714166666665</v>
      </c>
      <c r="P2894" s="10">
        <f t="shared" si="227"/>
        <v>41876.875</v>
      </c>
      <c r="Q2894">
        <f t="shared" si="225"/>
        <v>9</v>
      </c>
      <c r="R2894">
        <f t="shared" si="228"/>
        <v>29.41</v>
      </c>
      <c r="S2894" t="s">
        <v>8317</v>
      </c>
      <c r="T2894" t="s">
        <v>8318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6"/>
        <v>41953.773090277777</v>
      </c>
      <c r="P2895" s="10">
        <f t="shared" si="227"/>
        <v>42013.083333333328</v>
      </c>
      <c r="Q2895">
        <f t="shared" si="225"/>
        <v>1</v>
      </c>
      <c r="R2895">
        <f t="shared" si="228"/>
        <v>12.5</v>
      </c>
      <c r="S2895" t="s">
        <v>8317</v>
      </c>
      <c r="T2895" t="s">
        <v>8318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6"/>
        <v>42037.986284722225</v>
      </c>
      <c r="P2896" s="10">
        <f t="shared" si="227"/>
        <v>42097.944618055553</v>
      </c>
      <c r="Q2896">
        <f t="shared" si="225"/>
        <v>0</v>
      </c>
      <c r="R2896" t="str">
        <f t="shared" si="228"/>
        <v>no backers</v>
      </c>
      <c r="S2896" t="s">
        <v>8317</v>
      </c>
      <c r="T2896" t="s">
        <v>8318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6"/>
        <v>41811.555462962962</v>
      </c>
      <c r="P2897" s="10">
        <f t="shared" si="227"/>
        <v>41812.875</v>
      </c>
      <c r="Q2897">
        <f t="shared" si="225"/>
        <v>5</v>
      </c>
      <c r="R2897">
        <f t="shared" si="228"/>
        <v>5.75</v>
      </c>
      <c r="S2897" t="s">
        <v>8317</v>
      </c>
      <c r="T2897" t="s">
        <v>8318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6"/>
        <v>42701.908807870372</v>
      </c>
      <c r="P2898" s="10">
        <f t="shared" si="227"/>
        <v>42716.25</v>
      </c>
      <c r="Q2898">
        <f t="shared" si="225"/>
        <v>21</v>
      </c>
      <c r="R2898">
        <f t="shared" si="228"/>
        <v>52.08</v>
      </c>
      <c r="S2898" t="s">
        <v>8317</v>
      </c>
      <c r="T2898" t="s">
        <v>8318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6"/>
        <v>42258.646504629629</v>
      </c>
      <c r="P2899" s="10">
        <f t="shared" si="227"/>
        <v>42288.645196759258</v>
      </c>
      <c r="Q2899">
        <f t="shared" si="225"/>
        <v>5</v>
      </c>
      <c r="R2899">
        <f t="shared" si="228"/>
        <v>183.33</v>
      </c>
      <c r="S2899" t="s">
        <v>8317</v>
      </c>
      <c r="T2899" t="s">
        <v>8318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6"/>
        <v>42278.664965277778</v>
      </c>
      <c r="P2900" s="10">
        <f t="shared" si="227"/>
        <v>42308.664965277778</v>
      </c>
      <c r="Q2900">
        <f t="shared" si="225"/>
        <v>4</v>
      </c>
      <c r="R2900">
        <f t="shared" si="228"/>
        <v>26.33</v>
      </c>
      <c r="S2900" t="s">
        <v>8317</v>
      </c>
      <c r="T2900" t="s">
        <v>8318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6"/>
        <v>42515.078217592592</v>
      </c>
      <c r="P2901" s="10">
        <f t="shared" si="227"/>
        <v>42575.078217592592</v>
      </c>
      <c r="Q2901">
        <f t="shared" si="225"/>
        <v>0</v>
      </c>
      <c r="R2901" t="str">
        <f t="shared" si="228"/>
        <v>no backers</v>
      </c>
      <c r="S2901" t="s">
        <v>8317</v>
      </c>
      <c r="T2901" t="s">
        <v>8318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6"/>
        <v>41830.234166666669</v>
      </c>
      <c r="P2902" s="10">
        <f t="shared" si="227"/>
        <v>41860.234166666669</v>
      </c>
      <c r="Q2902">
        <f t="shared" si="225"/>
        <v>62</v>
      </c>
      <c r="R2902">
        <f t="shared" si="228"/>
        <v>486.43</v>
      </c>
      <c r="S2902" t="s">
        <v>8317</v>
      </c>
      <c r="T2902" t="s">
        <v>8318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6"/>
        <v>41982.904386574075</v>
      </c>
      <c r="P2903" s="10">
        <f t="shared" si="227"/>
        <v>42042.904386574075</v>
      </c>
      <c r="Q2903">
        <f t="shared" si="225"/>
        <v>1</v>
      </c>
      <c r="R2903">
        <f t="shared" si="228"/>
        <v>3</v>
      </c>
      <c r="S2903" t="s">
        <v>8317</v>
      </c>
      <c r="T2903" t="s">
        <v>8318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6"/>
        <v>42210.439768518518</v>
      </c>
      <c r="P2904" s="10">
        <f t="shared" si="227"/>
        <v>42240.439768518518</v>
      </c>
      <c r="Q2904">
        <f t="shared" si="225"/>
        <v>0</v>
      </c>
      <c r="R2904">
        <f t="shared" si="228"/>
        <v>25</v>
      </c>
      <c r="S2904" t="s">
        <v>8317</v>
      </c>
      <c r="T2904" t="s">
        <v>8318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6"/>
        <v>42196.166874999995</v>
      </c>
      <c r="P2905" s="10">
        <f t="shared" si="227"/>
        <v>42256.166874999995</v>
      </c>
      <c r="Q2905">
        <f t="shared" si="225"/>
        <v>1</v>
      </c>
      <c r="R2905">
        <f t="shared" si="228"/>
        <v>9.75</v>
      </c>
      <c r="S2905" t="s">
        <v>8317</v>
      </c>
      <c r="T2905" t="s">
        <v>8318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6"/>
        <v>41940.967951388891</v>
      </c>
      <c r="P2906" s="10">
        <f t="shared" si="227"/>
        <v>41952.5</v>
      </c>
      <c r="Q2906">
        <f t="shared" si="225"/>
        <v>5</v>
      </c>
      <c r="R2906">
        <f t="shared" si="228"/>
        <v>18.75</v>
      </c>
      <c r="S2906" t="s">
        <v>8317</v>
      </c>
      <c r="T2906" t="s">
        <v>8318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6"/>
        <v>42606.056863425925</v>
      </c>
      <c r="P2907" s="10">
        <f t="shared" si="227"/>
        <v>42620.056863425925</v>
      </c>
      <c r="Q2907">
        <f t="shared" si="225"/>
        <v>18</v>
      </c>
      <c r="R2907">
        <f t="shared" si="228"/>
        <v>36.590000000000003</v>
      </c>
      <c r="S2907" t="s">
        <v>8317</v>
      </c>
      <c r="T2907" t="s">
        <v>8318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6"/>
        <v>42199.648912037039</v>
      </c>
      <c r="P2908" s="10">
        <f t="shared" si="227"/>
        <v>42217.041666666672</v>
      </c>
      <c r="Q2908">
        <f t="shared" si="225"/>
        <v>9</v>
      </c>
      <c r="R2908">
        <f t="shared" si="228"/>
        <v>80.709999999999994</v>
      </c>
      <c r="S2908" t="s">
        <v>8317</v>
      </c>
      <c r="T2908" t="s">
        <v>8318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6"/>
        <v>42444.877743055549</v>
      </c>
      <c r="P2909" s="10">
        <f t="shared" si="227"/>
        <v>42504.877743055549</v>
      </c>
      <c r="Q2909">
        <f t="shared" si="225"/>
        <v>0</v>
      </c>
      <c r="R2909">
        <f t="shared" si="228"/>
        <v>1</v>
      </c>
      <c r="S2909" t="s">
        <v>8317</v>
      </c>
      <c r="T2909" t="s">
        <v>8318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6"/>
        <v>42499.731701388882</v>
      </c>
      <c r="P2910" s="10">
        <f t="shared" si="227"/>
        <v>42529.731701388882</v>
      </c>
      <c r="Q2910">
        <f t="shared" si="225"/>
        <v>3</v>
      </c>
      <c r="R2910">
        <f t="shared" si="228"/>
        <v>52.8</v>
      </c>
      <c r="S2910" t="s">
        <v>8317</v>
      </c>
      <c r="T2910" t="s">
        <v>8318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6"/>
        <v>41929.266215277778</v>
      </c>
      <c r="P2911" s="10">
        <f t="shared" si="227"/>
        <v>41968.823611111111</v>
      </c>
      <c r="Q2911">
        <f t="shared" si="225"/>
        <v>0</v>
      </c>
      <c r="R2911">
        <f t="shared" si="228"/>
        <v>20</v>
      </c>
      <c r="S2911" t="s">
        <v>8317</v>
      </c>
      <c r="T2911" t="s">
        <v>8318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6"/>
        <v>42107.841284722221</v>
      </c>
      <c r="P2912" s="10">
        <f t="shared" si="227"/>
        <v>42167.841284722221</v>
      </c>
      <c r="Q2912">
        <f t="shared" si="225"/>
        <v>0</v>
      </c>
      <c r="R2912">
        <f t="shared" si="228"/>
        <v>1</v>
      </c>
      <c r="S2912" t="s">
        <v>8317</v>
      </c>
      <c r="T2912" t="s">
        <v>8318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6"/>
        <v>42142.768819444449</v>
      </c>
      <c r="P2913" s="10">
        <f t="shared" si="227"/>
        <v>42182.768819444449</v>
      </c>
      <c r="Q2913">
        <f t="shared" si="225"/>
        <v>37</v>
      </c>
      <c r="R2913">
        <f t="shared" si="228"/>
        <v>46.93</v>
      </c>
      <c r="S2913" t="s">
        <v>8317</v>
      </c>
      <c r="T2913" t="s">
        <v>8318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6"/>
        <v>42354.131643518514</v>
      </c>
      <c r="P2914" s="10">
        <f t="shared" si="227"/>
        <v>42384.131643518514</v>
      </c>
      <c r="Q2914">
        <f t="shared" si="225"/>
        <v>14</v>
      </c>
      <c r="R2914">
        <f t="shared" si="228"/>
        <v>78.08</v>
      </c>
      <c r="S2914" t="s">
        <v>8317</v>
      </c>
      <c r="T2914" t="s">
        <v>8318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6"/>
        <v>41828.922905092593</v>
      </c>
      <c r="P2915" s="10">
        <f t="shared" si="227"/>
        <v>41888.922905092593</v>
      </c>
      <c r="Q2915">
        <f t="shared" si="225"/>
        <v>0</v>
      </c>
      <c r="R2915">
        <f t="shared" si="228"/>
        <v>1</v>
      </c>
      <c r="S2915" t="s">
        <v>8317</v>
      </c>
      <c r="T2915" t="s">
        <v>8318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6"/>
        <v>42017.907337962963</v>
      </c>
      <c r="P2916" s="10">
        <f t="shared" si="227"/>
        <v>42077.865671296298</v>
      </c>
      <c r="Q2916">
        <f t="shared" si="225"/>
        <v>0</v>
      </c>
      <c r="R2916">
        <f t="shared" si="228"/>
        <v>1</v>
      </c>
      <c r="S2916" t="s">
        <v>8317</v>
      </c>
      <c r="T2916" t="s">
        <v>8318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6"/>
        <v>42415.398032407407</v>
      </c>
      <c r="P2917" s="10">
        <f t="shared" si="227"/>
        <v>42445.356365740736</v>
      </c>
      <c r="Q2917">
        <f t="shared" si="225"/>
        <v>61</v>
      </c>
      <c r="R2917">
        <f t="shared" si="228"/>
        <v>203.67</v>
      </c>
      <c r="S2917" t="s">
        <v>8317</v>
      </c>
      <c r="T2917" t="s">
        <v>8318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6"/>
        <v>41755.476724537039</v>
      </c>
      <c r="P2918" s="10">
        <f t="shared" si="227"/>
        <v>41778.476724537039</v>
      </c>
      <c r="Q2918">
        <f t="shared" si="225"/>
        <v>8</v>
      </c>
      <c r="R2918">
        <f t="shared" si="228"/>
        <v>20.71</v>
      </c>
      <c r="S2918" t="s">
        <v>8317</v>
      </c>
      <c r="T2918" t="s">
        <v>8318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6"/>
        <v>42245.234340277777</v>
      </c>
      <c r="P2919" s="10">
        <f t="shared" si="227"/>
        <v>42263.234340277777</v>
      </c>
      <c r="Q2919">
        <f t="shared" si="225"/>
        <v>22</v>
      </c>
      <c r="R2919">
        <f t="shared" si="228"/>
        <v>48.56</v>
      </c>
      <c r="S2919" t="s">
        <v>8317</v>
      </c>
      <c r="T2919" t="s">
        <v>8318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6"/>
        <v>42278.629710648151</v>
      </c>
      <c r="P2920" s="10">
        <f t="shared" si="227"/>
        <v>42306.629710648151</v>
      </c>
      <c r="Q2920">
        <f t="shared" si="225"/>
        <v>27</v>
      </c>
      <c r="R2920">
        <f t="shared" si="228"/>
        <v>68.099999999999994</v>
      </c>
      <c r="S2920" t="s">
        <v>8317</v>
      </c>
      <c r="T2920" t="s">
        <v>8318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6"/>
        <v>41826.61954861111</v>
      </c>
      <c r="P2921" s="10">
        <f t="shared" si="227"/>
        <v>41856.61954861111</v>
      </c>
      <c r="Q2921">
        <f t="shared" si="225"/>
        <v>9</v>
      </c>
      <c r="R2921">
        <f t="shared" si="228"/>
        <v>8.5</v>
      </c>
      <c r="S2921" t="s">
        <v>8317</v>
      </c>
      <c r="T2921" t="s">
        <v>8318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6"/>
        <v>42058.792476851857</v>
      </c>
      <c r="P2922" s="10">
        <f t="shared" si="227"/>
        <v>42088.750810185185</v>
      </c>
      <c r="Q2922">
        <f t="shared" si="225"/>
        <v>27</v>
      </c>
      <c r="R2922">
        <f t="shared" si="228"/>
        <v>51.62</v>
      </c>
      <c r="S2922" t="s">
        <v>8317</v>
      </c>
      <c r="T2922" t="s">
        <v>8318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6"/>
        <v>41877.886620370373</v>
      </c>
      <c r="P2923" s="10">
        <f t="shared" si="227"/>
        <v>41907.886620370373</v>
      </c>
      <c r="Q2923">
        <f t="shared" si="225"/>
        <v>129</v>
      </c>
      <c r="R2923">
        <f t="shared" si="228"/>
        <v>43</v>
      </c>
      <c r="S2923" t="s">
        <v>8317</v>
      </c>
      <c r="T2923" t="s">
        <v>8359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6"/>
        <v>42097.874155092592</v>
      </c>
      <c r="P2924" s="10">
        <f t="shared" si="227"/>
        <v>42142.874155092592</v>
      </c>
      <c r="Q2924">
        <f t="shared" si="225"/>
        <v>100</v>
      </c>
      <c r="R2924">
        <f t="shared" si="228"/>
        <v>83.33</v>
      </c>
      <c r="S2924" t="s">
        <v>8317</v>
      </c>
      <c r="T2924" t="s">
        <v>8359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6"/>
        <v>42013.15253472222</v>
      </c>
      <c r="P2925" s="10">
        <f t="shared" si="227"/>
        <v>42028.125</v>
      </c>
      <c r="Q2925">
        <f t="shared" si="225"/>
        <v>100</v>
      </c>
      <c r="R2925">
        <f t="shared" si="228"/>
        <v>30</v>
      </c>
      <c r="S2925" t="s">
        <v>8317</v>
      </c>
      <c r="T2925" t="s">
        <v>8359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6"/>
        <v>42103.556828703702</v>
      </c>
      <c r="P2926" s="10">
        <f t="shared" si="227"/>
        <v>42133.165972222225</v>
      </c>
      <c r="Q2926">
        <f t="shared" si="225"/>
        <v>103</v>
      </c>
      <c r="R2926">
        <f t="shared" si="228"/>
        <v>175.51</v>
      </c>
      <c r="S2926" t="s">
        <v>8317</v>
      </c>
      <c r="T2926" t="s">
        <v>8359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6"/>
        <v>41863.584120370368</v>
      </c>
      <c r="P2927" s="10">
        <f t="shared" si="227"/>
        <v>41893.584120370368</v>
      </c>
      <c r="Q2927">
        <f t="shared" si="225"/>
        <v>102</v>
      </c>
      <c r="R2927">
        <f t="shared" si="228"/>
        <v>231.66</v>
      </c>
      <c r="S2927" t="s">
        <v>8317</v>
      </c>
      <c r="T2927" t="s">
        <v>8359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6"/>
        <v>42044.765960648147</v>
      </c>
      <c r="P2928" s="10">
        <f t="shared" si="227"/>
        <v>42058.765960648147</v>
      </c>
      <c r="Q2928">
        <f t="shared" si="225"/>
        <v>125</v>
      </c>
      <c r="R2928">
        <f t="shared" si="228"/>
        <v>75</v>
      </c>
      <c r="S2928" t="s">
        <v>8317</v>
      </c>
      <c r="T2928" t="s">
        <v>8359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6"/>
        <v>41806.669317129628</v>
      </c>
      <c r="P2929" s="10">
        <f t="shared" si="227"/>
        <v>41835.208333333336</v>
      </c>
      <c r="Q2929">
        <f t="shared" si="225"/>
        <v>131</v>
      </c>
      <c r="R2929">
        <f t="shared" si="228"/>
        <v>112.14</v>
      </c>
      <c r="S2929" t="s">
        <v>8317</v>
      </c>
      <c r="T2929" t="s">
        <v>8359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6"/>
        <v>42403.998217592598</v>
      </c>
      <c r="P2930" s="10">
        <f t="shared" si="227"/>
        <v>42433.998217592598</v>
      </c>
      <c r="Q2930">
        <f t="shared" si="225"/>
        <v>100</v>
      </c>
      <c r="R2930">
        <f t="shared" si="228"/>
        <v>41.67</v>
      </c>
      <c r="S2930" t="s">
        <v>8317</v>
      </c>
      <c r="T2930" t="s">
        <v>8359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6"/>
        <v>41754.564328703702</v>
      </c>
      <c r="P2931" s="10">
        <f t="shared" si="227"/>
        <v>41784.564328703702</v>
      </c>
      <c r="Q2931">
        <f t="shared" si="225"/>
        <v>102</v>
      </c>
      <c r="R2931">
        <f t="shared" si="228"/>
        <v>255.17</v>
      </c>
      <c r="S2931" t="s">
        <v>8317</v>
      </c>
      <c r="T2931" t="s">
        <v>8359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6"/>
        <v>42101.584074074075</v>
      </c>
      <c r="P2932" s="10">
        <f t="shared" si="227"/>
        <v>42131.584074074075</v>
      </c>
      <c r="Q2932">
        <f t="shared" si="225"/>
        <v>101</v>
      </c>
      <c r="R2932">
        <f t="shared" si="228"/>
        <v>162.77000000000001</v>
      </c>
      <c r="S2932" t="s">
        <v>8317</v>
      </c>
      <c r="T2932" t="s">
        <v>8359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6"/>
        <v>41872.291238425925</v>
      </c>
      <c r="P2933" s="10">
        <f t="shared" si="227"/>
        <v>41897.255555555559</v>
      </c>
      <c r="Q2933">
        <f t="shared" si="225"/>
        <v>106</v>
      </c>
      <c r="R2933">
        <f t="shared" si="228"/>
        <v>88.33</v>
      </c>
      <c r="S2933" t="s">
        <v>8317</v>
      </c>
      <c r="T2933" t="s">
        <v>8359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6"/>
        <v>42025.164780092593</v>
      </c>
      <c r="P2934" s="10">
        <f t="shared" si="227"/>
        <v>42056.458333333328</v>
      </c>
      <c r="Q2934">
        <f t="shared" si="225"/>
        <v>105</v>
      </c>
      <c r="R2934">
        <f t="shared" si="228"/>
        <v>85.74</v>
      </c>
      <c r="S2934" t="s">
        <v>8317</v>
      </c>
      <c r="T2934" t="s">
        <v>8359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6"/>
        <v>42495.956631944442</v>
      </c>
      <c r="P2935" s="10">
        <f t="shared" si="227"/>
        <v>42525.956631944442</v>
      </c>
      <c r="Q2935">
        <f t="shared" si="225"/>
        <v>103</v>
      </c>
      <c r="R2935">
        <f t="shared" si="228"/>
        <v>47.57</v>
      </c>
      <c r="S2935" t="s">
        <v>8317</v>
      </c>
      <c r="T2935" t="s">
        <v>8359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6"/>
        <v>41775.636157407411</v>
      </c>
      <c r="P2936" s="10">
        <f t="shared" si="227"/>
        <v>41805.636157407411</v>
      </c>
      <c r="Q2936">
        <f t="shared" si="225"/>
        <v>108</v>
      </c>
      <c r="R2936">
        <f t="shared" si="228"/>
        <v>72.97</v>
      </c>
      <c r="S2936" t="s">
        <v>8317</v>
      </c>
      <c r="T2936" t="s">
        <v>8359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6"/>
        <v>42553.583425925928</v>
      </c>
      <c r="P2937" s="10">
        <f t="shared" si="227"/>
        <v>42611.708333333328</v>
      </c>
      <c r="Q2937">
        <f t="shared" si="225"/>
        <v>101</v>
      </c>
      <c r="R2937">
        <f t="shared" si="228"/>
        <v>90.54</v>
      </c>
      <c r="S2937" t="s">
        <v>8317</v>
      </c>
      <c r="T2937" t="s">
        <v>8359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6"/>
        <v>41912.650729166664</v>
      </c>
      <c r="P2938" s="10">
        <f t="shared" si="227"/>
        <v>41925.207638888889</v>
      </c>
      <c r="Q2938">
        <f t="shared" si="225"/>
        <v>128</v>
      </c>
      <c r="R2938">
        <f t="shared" si="228"/>
        <v>37.65</v>
      </c>
      <c r="S2938" t="s">
        <v>8317</v>
      </c>
      <c r="T2938" t="s">
        <v>8359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6"/>
        <v>41803.457326388889</v>
      </c>
      <c r="P2939" s="10">
        <f t="shared" si="227"/>
        <v>41833.457326388889</v>
      </c>
      <c r="Q2939">
        <f t="shared" si="225"/>
        <v>133</v>
      </c>
      <c r="R2939">
        <f t="shared" si="228"/>
        <v>36.36</v>
      </c>
      <c r="S2939" t="s">
        <v>8317</v>
      </c>
      <c r="T2939" t="s">
        <v>8359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6"/>
        <v>42004.703865740739</v>
      </c>
      <c r="P2940" s="10">
        <f t="shared" si="227"/>
        <v>42034.703865740739</v>
      </c>
      <c r="Q2940">
        <f t="shared" si="225"/>
        <v>101</v>
      </c>
      <c r="R2940">
        <f t="shared" si="228"/>
        <v>126.72</v>
      </c>
      <c r="S2940" t="s">
        <v>8317</v>
      </c>
      <c r="T2940" t="s">
        <v>8359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6"/>
        <v>41845.809166666666</v>
      </c>
      <c r="P2941" s="10">
        <f t="shared" si="227"/>
        <v>41879.041666666664</v>
      </c>
      <c r="Q2941">
        <f t="shared" si="225"/>
        <v>103</v>
      </c>
      <c r="R2941">
        <f t="shared" si="228"/>
        <v>329.2</v>
      </c>
      <c r="S2941" t="s">
        <v>8317</v>
      </c>
      <c r="T2941" t="s">
        <v>8359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6"/>
        <v>41982.773356481484</v>
      </c>
      <c r="P2942" s="10">
        <f t="shared" si="227"/>
        <v>42022.773356481484</v>
      </c>
      <c r="Q2942">
        <f t="shared" si="225"/>
        <v>107</v>
      </c>
      <c r="R2942">
        <f t="shared" si="228"/>
        <v>81.239999999999995</v>
      </c>
      <c r="S2942" t="s">
        <v>8317</v>
      </c>
      <c r="T2942" t="s">
        <v>8359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6"/>
        <v>42034.960127314815</v>
      </c>
      <c r="P2943" s="10">
        <f t="shared" si="227"/>
        <v>42064.960127314815</v>
      </c>
      <c r="Q2943">
        <f t="shared" si="225"/>
        <v>0</v>
      </c>
      <c r="R2943">
        <f t="shared" si="228"/>
        <v>1</v>
      </c>
      <c r="S2943" t="s">
        <v>8317</v>
      </c>
      <c r="T2943" t="s">
        <v>8357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6"/>
        <v>42334.803923611107</v>
      </c>
      <c r="P2944" s="10">
        <f t="shared" si="227"/>
        <v>42354.845833333333</v>
      </c>
      <c r="Q2944">
        <f t="shared" si="225"/>
        <v>20</v>
      </c>
      <c r="R2944">
        <f t="shared" si="228"/>
        <v>202.23</v>
      </c>
      <c r="S2944" t="s">
        <v>8317</v>
      </c>
      <c r="T2944" t="s">
        <v>8357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6"/>
        <v>42077.129398148143</v>
      </c>
      <c r="P2945" s="10">
        <f t="shared" si="227"/>
        <v>42107.129398148143</v>
      </c>
      <c r="Q2945">
        <f t="shared" si="225"/>
        <v>0</v>
      </c>
      <c r="R2945" t="str">
        <f t="shared" si="228"/>
        <v>no backers</v>
      </c>
      <c r="S2945" t="s">
        <v>8317</v>
      </c>
      <c r="T2945" t="s">
        <v>8357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6"/>
        <v>42132.9143287037</v>
      </c>
      <c r="P2946" s="10">
        <f t="shared" si="227"/>
        <v>42162.9143287037</v>
      </c>
      <c r="Q2946">
        <f t="shared" ref="Q2946:Q3009" si="230">ROUND(100*E2946/D2946, 0)</f>
        <v>1</v>
      </c>
      <c r="R2946">
        <f t="shared" si="228"/>
        <v>100</v>
      </c>
      <c r="S2946" t="s">
        <v>8317</v>
      </c>
      <c r="T2946" t="s">
        <v>8357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1">(((J2947/60)/60)/24)+DATE(1970,1,1)</f>
        <v>42118.139583333337</v>
      </c>
      <c r="P2947" s="10">
        <f t="shared" ref="P2947:P3010" si="232">(((I2947/60)/60)/24)+DATE(1970,1,1)</f>
        <v>42148.139583333337</v>
      </c>
      <c r="Q2947">
        <f t="shared" si="230"/>
        <v>0</v>
      </c>
      <c r="R2947" t="str">
        <f t="shared" ref="R2947:R3010" si="233">IFERROR(ROUND(E2947/L2947, 2), "no backers")</f>
        <v>no backers</v>
      </c>
      <c r="S2947" t="s">
        <v>8317</v>
      </c>
      <c r="T2947" t="s">
        <v>8357</v>
      </c>
      <c r="U2947">
        <f t="shared" ref="U2947:U3010" si="234">YEAR(O2947)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1"/>
        <v>42567.531157407408</v>
      </c>
      <c r="P2948" s="10">
        <f t="shared" si="232"/>
        <v>42597.531157407408</v>
      </c>
      <c r="Q2948">
        <f t="shared" si="230"/>
        <v>0</v>
      </c>
      <c r="R2948">
        <f t="shared" si="233"/>
        <v>1</v>
      </c>
      <c r="S2948" t="s">
        <v>8317</v>
      </c>
      <c r="T2948" t="s">
        <v>8357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1"/>
        <v>42649.562118055561</v>
      </c>
      <c r="P2949" s="10">
        <f t="shared" si="232"/>
        <v>42698.715972222228</v>
      </c>
      <c r="Q2949">
        <f t="shared" si="230"/>
        <v>4</v>
      </c>
      <c r="R2949">
        <f t="shared" si="233"/>
        <v>82.46</v>
      </c>
      <c r="S2949" t="s">
        <v>8317</v>
      </c>
      <c r="T2949" t="s">
        <v>8357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1"/>
        <v>42097.649224537032</v>
      </c>
      <c r="P2950" s="10">
        <f t="shared" si="232"/>
        <v>42157.649224537032</v>
      </c>
      <c r="Q2950">
        <f t="shared" si="230"/>
        <v>0</v>
      </c>
      <c r="R2950">
        <f t="shared" si="233"/>
        <v>2.67</v>
      </c>
      <c r="S2950" t="s">
        <v>8317</v>
      </c>
      <c r="T2950" t="s">
        <v>8357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1"/>
        <v>42297.823113425926</v>
      </c>
      <c r="P2951" s="10">
        <f t="shared" si="232"/>
        <v>42327.864780092597</v>
      </c>
      <c r="Q2951">
        <f t="shared" si="230"/>
        <v>3</v>
      </c>
      <c r="R2951">
        <f t="shared" si="233"/>
        <v>12.5</v>
      </c>
      <c r="S2951" t="s">
        <v>8317</v>
      </c>
      <c r="T2951" t="s">
        <v>8357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1"/>
        <v>42362.36518518519</v>
      </c>
      <c r="P2952" s="10">
        <f t="shared" si="232"/>
        <v>42392.36518518519</v>
      </c>
      <c r="Q2952">
        <f t="shared" si="230"/>
        <v>0</v>
      </c>
      <c r="R2952" t="str">
        <f t="shared" si="233"/>
        <v>no backers</v>
      </c>
      <c r="S2952" t="s">
        <v>8317</v>
      </c>
      <c r="T2952" t="s">
        <v>8357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1"/>
        <v>41872.802928240737</v>
      </c>
      <c r="P2953" s="10">
        <f t="shared" si="232"/>
        <v>41917.802928240737</v>
      </c>
      <c r="Q2953">
        <f t="shared" si="230"/>
        <v>2</v>
      </c>
      <c r="R2953">
        <f t="shared" si="233"/>
        <v>18.899999999999999</v>
      </c>
      <c r="S2953" t="s">
        <v>8317</v>
      </c>
      <c r="T2953" t="s">
        <v>8357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1"/>
        <v>42628.690266203703</v>
      </c>
      <c r="P2954" s="10">
        <f t="shared" si="232"/>
        <v>42660.166666666672</v>
      </c>
      <c r="Q2954">
        <f t="shared" si="230"/>
        <v>8</v>
      </c>
      <c r="R2954">
        <f t="shared" si="233"/>
        <v>200.63</v>
      </c>
      <c r="S2954" t="s">
        <v>8317</v>
      </c>
      <c r="T2954" t="s">
        <v>8357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1"/>
        <v>42255.791909722218</v>
      </c>
      <c r="P2955" s="10">
        <f t="shared" si="232"/>
        <v>42285.791909722218</v>
      </c>
      <c r="Q2955">
        <f t="shared" si="230"/>
        <v>0</v>
      </c>
      <c r="R2955">
        <f t="shared" si="233"/>
        <v>201.67</v>
      </c>
      <c r="S2955" t="s">
        <v>8317</v>
      </c>
      <c r="T2955" t="s">
        <v>8357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1"/>
        <v>42790.583368055552</v>
      </c>
      <c r="P2956" s="10">
        <f t="shared" si="232"/>
        <v>42810.541701388895</v>
      </c>
      <c r="Q2956">
        <f t="shared" si="230"/>
        <v>0</v>
      </c>
      <c r="R2956" t="str">
        <f t="shared" si="233"/>
        <v>no backers</v>
      </c>
      <c r="S2956" t="s">
        <v>8317</v>
      </c>
      <c r="T2956" t="s">
        <v>8357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1"/>
        <v>42141.741307870368</v>
      </c>
      <c r="P2957" s="10">
        <f t="shared" si="232"/>
        <v>42171.741307870368</v>
      </c>
      <c r="Q2957">
        <f t="shared" si="230"/>
        <v>60</v>
      </c>
      <c r="R2957">
        <f t="shared" si="233"/>
        <v>65</v>
      </c>
      <c r="S2957" t="s">
        <v>8317</v>
      </c>
      <c r="T2957" t="s">
        <v>8357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1"/>
        <v>42464.958912037036</v>
      </c>
      <c r="P2958" s="10">
        <f t="shared" si="232"/>
        <v>42494.958912037036</v>
      </c>
      <c r="Q2958">
        <f t="shared" si="230"/>
        <v>17</v>
      </c>
      <c r="R2958">
        <f t="shared" si="233"/>
        <v>66.099999999999994</v>
      </c>
      <c r="S2958" t="s">
        <v>8317</v>
      </c>
      <c r="T2958" t="s">
        <v>8357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1"/>
        <v>42031.011249999996</v>
      </c>
      <c r="P2959" s="10">
        <f t="shared" si="232"/>
        <v>42090.969583333332</v>
      </c>
      <c r="Q2959">
        <f t="shared" si="230"/>
        <v>2</v>
      </c>
      <c r="R2959">
        <f t="shared" si="233"/>
        <v>93.33</v>
      </c>
      <c r="S2959" t="s">
        <v>8317</v>
      </c>
      <c r="T2959" t="s">
        <v>8357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1"/>
        <v>42438.779131944444</v>
      </c>
      <c r="P2960" s="10">
        <f t="shared" si="232"/>
        <v>42498.73746527778</v>
      </c>
      <c r="Q2960">
        <f t="shared" si="230"/>
        <v>0</v>
      </c>
      <c r="R2960" t="str">
        <f t="shared" si="233"/>
        <v>no backers</v>
      </c>
      <c r="S2960" t="s">
        <v>8317</v>
      </c>
      <c r="T2960" t="s">
        <v>8357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1"/>
        <v>42498.008391203708</v>
      </c>
      <c r="P2961" s="10">
        <f t="shared" si="232"/>
        <v>42528.008391203708</v>
      </c>
      <c r="Q2961">
        <f t="shared" si="230"/>
        <v>0</v>
      </c>
      <c r="R2961" t="str">
        <f t="shared" si="233"/>
        <v>no backers</v>
      </c>
      <c r="S2961" t="s">
        <v>8317</v>
      </c>
      <c r="T2961" t="s">
        <v>8357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1"/>
        <v>41863.757210648146</v>
      </c>
      <c r="P2962" s="10">
        <f t="shared" si="232"/>
        <v>41893.757210648146</v>
      </c>
      <c r="Q2962">
        <f t="shared" si="230"/>
        <v>0</v>
      </c>
      <c r="R2962" t="str">
        <f t="shared" si="233"/>
        <v>no backers</v>
      </c>
      <c r="S2962" t="s">
        <v>8317</v>
      </c>
      <c r="T2962" t="s">
        <v>8357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1"/>
        <v>42061.212488425925</v>
      </c>
      <c r="P2963" s="10">
        <f t="shared" si="232"/>
        <v>42089.166666666672</v>
      </c>
      <c r="Q2963">
        <f t="shared" si="230"/>
        <v>110</v>
      </c>
      <c r="R2963">
        <f t="shared" si="233"/>
        <v>50.75</v>
      </c>
      <c r="S2963" t="s">
        <v>8317</v>
      </c>
      <c r="T2963" t="s">
        <v>8318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1"/>
        <v>42036.24428240741</v>
      </c>
      <c r="P2964" s="10">
        <f t="shared" si="232"/>
        <v>42064.290972222225</v>
      </c>
      <c r="Q2964">
        <f t="shared" si="230"/>
        <v>122</v>
      </c>
      <c r="R2964">
        <f t="shared" si="233"/>
        <v>60.9</v>
      </c>
      <c r="S2964" t="s">
        <v>8317</v>
      </c>
      <c r="T2964" t="s">
        <v>8318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1"/>
        <v>42157.470185185186</v>
      </c>
      <c r="P2965" s="10">
        <f t="shared" si="232"/>
        <v>42187.470185185186</v>
      </c>
      <c r="Q2965">
        <f t="shared" si="230"/>
        <v>107</v>
      </c>
      <c r="R2965">
        <f t="shared" si="233"/>
        <v>109.03</v>
      </c>
      <c r="S2965" t="s">
        <v>8317</v>
      </c>
      <c r="T2965" t="s">
        <v>8318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1"/>
        <v>41827.909942129627</v>
      </c>
      <c r="P2966" s="10">
        <f t="shared" si="232"/>
        <v>41857.897222222222</v>
      </c>
      <c r="Q2966">
        <f t="shared" si="230"/>
        <v>101</v>
      </c>
      <c r="R2966">
        <f t="shared" si="233"/>
        <v>25.69</v>
      </c>
      <c r="S2966" t="s">
        <v>8317</v>
      </c>
      <c r="T2966" t="s">
        <v>8318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1"/>
        <v>42162.729548611111</v>
      </c>
      <c r="P2967" s="10">
        <f t="shared" si="232"/>
        <v>42192.729548611111</v>
      </c>
      <c r="Q2967">
        <f t="shared" si="230"/>
        <v>109</v>
      </c>
      <c r="R2967">
        <f t="shared" si="233"/>
        <v>41.92</v>
      </c>
      <c r="S2967" t="s">
        <v>8317</v>
      </c>
      <c r="T2967" t="s">
        <v>8318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1"/>
        <v>42233.738564814819</v>
      </c>
      <c r="P2968" s="10">
        <f t="shared" si="232"/>
        <v>42263.738564814819</v>
      </c>
      <c r="Q2968">
        <f t="shared" si="230"/>
        <v>114</v>
      </c>
      <c r="R2968">
        <f t="shared" si="233"/>
        <v>88.77</v>
      </c>
      <c r="S2968" t="s">
        <v>8317</v>
      </c>
      <c r="T2968" t="s">
        <v>8318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1"/>
        <v>42042.197824074072</v>
      </c>
      <c r="P2969" s="10">
        <f t="shared" si="232"/>
        <v>42072.156157407408</v>
      </c>
      <c r="Q2969">
        <f t="shared" si="230"/>
        <v>114</v>
      </c>
      <c r="R2969">
        <f t="shared" si="233"/>
        <v>80.23</v>
      </c>
      <c r="S2969" t="s">
        <v>8317</v>
      </c>
      <c r="T2969" t="s">
        <v>8318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1"/>
        <v>42585.523842592593</v>
      </c>
      <c r="P2970" s="10">
        <f t="shared" si="232"/>
        <v>42599.165972222225</v>
      </c>
      <c r="Q2970">
        <f t="shared" si="230"/>
        <v>106</v>
      </c>
      <c r="R2970">
        <f t="shared" si="233"/>
        <v>78.94</v>
      </c>
      <c r="S2970" t="s">
        <v>8317</v>
      </c>
      <c r="T2970" t="s">
        <v>8318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1"/>
        <v>42097.786493055552</v>
      </c>
      <c r="P2971" s="10">
        <f t="shared" si="232"/>
        <v>42127.952083333337</v>
      </c>
      <c r="Q2971">
        <f t="shared" si="230"/>
        <v>163</v>
      </c>
      <c r="R2971">
        <f t="shared" si="233"/>
        <v>95.59</v>
      </c>
      <c r="S2971" t="s">
        <v>8317</v>
      </c>
      <c r="T2971" t="s">
        <v>8318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1"/>
        <v>41808.669571759259</v>
      </c>
      <c r="P2972" s="10">
        <f t="shared" si="232"/>
        <v>41838.669571759259</v>
      </c>
      <c r="Q2972">
        <f t="shared" si="230"/>
        <v>106</v>
      </c>
      <c r="R2972">
        <f t="shared" si="233"/>
        <v>69.89</v>
      </c>
      <c r="S2972" t="s">
        <v>8317</v>
      </c>
      <c r="T2972" t="s">
        <v>8318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1"/>
        <v>41852.658310185187</v>
      </c>
      <c r="P2973" s="10">
        <f t="shared" si="232"/>
        <v>41882.658310185187</v>
      </c>
      <c r="Q2973">
        <f t="shared" si="230"/>
        <v>100</v>
      </c>
      <c r="R2973">
        <f t="shared" si="233"/>
        <v>74.53</v>
      </c>
      <c r="S2973" t="s">
        <v>8317</v>
      </c>
      <c r="T2973" t="s">
        <v>8318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1"/>
        <v>42694.110185185185</v>
      </c>
      <c r="P2974" s="10">
        <f t="shared" si="232"/>
        <v>42709.041666666672</v>
      </c>
      <c r="Q2974">
        <f t="shared" si="230"/>
        <v>105</v>
      </c>
      <c r="R2974">
        <f t="shared" si="233"/>
        <v>123.94</v>
      </c>
      <c r="S2974" t="s">
        <v>8317</v>
      </c>
      <c r="T2974" t="s">
        <v>8318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1"/>
        <v>42341.818379629629</v>
      </c>
      <c r="P2975" s="10">
        <f t="shared" si="232"/>
        <v>42370.166666666672</v>
      </c>
      <c r="Q2975">
        <f t="shared" si="230"/>
        <v>175</v>
      </c>
      <c r="R2975">
        <f t="shared" si="233"/>
        <v>264.85000000000002</v>
      </c>
      <c r="S2975" t="s">
        <v>8317</v>
      </c>
      <c r="T2975" t="s">
        <v>8318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1"/>
        <v>41880.061006944445</v>
      </c>
      <c r="P2976" s="10">
        <f t="shared" si="232"/>
        <v>41908.065972222219</v>
      </c>
      <c r="Q2976">
        <f t="shared" si="230"/>
        <v>102</v>
      </c>
      <c r="R2976">
        <f t="shared" si="233"/>
        <v>58.62</v>
      </c>
      <c r="S2976" t="s">
        <v>8317</v>
      </c>
      <c r="T2976" t="s">
        <v>8318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1"/>
        <v>41941.683865740742</v>
      </c>
      <c r="P2977" s="10">
        <f t="shared" si="232"/>
        <v>41970.125</v>
      </c>
      <c r="Q2977">
        <f t="shared" si="230"/>
        <v>100</v>
      </c>
      <c r="R2977">
        <f t="shared" si="233"/>
        <v>70.88</v>
      </c>
      <c r="S2977" t="s">
        <v>8317</v>
      </c>
      <c r="T2977" t="s">
        <v>8318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1"/>
        <v>42425.730671296296</v>
      </c>
      <c r="P2978" s="10">
        <f t="shared" si="232"/>
        <v>42442.5</v>
      </c>
      <c r="Q2978">
        <f t="shared" si="230"/>
        <v>171</v>
      </c>
      <c r="R2978">
        <f t="shared" si="233"/>
        <v>8.57</v>
      </c>
      <c r="S2978" t="s">
        <v>8317</v>
      </c>
      <c r="T2978" t="s">
        <v>8318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1"/>
        <v>42026.88118055556</v>
      </c>
      <c r="P2979" s="10">
        <f t="shared" si="232"/>
        <v>42086.093055555553</v>
      </c>
      <c r="Q2979">
        <f t="shared" si="230"/>
        <v>114</v>
      </c>
      <c r="R2979">
        <f t="shared" si="233"/>
        <v>113.57</v>
      </c>
      <c r="S2979" t="s">
        <v>8317</v>
      </c>
      <c r="T2979" t="s">
        <v>8318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1"/>
        <v>41922.640590277777</v>
      </c>
      <c r="P2980" s="10">
        <f t="shared" si="232"/>
        <v>41932.249305555553</v>
      </c>
      <c r="Q2980">
        <f t="shared" si="230"/>
        <v>129</v>
      </c>
      <c r="R2980">
        <f t="shared" si="233"/>
        <v>60.69</v>
      </c>
      <c r="S2980" t="s">
        <v>8317</v>
      </c>
      <c r="T2980" t="s">
        <v>8318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1"/>
        <v>41993.824340277773</v>
      </c>
      <c r="P2981" s="10">
        <f t="shared" si="232"/>
        <v>42010.25</v>
      </c>
      <c r="Q2981">
        <f t="shared" si="230"/>
        <v>101</v>
      </c>
      <c r="R2981">
        <f t="shared" si="233"/>
        <v>110.22</v>
      </c>
      <c r="S2981" t="s">
        <v>8317</v>
      </c>
      <c r="T2981" t="s">
        <v>8318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1"/>
        <v>42219.915856481486</v>
      </c>
      <c r="P2982" s="10">
        <f t="shared" si="232"/>
        <v>42240.083333333328</v>
      </c>
      <c r="Q2982">
        <f t="shared" si="230"/>
        <v>109</v>
      </c>
      <c r="R2982">
        <f t="shared" si="233"/>
        <v>136.46</v>
      </c>
      <c r="S2982" t="s">
        <v>8317</v>
      </c>
      <c r="T2982" t="s">
        <v>8318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1"/>
        <v>42225.559675925921</v>
      </c>
      <c r="P2983" s="10">
        <f t="shared" si="232"/>
        <v>42270.559675925921</v>
      </c>
      <c r="Q2983">
        <f t="shared" si="230"/>
        <v>129</v>
      </c>
      <c r="R2983">
        <f t="shared" si="233"/>
        <v>53.16</v>
      </c>
      <c r="S2983" t="s">
        <v>8317</v>
      </c>
      <c r="T2983" t="s">
        <v>8357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1"/>
        <v>42381.686840277776</v>
      </c>
      <c r="P2984" s="10">
        <f t="shared" si="232"/>
        <v>42411.686840277776</v>
      </c>
      <c r="Q2984">
        <f t="shared" si="230"/>
        <v>102</v>
      </c>
      <c r="R2984">
        <f t="shared" si="233"/>
        <v>86.49</v>
      </c>
      <c r="S2984" t="s">
        <v>8317</v>
      </c>
      <c r="T2984" t="s">
        <v>8357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1"/>
        <v>41894.632361111115</v>
      </c>
      <c r="P2985" s="10">
        <f t="shared" si="232"/>
        <v>41954.674027777779</v>
      </c>
      <c r="Q2985">
        <f t="shared" si="230"/>
        <v>147</v>
      </c>
      <c r="R2985">
        <f t="shared" si="233"/>
        <v>155.24</v>
      </c>
      <c r="S2985" t="s">
        <v>8317</v>
      </c>
      <c r="T2985" t="s">
        <v>8357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1"/>
        <v>42576.278715277775</v>
      </c>
      <c r="P2986" s="10">
        <f t="shared" si="232"/>
        <v>42606.278715277775</v>
      </c>
      <c r="Q2986">
        <f t="shared" si="230"/>
        <v>100</v>
      </c>
      <c r="R2986">
        <f t="shared" si="233"/>
        <v>115.08</v>
      </c>
      <c r="S2986" t="s">
        <v>8317</v>
      </c>
      <c r="T2986" t="s">
        <v>8357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1"/>
        <v>42654.973703703698</v>
      </c>
      <c r="P2987" s="10">
        <f t="shared" si="232"/>
        <v>42674.166666666672</v>
      </c>
      <c r="Q2987">
        <f t="shared" si="230"/>
        <v>122</v>
      </c>
      <c r="R2987">
        <f t="shared" si="233"/>
        <v>109.59</v>
      </c>
      <c r="S2987" t="s">
        <v>8317</v>
      </c>
      <c r="T2987" t="s">
        <v>8357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1"/>
        <v>42431.500069444446</v>
      </c>
      <c r="P2988" s="10">
        <f t="shared" si="232"/>
        <v>42491.458402777775</v>
      </c>
      <c r="Q2988">
        <f t="shared" si="230"/>
        <v>106</v>
      </c>
      <c r="R2988">
        <f t="shared" si="233"/>
        <v>45.21</v>
      </c>
      <c r="S2988" t="s">
        <v>8317</v>
      </c>
      <c r="T2988" t="s">
        <v>8357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1"/>
        <v>42627.307303240741</v>
      </c>
      <c r="P2989" s="10">
        <f t="shared" si="232"/>
        <v>42656</v>
      </c>
      <c r="Q2989">
        <f t="shared" si="230"/>
        <v>110</v>
      </c>
      <c r="R2989">
        <f t="shared" si="233"/>
        <v>104.15</v>
      </c>
      <c r="S2989" t="s">
        <v>8317</v>
      </c>
      <c r="T2989" t="s">
        <v>8357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1"/>
        <v>42511.362048611118</v>
      </c>
      <c r="P2990" s="10">
        <f t="shared" si="232"/>
        <v>42541.362048611118</v>
      </c>
      <c r="Q2990">
        <f t="shared" si="230"/>
        <v>100</v>
      </c>
      <c r="R2990">
        <f t="shared" si="233"/>
        <v>35.71</v>
      </c>
      <c r="S2990" t="s">
        <v>8317</v>
      </c>
      <c r="T2990" t="s">
        <v>8357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1"/>
        <v>42337.02039351852</v>
      </c>
      <c r="P2991" s="10">
        <f t="shared" si="232"/>
        <v>42359.207638888889</v>
      </c>
      <c r="Q2991">
        <f t="shared" si="230"/>
        <v>177</v>
      </c>
      <c r="R2991">
        <f t="shared" si="233"/>
        <v>97</v>
      </c>
      <c r="S2991" t="s">
        <v>8317</v>
      </c>
      <c r="T2991" t="s">
        <v>8357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1"/>
        <v>42341.57430555555</v>
      </c>
      <c r="P2992" s="10">
        <f t="shared" si="232"/>
        <v>42376.57430555555</v>
      </c>
      <c r="Q2992">
        <f t="shared" si="230"/>
        <v>100</v>
      </c>
      <c r="R2992">
        <f t="shared" si="233"/>
        <v>370.37</v>
      </c>
      <c r="S2992" t="s">
        <v>8317</v>
      </c>
      <c r="T2992" t="s">
        <v>8357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1"/>
        <v>42740.837152777778</v>
      </c>
      <c r="P2993" s="10">
        <f t="shared" si="232"/>
        <v>42762.837152777778</v>
      </c>
      <c r="Q2993">
        <f t="shared" si="230"/>
        <v>103</v>
      </c>
      <c r="R2993">
        <f t="shared" si="233"/>
        <v>94.41</v>
      </c>
      <c r="S2993" t="s">
        <v>8317</v>
      </c>
      <c r="T2993" t="s">
        <v>8357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1"/>
        <v>42622.767476851848</v>
      </c>
      <c r="P2994" s="10">
        <f t="shared" si="232"/>
        <v>42652.767476851848</v>
      </c>
      <c r="Q2994">
        <f t="shared" si="230"/>
        <v>105</v>
      </c>
      <c r="R2994">
        <f t="shared" si="233"/>
        <v>48.98</v>
      </c>
      <c r="S2994" t="s">
        <v>8317</v>
      </c>
      <c r="T2994" t="s">
        <v>8357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1"/>
        <v>42390.838738425926</v>
      </c>
      <c r="P2995" s="10">
        <f t="shared" si="232"/>
        <v>42420.838738425926</v>
      </c>
      <c r="Q2995">
        <f t="shared" si="230"/>
        <v>100</v>
      </c>
      <c r="R2995">
        <f t="shared" si="233"/>
        <v>45.59</v>
      </c>
      <c r="S2995" t="s">
        <v>8317</v>
      </c>
      <c r="T2995" t="s">
        <v>8357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1"/>
        <v>41885.478842592594</v>
      </c>
      <c r="P2996" s="10">
        <f t="shared" si="232"/>
        <v>41915.478842592594</v>
      </c>
      <c r="Q2996">
        <f t="shared" si="230"/>
        <v>458</v>
      </c>
      <c r="R2996">
        <f t="shared" si="233"/>
        <v>23.28</v>
      </c>
      <c r="S2996" t="s">
        <v>8317</v>
      </c>
      <c r="T2996" t="s">
        <v>8357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1"/>
        <v>42724.665173611109</v>
      </c>
      <c r="P2997" s="10">
        <f t="shared" si="232"/>
        <v>42754.665173611109</v>
      </c>
      <c r="Q2997">
        <f t="shared" si="230"/>
        <v>105</v>
      </c>
      <c r="R2997">
        <f t="shared" si="233"/>
        <v>63.23</v>
      </c>
      <c r="S2997" t="s">
        <v>8317</v>
      </c>
      <c r="T2997" t="s">
        <v>8357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1"/>
        <v>42090.912500000006</v>
      </c>
      <c r="P2998" s="10">
        <f t="shared" si="232"/>
        <v>42150.912500000006</v>
      </c>
      <c r="Q2998">
        <f t="shared" si="230"/>
        <v>172</v>
      </c>
      <c r="R2998">
        <f t="shared" si="233"/>
        <v>153.52000000000001</v>
      </c>
      <c r="S2998" t="s">
        <v>8317</v>
      </c>
      <c r="T2998" t="s">
        <v>8357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1"/>
        <v>42775.733715277776</v>
      </c>
      <c r="P2999" s="10">
        <f t="shared" si="232"/>
        <v>42793.207638888889</v>
      </c>
      <c r="Q2999">
        <f t="shared" si="230"/>
        <v>104</v>
      </c>
      <c r="R2999">
        <f t="shared" si="233"/>
        <v>90.2</v>
      </c>
      <c r="S2999" t="s">
        <v>8317</v>
      </c>
      <c r="T2999" t="s">
        <v>8357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1"/>
        <v>41778.193622685183</v>
      </c>
      <c r="P3000" s="10">
        <f t="shared" si="232"/>
        <v>41806.184027777781</v>
      </c>
      <c r="Q3000">
        <f t="shared" si="230"/>
        <v>103</v>
      </c>
      <c r="R3000">
        <f t="shared" si="233"/>
        <v>118.97</v>
      </c>
      <c r="S3000" t="s">
        <v>8317</v>
      </c>
      <c r="T3000" t="s">
        <v>8357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1"/>
        <v>42780.740277777775</v>
      </c>
      <c r="P3001" s="10">
        <f t="shared" si="232"/>
        <v>42795.083333333328</v>
      </c>
      <c r="Q3001">
        <f t="shared" si="230"/>
        <v>119</v>
      </c>
      <c r="R3001">
        <f t="shared" si="233"/>
        <v>80.25</v>
      </c>
      <c r="S3001" t="s">
        <v>8317</v>
      </c>
      <c r="T3001" t="s">
        <v>8357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1"/>
        <v>42752.827199074076</v>
      </c>
      <c r="P3002" s="10">
        <f t="shared" si="232"/>
        <v>42766.75</v>
      </c>
      <c r="Q3002">
        <f t="shared" si="230"/>
        <v>100</v>
      </c>
      <c r="R3002">
        <f t="shared" si="233"/>
        <v>62.5</v>
      </c>
      <c r="S3002" t="s">
        <v>8317</v>
      </c>
      <c r="T3002" t="s">
        <v>8357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1"/>
        <v>42534.895625000005</v>
      </c>
      <c r="P3003" s="10">
        <f t="shared" si="232"/>
        <v>42564.895625000005</v>
      </c>
      <c r="Q3003">
        <f t="shared" si="230"/>
        <v>319</v>
      </c>
      <c r="R3003">
        <f t="shared" si="233"/>
        <v>131.38</v>
      </c>
      <c r="S3003" t="s">
        <v>8317</v>
      </c>
      <c r="T3003" t="s">
        <v>8357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1"/>
        <v>41239.83625</v>
      </c>
      <c r="P3004" s="10">
        <f t="shared" si="232"/>
        <v>41269.83625</v>
      </c>
      <c r="Q3004">
        <f t="shared" si="230"/>
        <v>109</v>
      </c>
      <c r="R3004">
        <f t="shared" si="233"/>
        <v>73.03</v>
      </c>
      <c r="S3004" t="s">
        <v>8317</v>
      </c>
      <c r="T3004" t="s">
        <v>8357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1"/>
        <v>42398.849259259259</v>
      </c>
      <c r="P3005" s="10">
        <f t="shared" si="232"/>
        <v>42430.249305555553</v>
      </c>
      <c r="Q3005">
        <f t="shared" si="230"/>
        <v>101</v>
      </c>
      <c r="R3005">
        <f t="shared" si="233"/>
        <v>178.53</v>
      </c>
      <c r="S3005" t="s">
        <v>8317</v>
      </c>
      <c r="T3005" t="s">
        <v>8357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1"/>
        <v>41928.881064814814</v>
      </c>
      <c r="P3006" s="10">
        <f t="shared" si="232"/>
        <v>41958.922731481478</v>
      </c>
      <c r="Q3006">
        <f t="shared" si="230"/>
        <v>113</v>
      </c>
      <c r="R3006">
        <f t="shared" si="233"/>
        <v>162.91</v>
      </c>
      <c r="S3006" t="s">
        <v>8317</v>
      </c>
      <c r="T3006" t="s">
        <v>8357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1"/>
        <v>41888.674826388888</v>
      </c>
      <c r="P3007" s="10">
        <f t="shared" si="232"/>
        <v>41918.674826388888</v>
      </c>
      <c r="Q3007">
        <f t="shared" si="230"/>
        <v>120</v>
      </c>
      <c r="R3007">
        <f t="shared" si="233"/>
        <v>108.24</v>
      </c>
      <c r="S3007" t="s">
        <v>8317</v>
      </c>
      <c r="T3007" t="s">
        <v>8357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1"/>
        <v>41957.756840277783</v>
      </c>
      <c r="P3008" s="10">
        <f t="shared" si="232"/>
        <v>41987.756840277783</v>
      </c>
      <c r="Q3008">
        <f t="shared" si="230"/>
        <v>108</v>
      </c>
      <c r="R3008">
        <f t="shared" si="233"/>
        <v>88.87</v>
      </c>
      <c r="S3008" t="s">
        <v>8317</v>
      </c>
      <c r="T3008" t="s">
        <v>8357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1"/>
        <v>42098.216238425928</v>
      </c>
      <c r="P3009" s="10">
        <f t="shared" si="232"/>
        <v>42119.216238425928</v>
      </c>
      <c r="Q3009">
        <f t="shared" si="230"/>
        <v>180</v>
      </c>
      <c r="R3009">
        <f t="shared" si="233"/>
        <v>54</v>
      </c>
      <c r="S3009" t="s">
        <v>8317</v>
      </c>
      <c r="T3009" t="s">
        <v>8357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1"/>
        <v>42360.212025462963</v>
      </c>
      <c r="P3010" s="10">
        <f t="shared" si="232"/>
        <v>42390.212025462963</v>
      </c>
      <c r="Q3010">
        <f t="shared" ref="Q3010:Q3073" si="235">ROUND(100*E3010/D3010, 0)</f>
        <v>101</v>
      </c>
      <c r="R3010">
        <f t="shared" si="233"/>
        <v>116.73</v>
      </c>
      <c r="S3010" t="s">
        <v>8317</v>
      </c>
      <c r="T3010" t="s">
        <v>8357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6">(((J3011/60)/60)/24)+DATE(1970,1,1)</f>
        <v>41939.569907407407</v>
      </c>
      <c r="P3011" s="10">
        <f t="shared" ref="P3011:P3074" si="237">(((I3011/60)/60)/24)+DATE(1970,1,1)</f>
        <v>41969.611574074079</v>
      </c>
      <c r="Q3011">
        <f t="shared" si="235"/>
        <v>120</v>
      </c>
      <c r="R3011">
        <f t="shared" ref="R3011:R3074" si="238">IFERROR(ROUND(E3011/L3011, 2), "no backers")</f>
        <v>233.9</v>
      </c>
      <c r="S3011" t="s">
        <v>8317</v>
      </c>
      <c r="T3011" t="s">
        <v>8357</v>
      </c>
      <c r="U3011">
        <f t="shared" ref="U3011:U3074" si="239">YEAR(O3011)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6"/>
        <v>41996.832395833335</v>
      </c>
      <c r="P3012" s="10">
        <f t="shared" si="237"/>
        <v>42056.832395833335</v>
      </c>
      <c r="Q3012">
        <f t="shared" si="235"/>
        <v>158</v>
      </c>
      <c r="R3012">
        <f t="shared" si="238"/>
        <v>158</v>
      </c>
      <c r="S3012" t="s">
        <v>8317</v>
      </c>
      <c r="T3012" t="s">
        <v>8357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6"/>
        <v>42334.468935185185</v>
      </c>
      <c r="P3013" s="10">
        <f t="shared" si="237"/>
        <v>42361.957638888889</v>
      </c>
      <c r="Q3013">
        <f t="shared" si="235"/>
        <v>124</v>
      </c>
      <c r="R3013">
        <f t="shared" si="238"/>
        <v>14.84</v>
      </c>
      <c r="S3013" t="s">
        <v>8317</v>
      </c>
      <c r="T3013" t="s">
        <v>8357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6"/>
        <v>42024.702893518523</v>
      </c>
      <c r="P3014" s="10">
        <f t="shared" si="237"/>
        <v>42045.702893518523</v>
      </c>
      <c r="Q3014">
        <f t="shared" si="235"/>
        <v>117</v>
      </c>
      <c r="R3014">
        <f t="shared" si="238"/>
        <v>85.18</v>
      </c>
      <c r="S3014" t="s">
        <v>8317</v>
      </c>
      <c r="T3014" t="s">
        <v>8357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6"/>
        <v>42146.836215277777</v>
      </c>
      <c r="P3015" s="10">
        <f t="shared" si="237"/>
        <v>42176.836215277777</v>
      </c>
      <c r="Q3015">
        <f t="shared" si="235"/>
        <v>157</v>
      </c>
      <c r="R3015">
        <f t="shared" si="238"/>
        <v>146.69</v>
      </c>
      <c r="S3015" t="s">
        <v>8317</v>
      </c>
      <c r="T3015" t="s">
        <v>8357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6"/>
        <v>41920.123611111114</v>
      </c>
      <c r="P3016" s="10">
        <f t="shared" si="237"/>
        <v>41948.208333333336</v>
      </c>
      <c r="Q3016">
        <f t="shared" si="235"/>
        <v>113</v>
      </c>
      <c r="R3016">
        <f t="shared" si="238"/>
        <v>50.76</v>
      </c>
      <c r="S3016" t="s">
        <v>8317</v>
      </c>
      <c r="T3016" t="s">
        <v>8357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6"/>
        <v>41785.72729166667</v>
      </c>
      <c r="P3017" s="10">
        <f t="shared" si="237"/>
        <v>41801.166666666664</v>
      </c>
      <c r="Q3017">
        <f t="shared" si="235"/>
        <v>103</v>
      </c>
      <c r="R3017">
        <f t="shared" si="238"/>
        <v>87.7</v>
      </c>
      <c r="S3017" t="s">
        <v>8317</v>
      </c>
      <c r="T3017" t="s">
        <v>8357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6"/>
        <v>41778.548055555555</v>
      </c>
      <c r="P3018" s="10">
        <f t="shared" si="237"/>
        <v>41838.548055555555</v>
      </c>
      <c r="Q3018">
        <f t="shared" si="235"/>
        <v>103</v>
      </c>
      <c r="R3018">
        <f t="shared" si="238"/>
        <v>242.28</v>
      </c>
      <c r="S3018" t="s">
        <v>8317</v>
      </c>
      <c r="T3018" t="s">
        <v>8357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6"/>
        <v>41841.850034722222</v>
      </c>
      <c r="P3019" s="10">
        <f t="shared" si="237"/>
        <v>41871.850034722222</v>
      </c>
      <c r="Q3019">
        <f t="shared" si="235"/>
        <v>106</v>
      </c>
      <c r="R3019">
        <f t="shared" si="238"/>
        <v>146.44999999999999</v>
      </c>
      <c r="S3019" t="s">
        <v>8317</v>
      </c>
      <c r="T3019" t="s">
        <v>8357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6"/>
        <v>42163.29833333334</v>
      </c>
      <c r="P3020" s="10">
        <f t="shared" si="237"/>
        <v>42205.916666666672</v>
      </c>
      <c r="Q3020">
        <f t="shared" si="235"/>
        <v>101</v>
      </c>
      <c r="R3020">
        <f t="shared" si="238"/>
        <v>103.17</v>
      </c>
      <c r="S3020" t="s">
        <v>8317</v>
      </c>
      <c r="T3020" t="s">
        <v>8357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6"/>
        <v>41758.833564814813</v>
      </c>
      <c r="P3021" s="10">
        <f t="shared" si="237"/>
        <v>41786.125</v>
      </c>
      <c r="Q3021">
        <f t="shared" si="235"/>
        <v>121</v>
      </c>
      <c r="R3021">
        <f t="shared" si="238"/>
        <v>80.459999999999994</v>
      </c>
      <c r="S3021" t="s">
        <v>8317</v>
      </c>
      <c r="T3021" t="s">
        <v>8357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6"/>
        <v>42170.846446759257</v>
      </c>
      <c r="P3022" s="10">
        <f t="shared" si="237"/>
        <v>42230.846446759257</v>
      </c>
      <c r="Q3022">
        <f t="shared" si="235"/>
        <v>101</v>
      </c>
      <c r="R3022">
        <f t="shared" si="238"/>
        <v>234.67</v>
      </c>
      <c r="S3022" t="s">
        <v>8317</v>
      </c>
      <c r="T3022" t="s">
        <v>8357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6"/>
        <v>42660.618854166663</v>
      </c>
      <c r="P3023" s="10">
        <f t="shared" si="237"/>
        <v>42696.249305555553</v>
      </c>
      <c r="Q3023">
        <f t="shared" si="235"/>
        <v>116</v>
      </c>
      <c r="R3023">
        <f t="shared" si="238"/>
        <v>50.69</v>
      </c>
      <c r="S3023" t="s">
        <v>8317</v>
      </c>
      <c r="T3023" t="s">
        <v>8357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6"/>
        <v>42564.95380787037</v>
      </c>
      <c r="P3024" s="10">
        <f t="shared" si="237"/>
        <v>42609.95380787037</v>
      </c>
      <c r="Q3024">
        <f t="shared" si="235"/>
        <v>101</v>
      </c>
      <c r="R3024">
        <f t="shared" si="238"/>
        <v>162.71</v>
      </c>
      <c r="S3024" t="s">
        <v>8317</v>
      </c>
      <c r="T3024" t="s">
        <v>8357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6"/>
        <v>42121.675763888896</v>
      </c>
      <c r="P3025" s="10">
        <f t="shared" si="237"/>
        <v>42166.675763888896</v>
      </c>
      <c r="Q3025">
        <f t="shared" si="235"/>
        <v>103</v>
      </c>
      <c r="R3025">
        <f t="shared" si="238"/>
        <v>120.17</v>
      </c>
      <c r="S3025" t="s">
        <v>8317</v>
      </c>
      <c r="T3025" t="s">
        <v>8357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6"/>
        <v>41158.993923611109</v>
      </c>
      <c r="P3026" s="10">
        <f t="shared" si="237"/>
        <v>41188.993923611109</v>
      </c>
      <c r="Q3026">
        <f t="shared" si="235"/>
        <v>246</v>
      </c>
      <c r="R3026">
        <f t="shared" si="238"/>
        <v>67.7</v>
      </c>
      <c r="S3026" t="s">
        <v>8317</v>
      </c>
      <c r="T3026" t="s">
        <v>8357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6"/>
        <v>41761.509409722225</v>
      </c>
      <c r="P3027" s="10">
        <f t="shared" si="237"/>
        <v>41789.666666666664</v>
      </c>
      <c r="Q3027">
        <f t="shared" si="235"/>
        <v>302</v>
      </c>
      <c r="R3027">
        <f t="shared" si="238"/>
        <v>52.1</v>
      </c>
      <c r="S3027" t="s">
        <v>8317</v>
      </c>
      <c r="T3027" t="s">
        <v>8357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6"/>
        <v>42783.459398148145</v>
      </c>
      <c r="P3028" s="10">
        <f t="shared" si="237"/>
        <v>42797.459398148145</v>
      </c>
      <c r="Q3028">
        <f t="shared" si="235"/>
        <v>143</v>
      </c>
      <c r="R3028">
        <f t="shared" si="238"/>
        <v>51.6</v>
      </c>
      <c r="S3028" t="s">
        <v>8317</v>
      </c>
      <c r="T3028" t="s">
        <v>8357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6"/>
        <v>42053.704293981486</v>
      </c>
      <c r="P3029" s="10">
        <f t="shared" si="237"/>
        <v>42083.662627314814</v>
      </c>
      <c r="Q3029">
        <f t="shared" si="235"/>
        <v>131</v>
      </c>
      <c r="R3029">
        <f t="shared" si="238"/>
        <v>164.3</v>
      </c>
      <c r="S3029" t="s">
        <v>8317</v>
      </c>
      <c r="T3029" t="s">
        <v>8357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6"/>
        <v>42567.264178240745</v>
      </c>
      <c r="P3030" s="10">
        <f t="shared" si="237"/>
        <v>42597.264178240745</v>
      </c>
      <c r="Q3030">
        <f t="shared" si="235"/>
        <v>168</v>
      </c>
      <c r="R3030">
        <f t="shared" si="238"/>
        <v>84.86</v>
      </c>
      <c r="S3030" t="s">
        <v>8317</v>
      </c>
      <c r="T3030" t="s">
        <v>8357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6"/>
        <v>41932.708877314813</v>
      </c>
      <c r="P3031" s="10">
        <f t="shared" si="237"/>
        <v>41961.190972222219</v>
      </c>
      <c r="Q3031">
        <f t="shared" si="235"/>
        <v>110</v>
      </c>
      <c r="R3031">
        <f t="shared" si="238"/>
        <v>94.55</v>
      </c>
      <c r="S3031" t="s">
        <v>8317</v>
      </c>
      <c r="T3031" t="s">
        <v>8357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6"/>
        <v>42233.747349537036</v>
      </c>
      <c r="P3032" s="10">
        <f t="shared" si="237"/>
        <v>42263.747349537036</v>
      </c>
      <c r="Q3032">
        <f t="shared" si="235"/>
        <v>107</v>
      </c>
      <c r="R3032">
        <f t="shared" si="238"/>
        <v>45.54</v>
      </c>
      <c r="S3032" t="s">
        <v>8317</v>
      </c>
      <c r="T3032" t="s">
        <v>8357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6"/>
        <v>42597.882488425923</v>
      </c>
      <c r="P3033" s="10">
        <f t="shared" si="237"/>
        <v>42657.882488425923</v>
      </c>
      <c r="Q3033">
        <f t="shared" si="235"/>
        <v>100</v>
      </c>
      <c r="R3033">
        <f t="shared" si="238"/>
        <v>51.72</v>
      </c>
      <c r="S3033" t="s">
        <v>8317</v>
      </c>
      <c r="T3033" t="s">
        <v>8357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6"/>
        <v>42228.044664351852</v>
      </c>
      <c r="P3034" s="10">
        <f t="shared" si="237"/>
        <v>42258.044664351852</v>
      </c>
      <c r="Q3034">
        <f t="shared" si="235"/>
        <v>127</v>
      </c>
      <c r="R3034">
        <f t="shared" si="238"/>
        <v>50.88</v>
      </c>
      <c r="S3034" t="s">
        <v>8317</v>
      </c>
      <c r="T3034" t="s">
        <v>8357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6"/>
        <v>42570.110243055555</v>
      </c>
      <c r="P3035" s="10">
        <f t="shared" si="237"/>
        <v>42600.110243055555</v>
      </c>
      <c r="Q3035">
        <f t="shared" si="235"/>
        <v>147</v>
      </c>
      <c r="R3035">
        <f t="shared" si="238"/>
        <v>191.13</v>
      </c>
      <c r="S3035" t="s">
        <v>8317</v>
      </c>
      <c r="T3035" t="s">
        <v>8357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6"/>
        <v>42644.535358796296</v>
      </c>
      <c r="P3036" s="10">
        <f t="shared" si="237"/>
        <v>42675.165972222225</v>
      </c>
      <c r="Q3036">
        <f t="shared" si="235"/>
        <v>113</v>
      </c>
      <c r="R3036">
        <f t="shared" si="238"/>
        <v>89.31</v>
      </c>
      <c r="S3036" t="s">
        <v>8317</v>
      </c>
      <c r="T3036" t="s">
        <v>8357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6"/>
        <v>41368.560289351852</v>
      </c>
      <c r="P3037" s="10">
        <f t="shared" si="237"/>
        <v>41398.560289351852</v>
      </c>
      <c r="Q3037">
        <f t="shared" si="235"/>
        <v>109</v>
      </c>
      <c r="R3037">
        <f t="shared" si="238"/>
        <v>88.59</v>
      </c>
      <c r="S3037" t="s">
        <v>8317</v>
      </c>
      <c r="T3037" t="s">
        <v>8357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6"/>
        <v>41466.785231481481</v>
      </c>
      <c r="P3038" s="10">
        <f t="shared" si="237"/>
        <v>41502.499305555553</v>
      </c>
      <c r="Q3038">
        <f t="shared" si="235"/>
        <v>127</v>
      </c>
      <c r="R3038">
        <f t="shared" si="238"/>
        <v>96.3</v>
      </c>
      <c r="S3038" t="s">
        <v>8317</v>
      </c>
      <c r="T3038" t="s">
        <v>8357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6"/>
        <v>40378.893206018518</v>
      </c>
      <c r="P3039" s="10">
        <f t="shared" si="237"/>
        <v>40453.207638888889</v>
      </c>
      <c r="Q3039">
        <f t="shared" si="235"/>
        <v>213</v>
      </c>
      <c r="R3039">
        <f t="shared" si="238"/>
        <v>33.31</v>
      </c>
      <c r="S3039" t="s">
        <v>8317</v>
      </c>
      <c r="T3039" t="s">
        <v>8357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6"/>
        <v>42373.252280092594</v>
      </c>
      <c r="P3040" s="10">
        <f t="shared" si="237"/>
        <v>42433.252280092594</v>
      </c>
      <c r="Q3040">
        <f t="shared" si="235"/>
        <v>101</v>
      </c>
      <c r="R3040">
        <f t="shared" si="238"/>
        <v>37.22</v>
      </c>
      <c r="S3040" t="s">
        <v>8317</v>
      </c>
      <c r="T3040" t="s">
        <v>8357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6"/>
        <v>41610.794421296298</v>
      </c>
      <c r="P3041" s="10">
        <f t="shared" si="237"/>
        <v>41637.332638888889</v>
      </c>
      <c r="Q3041">
        <f t="shared" si="235"/>
        <v>109</v>
      </c>
      <c r="R3041">
        <f t="shared" si="238"/>
        <v>92.13</v>
      </c>
      <c r="S3041" t="s">
        <v>8317</v>
      </c>
      <c r="T3041" t="s">
        <v>8357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6"/>
        <v>42177.791909722218</v>
      </c>
      <c r="P3042" s="10">
        <f t="shared" si="237"/>
        <v>42181.958333333328</v>
      </c>
      <c r="Q3042">
        <f t="shared" si="235"/>
        <v>108</v>
      </c>
      <c r="R3042">
        <f t="shared" si="238"/>
        <v>76.790000000000006</v>
      </c>
      <c r="S3042" t="s">
        <v>8317</v>
      </c>
      <c r="T3042" t="s">
        <v>8357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6"/>
        <v>42359.868611111116</v>
      </c>
      <c r="P3043" s="10">
        <f t="shared" si="237"/>
        <v>42389.868611111116</v>
      </c>
      <c r="Q3043">
        <f t="shared" si="235"/>
        <v>110</v>
      </c>
      <c r="R3043">
        <f t="shared" si="238"/>
        <v>96.53</v>
      </c>
      <c r="S3043" t="s">
        <v>8317</v>
      </c>
      <c r="T3043" t="s">
        <v>8357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6"/>
        <v>42253.688043981485</v>
      </c>
      <c r="P3044" s="10">
        <f t="shared" si="237"/>
        <v>42283.688043981485</v>
      </c>
      <c r="Q3044">
        <f t="shared" si="235"/>
        <v>128</v>
      </c>
      <c r="R3044">
        <f t="shared" si="238"/>
        <v>51.89</v>
      </c>
      <c r="S3044" t="s">
        <v>8317</v>
      </c>
      <c r="T3044" t="s">
        <v>8357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6"/>
        <v>42083.070590277777</v>
      </c>
      <c r="P3045" s="10">
        <f t="shared" si="237"/>
        <v>42110.118055555555</v>
      </c>
      <c r="Q3045">
        <f t="shared" si="235"/>
        <v>110</v>
      </c>
      <c r="R3045">
        <f t="shared" si="238"/>
        <v>128.91</v>
      </c>
      <c r="S3045" t="s">
        <v>8317</v>
      </c>
      <c r="T3045" t="s">
        <v>8357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6"/>
        <v>42387.7268287037</v>
      </c>
      <c r="P3046" s="10">
        <f t="shared" si="237"/>
        <v>42402.7268287037</v>
      </c>
      <c r="Q3046">
        <f t="shared" si="235"/>
        <v>109</v>
      </c>
      <c r="R3046">
        <f t="shared" si="238"/>
        <v>84.11</v>
      </c>
      <c r="S3046" t="s">
        <v>8317</v>
      </c>
      <c r="T3046" t="s">
        <v>8357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6"/>
        <v>41843.155729166669</v>
      </c>
      <c r="P3047" s="10">
        <f t="shared" si="237"/>
        <v>41873.155729166669</v>
      </c>
      <c r="Q3047">
        <f t="shared" si="235"/>
        <v>133</v>
      </c>
      <c r="R3047">
        <f t="shared" si="238"/>
        <v>82.94</v>
      </c>
      <c r="S3047" t="s">
        <v>8317</v>
      </c>
      <c r="T3047" t="s">
        <v>8357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6"/>
        <v>41862.803078703706</v>
      </c>
      <c r="P3048" s="10">
        <f t="shared" si="237"/>
        <v>41892.202777777777</v>
      </c>
      <c r="Q3048">
        <f t="shared" si="235"/>
        <v>191</v>
      </c>
      <c r="R3048">
        <f t="shared" si="238"/>
        <v>259.95</v>
      </c>
      <c r="S3048" t="s">
        <v>8317</v>
      </c>
      <c r="T3048" t="s">
        <v>8357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6"/>
        <v>42443.989050925928</v>
      </c>
      <c r="P3049" s="10">
        <f t="shared" si="237"/>
        <v>42487.552777777775</v>
      </c>
      <c r="Q3049">
        <f t="shared" si="235"/>
        <v>149</v>
      </c>
      <c r="R3049">
        <f t="shared" si="238"/>
        <v>37.25</v>
      </c>
      <c r="S3049" t="s">
        <v>8317</v>
      </c>
      <c r="T3049" t="s">
        <v>8357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6"/>
        <v>41975.901180555549</v>
      </c>
      <c r="P3050" s="10">
        <f t="shared" si="237"/>
        <v>42004.890277777777</v>
      </c>
      <c r="Q3050">
        <f t="shared" si="235"/>
        <v>166</v>
      </c>
      <c r="R3050">
        <f t="shared" si="238"/>
        <v>177.02</v>
      </c>
      <c r="S3050" t="s">
        <v>8317</v>
      </c>
      <c r="T3050" t="s">
        <v>8357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6"/>
        <v>42139.014525462961</v>
      </c>
      <c r="P3051" s="10">
        <f t="shared" si="237"/>
        <v>42169.014525462961</v>
      </c>
      <c r="Q3051">
        <f t="shared" si="235"/>
        <v>107</v>
      </c>
      <c r="R3051">
        <f t="shared" si="238"/>
        <v>74.069999999999993</v>
      </c>
      <c r="S3051" t="s">
        <v>8317</v>
      </c>
      <c r="T3051" t="s">
        <v>8357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6"/>
        <v>42465.16851851852</v>
      </c>
      <c r="P3052" s="10">
        <f t="shared" si="237"/>
        <v>42495.16851851852</v>
      </c>
      <c r="Q3052">
        <f t="shared" si="235"/>
        <v>106</v>
      </c>
      <c r="R3052">
        <f t="shared" si="238"/>
        <v>70.67</v>
      </c>
      <c r="S3052" t="s">
        <v>8317</v>
      </c>
      <c r="T3052" t="s">
        <v>8357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6"/>
        <v>42744.416030092587</v>
      </c>
      <c r="P3053" s="10">
        <f t="shared" si="237"/>
        <v>42774.416030092587</v>
      </c>
      <c r="Q3053">
        <f t="shared" si="235"/>
        <v>24</v>
      </c>
      <c r="R3053">
        <f t="shared" si="238"/>
        <v>23.63</v>
      </c>
      <c r="S3053" t="s">
        <v>8317</v>
      </c>
      <c r="T3053" t="s">
        <v>8357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6"/>
        <v>42122.670069444444</v>
      </c>
      <c r="P3054" s="10">
        <f t="shared" si="237"/>
        <v>42152.665972222225</v>
      </c>
      <c r="Q3054">
        <f t="shared" si="235"/>
        <v>0</v>
      </c>
      <c r="R3054">
        <f t="shared" si="238"/>
        <v>37.5</v>
      </c>
      <c r="S3054" t="s">
        <v>8317</v>
      </c>
      <c r="T3054" t="s">
        <v>8357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6"/>
        <v>41862.761724537035</v>
      </c>
      <c r="P3055" s="10">
        <f t="shared" si="237"/>
        <v>41914.165972222225</v>
      </c>
      <c r="Q3055">
        <f t="shared" si="235"/>
        <v>0</v>
      </c>
      <c r="R3055">
        <f t="shared" si="238"/>
        <v>13.33</v>
      </c>
      <c r="S3055" t="s">
        <v>8317</v>
      </c>
      <c r="T3055" t="s">
        <v>8357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6"/>
        <v>42027.832800925928</v>
      </c>
      <c r="P3056" s="10">
        <f t="shared" si="237"/>
        <v>42065.044444444444</v>
      </c>
      <c r="Q3056">
        <f t="shared" si="235"/>
        <v>0</v>
      </c>
      <c r="R3056" t="str">
        <f t="shared" si="238"/>
        <v>no backers</v>
      </c>
      <c r="S3056" t="s">
        <v>8317</v>
      </c>
      <c r="T3056" t="s">
        <v>8357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6"/>
        <v>41953.95821759259</v>
      </c>
      <c r="P3057" s="10">
        <f t="shared" si="237"/>
        <v>42013.95821759259</v>
      </c>
      <c r="Q3057">
        <f t="shared" si="235"/>
        <v>0</v>
      </c>
      <c r="R3057">
        <f t="shared" si="238"/>
        <v>1</v>
      </c>
      <c r="S3057" t="s">
        <v>8317</v>
      </c>
      <c r="T3057" t="s">
        <v>8357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6"/>
        <v>41851.636388888888</v>
      </c>
      <c r="P3058" s="10">
        <f t="shared" si="237"/>
        <v>41911.636388888888</v>
      </c>
      <c r="Q3058">
        <f t="shared" si="235"/>
        <v>0</v>
      </c>
      <c r="R3058" t="str">
        <f t="shared" si="238"/>
        <v>no backers</v>
      </c>
      <c r="S3058" t="s">
        <v>8317</v>
      </c>
      <c r="T3058" t="s">
        <v>8357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6"/>
        <v>42433.650590277779</v>
      </c>
      <c r="P3059" s="10">
        <f t="shared" si="237"/>
        <v>42463.608923611115</v>
      </c>
      <c r="Q3059">
        <f t="shared" si="235"/>
        <v>0</v>
      </c>
      <c r="R3059" t="str">
        <f t="shared" si="238"/>
        <v>no backers</v>
      </c>
      <c r="S3059" t="s">
        <v>8317</v>
      </c>
      <c r="T3059" t="s">
        <v>8357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6"/>
        <v>42460.374305555553</v>
      </c>
      <c r="P3060" s="10">
        <f t="shared" si="237"/>
        <v>42510.374305555553</v>
      </c>
      <c r="Q3060">
        <f t="shared" si="235"/>
        <v>0</v>
      </c>
      <c r="R3060">
        <f t="shared" si="238"/>
        <v>1</v>
      </c>
      <c r="S3060" t="s">
        <v>8317</v>
      </c>
      <c r="T3060" t="s">
        <v>8357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6"/>
        <v>41829.935717592591</v>
      </c>
      <c r="P3061" s="10">
        <f t="shared" si="237"/>
        <v>41859.935717592591</v>
      </c>
      <c r="Q3061">
        <f t="shared" si="235"/>
        <v>3</v>
      </c>
      <c r="R3061">
        <f t="shared" si="238"/>
        <v>41</v>
      </c>
      <c r="S3061" t="s">
        <v>8317</v>
      </c>
      <c r="T3061" t="s">
        <v>8357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6"/>
        <v>42245.274699074071</v>
      </c>
      <c r="P3062" s="10">
        <f t="shared" si="237"/>
        <v>42275.274699074071</v>
      </c>
      <c r="Q3062">
        <f t="shared" si="235"/>
        <v>0</v>
      </c>
      <c r="R3062">
        <f t="shared" si="238"/>
        <v>55.83</v>
      </c>
      <c r="S3062" t="s">
        <v>8317</v>
      </c>
      <c r="T3062" t="s">
        <v>8357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6"/>
        <v>41834.784120370372</v>
      </c>
      <c r="P3063" s="10">
        <f t="shared" si="237"/>
        <v>41864.784120370372</v>
      </c>
      <c r="Q3063">
        <f t="shared" si="235"/>
        <v>0</v>
      </c>
      <c r="R3063" t="str">
        <f t="shared" si="238"/>
        <v>no backers</v>
      </c>
      <c r="S3063" t="s">
        <v>8317</v>
      </c>
      <c r="T3063" t="s">
        <v>8357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6"/>
        <v>42248.535787037035</v>
      </c>
      <c r="P3064" s="10">
        <f t="shared" si="237"/>
        <v>42277.75</v>
      </c>
      <c r="Q3064">
        <f t="shared" si="235"/>
        <v>67</v>
      </c>
      <c r="R3064">
        <f t="shared" si="238"/>
        <v>99.76</v>
      </c>
      <c r="S3064" t="s">
        <v>8317</v>
      </c>
      <c r="T3064" t="s">
        <v>8357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6"/>
        <v>42630.922893518517</v>
      </c>
      <c r="P3065" s="10">
        <f t="shared" si="237"/>
        <v>42665.922893518517</v>
      </c>
      <c r="Q3065">
        <f t="shared" si="235"/>
        <v>20</v>
      </c>
      <c r="R3065">
        <f t="shared" si="238"/>
        <v>25.52</v>
      </c>
      <c r="S3065" t="s">
        <v>8317</v>
      </c>
      <c r="T3065" t="s">
        <v>8357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6"/>
        <v>42299.130162037036</v>
      </c>
      <c r="P3066" s="10">
        <f t="shared" si="237"/>
        <v>42330.290972222225</v>
      </c>
      <c r="Q3066">
        <f t="shared" si="235"/>
        <v>11</v>
      </c>
      <c r="R3066">
        <f t="shared" si="238"/>
        <v>117.65</v>
      </c>
      <c r="S3066" t="s">
        <v>8317</v>
      </c>
      <c r="T3066" t="s">
        <v>8357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6"/>
        <v>41825.055231481485</v>
      </c>
      <c r="P3067" s="10">
        <f t="shared" si="237"/>
        <v>41850.055231481485</v>
      </c>
      <c r="Q3067">
        <f t="shared" si="235"/>
        <v>0</v>
      </c>
      <c r="R3067">
        <f t="shared" si="238"/>
        <v>5</v>
      </c>
      <c r="S3067" t="s">
        <v>8317</v>
      </c>
      <c r="T3067" t="s">
        <v>8357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6"/>
        <v>42531.228437500002</v>
      </c>
      <c r="P3068" s="10">
        <f t="shared" si="237"/>
        <v>42561.228437500002</v>
      </c>
      <c r="Q3068">
        <f t="shared" si="235"/>
        <v>12</v>
      </c>
      <c r="R3068">
        <f t="shared" si="238"/>
        <v>2796.67</v>
      </c>
      <c r="S3068" t="s">
        <v>8317</v>
      </c>
      <c r="T3068" t="s">
        <v>8357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6"/>
        <v>42226.938414351855</v>
      </c>
      <c r="P3069" s="10">
        <f t="shared" si="237"/>
        <v>42256.938414351855</v>
      </c>
      <c r="Q3069">
        <f t="shared" si="235"/>
        <v>3</v>
      </c>
      <c r="R3069">
        <f t="shared" si="238"/>
        <v>200</v>
      </c>
      <c r="S3069" t="s">
        <v>8317</v>
      </c>
      <c r="T3069" t="s">
        <v>8357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6"/>
        <v>42263.691574074073</v>
      </c>
      <c r="P3070" s="10">
        <f t="shared" si="237"/>
        <v>42293.691574074073</v>
      </c>
      <c r="Q3070">
        <f t="shared" si="235"/>
        <v>0</v>
      </c>
      <c r="R3070">
        <f t="shared" si="238"/>
        <v>87.5</v>
      </c>
      <c r="S3070" t="s">
        <v>8317</v>
      </c>
      <c r="T3070" t="s">
        <v>8357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6"/>
        <v>41957.833726851852</v>
      </c>
      <c r="P3071" s="10">
        <f t="shared" si="237"/>
        <v>41987.833726851852</v>
      </c>
      <c r="Q3071">
        <f t="shared" si="235"/>
        <v>14</v>
      </c>
      <c r="R3071">
        <f t="shared" si="238"/>
        <v>20.14</v>
      </c>
      <c r="S3071" t="s">
        <v>8317</v>
      </c>
      <c r="T3071" t="s">
        <v>8357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6"/>
        <v>42690.733437499999</v>
      </c>
      <c r="P3072" s="10">
        <f t="shared" si="237"/>
        <v>42711.733437499999</v>
      </c>
      <c r="Q3072">
        <f t="shared" si="235"/>
        <v>3</v>
      </c>
      <c r="R3072">
        <f t="shared" si="238"/>
        <v>20.88</v>
      </c>
      <c r="S3072" t="s">
        <v>8317</v>
      </c>
      <c r="T3072" t="s">
        <v>8357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6"/>
        <v>42097.732418981483</v>
      </c>
      <c r="P3073" s="10">
        <f t="shared" si="237"/>
        <v>42115.249305555553</v>
      </c>
      <c r="Q3073">
        <f t="shared" si="235"/>
        <v>60</v>
      </c>
      <c r="R3073">
        <f t="shared" si="238"/>
        <v>61.31</v>
      </c>
      <c r="S3073" t="s">
        <v>8317</v>
      </c>
      <c r="T3073" t="s">
        <v>8357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6"/>
        <v>42658.690532407403</v>
      </c>
      <c r="P3074" s="10">
        <f t="shared" si="237"/>
        <v>42673.073611111111</v>
      </c>
      <c r="Q3074">
        <f t="shared" ref="Q3074:Q3137" si="240">ROUND(100*E3074/D3074, 0)</f>
        <v>0</v>
      </c>
      <c r="R3074">
        <f t="shared" si="238"/>
        <v>1</v>
      </c>
      <c r="S3074" t="s">
        <v>8317</v>
      </c>
      <c r="T3074" t="s">
        <v>8357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1">(((J3075/60)/60)/24)+DATE(1970,1,1)</f>
        <v>42111.684027777781</v>
      </c>
      <c r="P3075" s="10">
        <f t="shared" ref="P3075:P3138" si="242">(((I3075/60)/60)/24)+DATE(1970,1,1)</f>
        <v>42169.804861111115</v>
      </c>
      <c r="Q3075">
        <f t="shared" si="240"/>
        <v>0</v>
      </c>
      <c r="R3075">
        <f t="shared" ref="R3075:R3138" si="243">IFERROR(ROUND(E3075/L3075, 2), "no backers")</f>
        <v>92.14</v>
      </c>
      <c r="S3075" t="s">
        <v>8317</v>
      </c>
      <c r="T3075" t="s">
        <v>8357</v>
      </c>
      <c r="U3075">
        <f t="shared" ref="U3075:U3138" si="244">YEAR(O3075)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1"/>
        <v>42409.571284722217</v>
      </c>
      <c r="P3076" s="10">
        <f t="shared" si="242"/>
        <v>42439.571284722217</v>
      </c>
      <c r="Q3076">
        <f t="shared" si="240"/>
        <v>0</v>
      </c>
      <c r="R3076">
        <f t="shared" si="243"/>
        <v>7.33</v>
      </c>
      <c r="S3076" t="s">
        <v>8317</v>
      </c>
      <c r="T3076" t="s">
        <v>8357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1"/>
        <v>42551.102314814809</v>
      </c>
      <c r="P3077" s="10">
        <f t="shared" si="242"/>
        <v>42601.102314814809</v>
      </c>
      <c r="Q3077">
        <f t="shared" si="240"/>
        <v>9</v>
      </c>
      <c r="R3077">
        <f t="shared" si="243"/>
        <v>64.8</v>
      </c>
      <c r="S3077" t="s">
        <v>8317</v>
      </c>
      <c r="T3077" t="s">
        <v>8357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1"/>
        <v>42226.651886574073</v>
      </c>
      <c r="P3078" s="10">
        <f t="shared" si="242"/>
        <v>42286.651886574073</v>
      </c>
      <c r="Q3078">
        <f t="shared" si="240"/>
        <v>15</v>
      </c>
      <c r="R3078">
        <f t="shared" si="243"/>
        <v>30.12</v>
      </c>
      <c r="S3078" t="s">
        <v>8317</v>
      </c>
      <c r="T3078" t="s">
        <v>8357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1"/>
        <v>42766.956921296296</v>
      </c>
      <c r="P3079" s="10">
        <f t="shared" si="242"/>
        <v>42796.956921296296</v>
      </c>
      <c r="Q3079">
        <f t="shared" si="240"/>
        <v>0</v>
      </c>
      <c r="R3079">
        <f t="shared" si="243"/>
        <v>52.5</v>
      </c>
      <c r="S3079" t="s">
        <v>8317</v>
      </c>
      <c r="T3079" t="s">
        <v>8357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1"/>
        <v>42031.138831018514</v>
      </c>
      <c r="P3080" s="10">
        <f t="shared" si="242"/>
        <v>42061.138831018514</v>
      </c>
      <c r="Q3080">
        <f t="shared" si="240"/>
        <v>0</v>
      </c>
      <c r="R3080">
        <f t="shared" si="243"/>
        <v>23.67</v>
      </c>
      <c r="S3080" t="s">
        <v>8317</v>
      </c>
      <c r="T3080" t="s">
        <v>8357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1"/>
        <v>42055.713368055556</v>
      </c>
      <c r="P3081" s="10">
        <f t="shared" si="242"/>
        <v>42085.671701388885</v>
      </c>
      <c r="Q3081">
        <f t="shared" si="240"/>
        <v>1</v>
      </c>
      <c r="R3081">
        <f t="shared" si="243"/>
        <v>415.78</v>
      </c>
      <c r="S3081" t="s">
        <v>8317</v>
      </c>
      <c r="T3081" t="s">
        <v>8357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1"/>
        <v>41940.028287037036</v>
      </c>
      <c r="P3082" s="10">
        <f t="shared" si="242"/>
        <v>42000.0699537037</v>
      </c>
      <c r="Q3082">
        <f t="shared" si="240"/>
        <v>0</v>
      </c>
      <c r="R3082">
        <f t="shared" si="243"/>
        <v>53.71</v>
      </c>
      <c r="S3082" t="s">
        <v>8317</v>
      </c>
      <c r="T3082" t="s">
        <v>8357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1"/>
        <v>42237.181608796294</v>
      </c>
      <c r="P3083" s="10">
        <f t="shared" si="242"/>
        <v>42267.181608796294</v>
      </c>
      <c r="Q3083">
        <f t="shared" si="240"/>
        <v>0</v>
      </c>
      <c r="R3083">
        <f t="shared" si="243"/>
        <v>420.6</v>
      </c>
      <c r="S3083" t="s">
        <v>8317</v>
      </c>
      <c r="T3083" t="s">
        <v>8357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1"/>
        <v>42293.922986111109</v>
      </c>
      <c r="P3084" s="10">
        <f t="shared" si="242"/>
        <v>42323.96465277778</v>
      </c>
      <c r="Q3084">
        <f t="shared" si="240"/>
        <v>0</v>
      </c>
      <c r="R3084" t="str">
        <f t="shared" si="243"/>
        <v>no backers</v>
      </c>
      <c r="S3084" t="s">
        <v>8317</v>
      </c>
      <c r="T3084" t="s">
        <v>8357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1"/>
        <v>41853.563402777778</v>
      </c>
      <c r="P3085" s="10">
        <f t="shared" si="242"/>
        <v>41883.208333333336</v>
      </c>
      <c r="Q3085">
        <f t="shared" si="240"/>
        <v>0</v>
      </c>
      <c r="R3085">
        <f t="shared" si="243"/>
        <v>18.670000000000002</v>
      </c>
      <c r="S3085" t="s">
        <v>8317</v>
      </c>
      <c r="T3085" t="s">
        <v>8357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1"/>
        <v>42100.723738425921</v>
      </c>
      <c r="P3086" s="10">
        <f t="shared" si="242"/>
        <v>42129.783333333333</v>
      </c>
      <c r="Q3086">
        <f t="shared" si="240"/>
        <v>12</v>
      </c>
      <c r="R3086">
        <f t="shared" si="243"/>
        <v>78.33</v>
      </c>
      <c r="S3086" t="s">
        <v>8317</v>
      </c>
      <c r="T3086" t="s">
        <v>8357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1"/>
        <v>42246.883784722217</v>
      </c>
      <c r="P3087" s="10">
        <f t="shared" si="242"/>
        <v>42276.883784722217</v>
      </c>
      <c r="Q3087">
        <f t="shared" si="240"/>
        <v>2</v>
      </c>
      <c r="R3087">
        <f t="shared" si="243"/>
        <v>67.78</v>
      </c>
      <c r="S3087" t="s">
        <v>8317</v>
      </c>
      <c r="T3087" t="s">
        <v>8357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1"/>
        <v>42173.67082175926</v>
      </c>
      <c r="P3088" s="10">
        <f t="shared" si="242"/>
        <v>42233.67082175926</v>
      </c>
      <c r="Q3088">
        <f t="shared" si="240"/>
        <v>0</v>
      </c>
      <c r="R3088">
        <f t="shared" si="243"/>
        <v>16.670000000000002</v>
      </c>
      <c r="S3088" t="s">
        <v>8317</v>
      </c>
      <c r="T3088" t="s">
        <v>8357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42665.150347222225</v>
      </c>
      <c r="P3089" s="10">
        <f t="shared" si="242"/>
        <v>42725.192013888889</v>
      </c>
      <c r="Q3089">
        <f t="shared" si="240"/>
        <v>1</v>
      </c>
      <c r="R3089">
        <f t="shared" si="243"/>
        <v>62.5</v>
      </c>
      <c r="S3089" t="s">
        <v>8317</v>
      </c>
      <c r="T3089" t="s">
        <v>8357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1"/>
        <v>41981.57230324074</v>
      </c>
      <c r="P3090" s="10">
        <f t="shared" si="242"/>
        <v>42012.570138888885</v>
      </c>
      <c r="Q3090">
        <f t="shared" si="240"/>
        <v>0</v>
      </c>
      <c r="R3090">
        <f t="shared" si="243"/>
        <v>42</v>
      </c>
      <c r="S3090" t="s">
        <v>8317</v>
      </c>
      <c r="T3090" t="s">
        <v>8357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1"/>
        <v>42528.542627314819</v>
      </c>
      <c r="P3091" s="10">
        <f t="shared" si="242"/>
        <v>42560.082638888889</v>
      </c>
      <c r="Q3091">
        <f t="shared" si="240"/>
        <v>23</v>
      </c>
      <c r="R3091">
        <f t="shared" si="243"/>
        <v>130.09</v>
      </c>
      <c r="S3091" t="s">
        <v>8317</v>
      </c>
      <c r="T3091" t="s">
        <v>8357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1"/>
        <v>42065.818807870368</v>
      </c>
      <c r="P3092" s="10">
        <f t="shared" si="242"/>
        <v>42125.777141203704</v>
      </c>
      <c r="Q3092">
        <f t="shared" si="240"/>
        <v>5</v>
      </c>
      <c r="R3092">
        <f t="shared" si="243"/>
        <v>1270.22</v>
      </c>
      <c r="S3092" t="s">
        <v>8317</v>
      </c>
      <c r="T3092" t="s">
        <v>8357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1"/>
        <v>42566.948414351849</v>
      </c>
      <c r="P3093" s="10">
        <f t="shared" si="242"/>
        <v>42596.948414351849</v>
      </c>
      <c r="Q3093">
        <f t="shared" si="240"/>
        <v>16</v>
      </c>
      <c r="R3093">
        <f t="shared" si="243"/>
        <v>88.44</v>
      </c>
      <c r="S3093" t="s">
        <v>8317</v>
      </c>
      <c r="T3093" t="s">
        <v>8357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1"/>
        <v>42255.619351851856</v>
      </c>
      <c r="P3094" s="10">
        <f t="shared" si="242"/>
        <v>42292.916666666672</v>
      </c>
      <c r="Q3094">
        <f t="shared" si="240"/>
        <v>1</v>
      </c>
      <c r="R3094">
        <f t="shared" si="243"/>
        <v>56.34</v>
      </c>
      <c r="S3094" t="s">
        <v>8317</v>
      </c>
      <c r="T3094" t="s">
        <v>8357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1"/>
        <v>41760.909039351849</v>
      </c>
      <c r="P3095" s="10">
        <f t="shared" si="242"/>
        <v>41791.165972222225</v>
      </c>
      <c r="Q3095">
        <f t="shared" si="240"/>
        <v>23</v>
      </c>
      <c r="R3095">
        <f t="shared" si="243"/>
        <v>53.53</v>
      </c>
      <c r="S3095" t="s">
        <v>8317</v>
      </c>
      <c r="T3095" t="s">
        <v>8357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1"/>
        <v>42207.795787037037</v>
      </c>
      <c r="P3096" s="10">
        <f t="shared" si="242"/>
        <v>42267.795787037037</v>
      </c>
      <c r="Q3096">
        <f t="shared" si="240"/>
        <v>0</v>
      </c>
      <c r="R3096">
        <f t="shared" si="243"/>
        <v>25</v>
      </c>
      <c r="S3096" t="s">
        <v>8317</v>
      </c>
      <c r="T3096" t="s">
        <v>8357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1"/>
        <v>42523.025231481486</v>
      </c>
      <c r="P3097" s="10">
        <f t="shared" si="242"/>
        <v>42583.025231481486</v>
      </c>
      <c r="Q3097">
        <f t="shared" si="240"/>
        <v>0</v>
      </c>
      <c r="R3097">
        <f t="shared" si="243"/>
        <v>50</v>
      </c>
      <c r="S3097" t="s">
        <v>8317</v>
      </c>
      <c r="T3097" t="s">
        <v>8357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1"/>
        <v>42114.825532407413</v>
      </c>
      <c r="P3098" s="10">
        <f t="shared" si="242"/>
        <v>42144.825532407413</v>
      </c>
      <c r="Q3098">
        <f t="shared" si="240"/>
        <v>4</v>
      </c>
      <c r="R3098">
        <f t="shared" si="243"/>
        <v>56.79</v>
      </c>
      <c r="S3098" t="s">
        <v>8317</v>
      </c>
      <c r="T3098" t="s">
        <v>8357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1"/>
        <v>42629.503483796296</v>
      </c>
      <c r="P3099" s="10">
        <f t="shared" si="242"/>
        <v>42650.583333333328</v>
      </c>
      <c r="Q3099">
        <f t="shared" si="240"/>
        <v>17</v>
      </c>
      <c r="R3099">
        <f t="shared" si="243"/>
        <v>40.83</v>
      </c>
      <c r="S3099" t="s">
        <v>8317</v>
      </c>
      <c r="T3099" t="s">
        <v>8357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1"/>
        <v>42359.792233796295</v>
      </c>
      <c r="P3100" s="10">
        <f t="shared" si="242"/>
        <v>42408.01180555555</v>
      </c>
      <c r="Q3100">
        <f t="shared" si="240"/>
        <v>4</v>
      </c>
      <c r="R3100">
        <f t="shared" si="243"/>
        <v>65.11</v>
      </c>
      <c r="S3100" t="s">
        <v>8317</v>
      </c>
      <c r="T3100" t="s">
        <v>8357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1"/>
        <v>42382.189710648148</v>
      </c>
      <c r="P3101" s="10">
        <f t="shared" si="242"/>
        <v>42412.189710648148</v>
      </c>
      <c r="Q3101">
        <f t="shared" si="240"/>
        <v>14</v>
      </c>
      <c r="R3101">
        <f t="shared" si="243"/>
        <v>55.6</v>
      </c>
      <c r="S3101" t="s">
        <v>8317</v>
      </c>
      <c r="T3101" t="s">
        <v>8357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1"/>
        <v>41902.622395833336</v>
      </c>
      <c r="P3102" s="10">
        <f t="shared" si="242"/>
        <v>41932.622395833336</v>
      </c>
      <c r="Q3102">
        <f t="shared" si="240"/>
        <v>15</v>
      </c>
      <c r="R3102">
        <f t="shared" si="243"/>
        <v>140.54</v>
      </c>
      <c r="S3102" t="s">
        <v>8317</v>
      </c>
      <c r="T3102" t="s">
        <v>8357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1"/>
        <v>42171.383530092593</v>
      </c>
      <c r="P3103" s="10">
        <f t="shared" si="242"/>
        <v>42201.330555555556</v>
      </c>
      <c r="Q3103">
        <f t="shared" si="240"/>
        <v>12</v>
      </c>
      <c r="R3103">
        <f t="shared" si="243"/>
        <v>25</v>
      </c>
      <c r="S3103" t="s">
        <v>8317</v>
      </c>
      <c r="T3103" t="s">
        <v>8357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1"/>
        <v>42555.340486111112</v>
      </c>
      <c r="P3104" s="10">
        <f t="shared" si="242"/>
        <v>42605.340486111112</v>
      </c>
      <c r="Q3104">
        <f t="shared" si="240"/>
        <v>39</v>
      </c>
      <c r="R3104">
        <f t="shared" si="243"/>
        <v>69.53</v>
      </c>
      <c r="S3104" t="s">
        <v>8317</v>
      </c>
      <c r="T3104" t="s">
        <v>8357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1"/>
        <v>42107.156319444446</v>
      </c>
      <c r="P3105" s="10">
        <f t="shared" si="242"/>
        <v>42167.156319444446</v>
      </c>
      <c r="Q3105">
        <f t="shared" si="240"/>
        <v>0</v>
      </c>
      <c r="R3105">
        <f t="shared" si="243"/>
        <v>5.5</v>
      </c>
      <c r="S3105" t="s">
        <v>8317</v>
      </c>
      <c r="T3105" t="s">
        <v>8357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1"/>
        <v>42006.908692129626</v>
      </c>
      <c r="P3106" s="10">
        <f t="shared" si="242"/>
        <v>42038.083333333328</v>
      </c>
      <c r="Q3106">
        <f t="shared" si="240"/>
        <v>30</v>
      </c>
      <c r="R3106">
        <f t="shared" si="243"/>
        <v>237</v>
      </c>
      <c r="S3106" t="s">
        <v>8317</v>
      </c>
      <c r="T3106" t="s">
        <v>8357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1"/>
        <v>41876.718935185185</v>
      </c>
      <c r="P3107" s="10">
        <f t="shared" si="242"/>
        <v>41931.208333333336</v>
      </c>
      <c r="Q3107">
        <f t="shared" si="240"/>
        <v>42</v>
      </c>
      <c r="R3107">
        <f t="shared" si="243"/>
        <v>79.87</v>
      </c>
      <c r="S3107" t="s">
        <v>8317</v>
      </c>
      <c r="T3107" t="s">
        <v>8357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1"/>
        <v>42241.429120370376</v>
      </c>
      <c r="P3108" s="10">
        <f t="shared" si="242"/>
        <v>42263.916666666672</v>
      </c>
      <c r="Q3108">
        <f t="shared" si="240"/>
        <v>4</v>
      </c>
      <c r="R3108">
        <f t="shared" si="243"/>
        <v>10.25</v>
      </c>
      <c r="S3108" t="s">
        <v>8317</v>
      </c>
      <c r="T3108" t="s">
        <v>8357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1"/>
        <v>42128.814247685179</v>
      </c>
      <c r="P3109" s="10">
        <f t="shared" si="242"/>
        <v>42135.814247685179</v>
      </c>
      <c r="Q3109">
        <f t="shared" si="240"/>
        <v>20</v>
      </c>
      <c r="R3109">
        <f t="shared" si="243"/>
        <v>272.58999999999997</v>
      </c>
      <c r="S3109" t="s">
        <v>8317</v>
      </c>
      <c r="T3109" t="s">
        <v>8357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1"/>
        <v>42062.680486111116</v>
      </c>
      <c r="P3110" s="10">
        <f t="shared" si="242"/>
        <v>42122.638819444444</v>
      </c>
      <c r="Q3110">
        <f t="shared" si="240"/>
        <v>0</v>
      </c>
      <c r="R3110">
        <f t="shared" si="243"/>
        <v>13</v>
      </c>
      <c r="S3110" t="s">
        <v>8317</v>
      </c>
      <c r="T3110" t="s">
        <v>8357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1"/>
        <v>41844.125115740739</v>
      </c>
      <c r="P3111" s="10">
        <f t="shared" si="242"/>
        <v>41879.125115740739</v>
      </c>
      <c r="Q3111">
        <f t="shared" si="240"/>
        <v>25</v>
      </c>
      <c r="R3111">
        <f t="shared" si="243"/>
        <v>58.18</v>
      </c>
      <c r="S3111" t="s">
        <v>8317</v>
      </c>
      <c r="T3111" t="s">
        <v>8357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1"/>
        <v>42745.031469907408</v>
      </c>
      <c r="P3112" s="10">
        <f t="shared" si="242"/>
        <v>42785.031469907408</v>
      </c>
      <c r="Q3112">
        <f t="shared" si="240"/>
        <v>0</v>
      </c>
      <c r="R3112">
        <f t="shared" si="243"/>
        <v>10</v>
      </c>
      <c r="S3112" t="s">
        <v>8317</v>
      </c>
      <c r="T3112" t="s">
        <v>8357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1"/>
        <v>41885.595138888886</v>
      </c>
      <c r="P3113" s="10">
        <f t="shared" si="242"/>
        <v>41916.595138888886</v>
      </c>
      <c r="Q3113">
        <f t="shared" si="240"/>
        <v>27</v>
      </c>
      <c r="R3113">
        <f t="shared" si="243"/>
        <v>70.11</v>
      </c>
      <c r="S3113" t="s">
        <v>8317</v>
      </c>
      <c r="T3113" t="s">
        <v>8357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1"/>
        <v>42615.121921296297</v>
      </c>
      <c r="P3114" s="10">
        <f t="shared" si="242"/>
        <v>42675.121921296297</v>
      </c>
      <c r="Q3114">
        <f t="shared" si="240"/>
        <v>5</v>
      </c>
      <c r="R3114">
        <f t="shared" si="243"/>
        <v>57.89</v>
      </c>
      <c r="S3114" t="s">
        <v>8317</v>
      </c>
      <c r="T3114" t="s">
        <v>8357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1"/>
        <v>42081.731273148151</v>
      </c>
      <c r="P3115" s="10">
        <f t="shared" si="242"/>
        <v>42111.731273148151</v>
      </c>
      <c r="Q3115">
        <f t="shared" si="240"/>
        <v>4</v>
      </c>
      <c r="R3115">
        <f t="shared" si="243"/>
        <v>125.27</v>
      </c>
      <c r="S3115" t="s">
        <v>8317</v>
      </c>
      <c r="T3115" t="s">
        <v>8357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1"/>
        <v>41843.632523148146</v>
      </c>
      <c r="P3116" s="10">
        <f t="shared" si="242"/>
        <v>41903.632523148146</v>
      </c>
      <c r="Q3116">
        <f t="shared" si="240"/>
        <v>0</v>
      </c>
      <c r="R3116" t="str">
        <f t="shared" si="243"/>
        <v>no backers</v>
      </c>
      <c r="S3116" t="s">
        <v>8317</v>
      </c>
      <c r="T3116" t="s">
        <v>8357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1"/>
        <v>42496.447071759263</v>
      </c>
      <c r="P3117" s="10">
        <f t="shared" si="242"/>
        <v>42526.447071759263</v>
      </c>
      <c r="Q3117">
        <f t="shared" si="240"/>
        <v>3</v>
      </c>
      <c r="R3117">
        <f t="shared" si="243"/>
        <v>300</v>
      </c>
      <c r="S3117" t="s">
        <v>8317</v>
      </c>
      <c r="T3117" t="s">
        <v>8357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1"/>
        <v>42081.515335648146</v>
      </c>
      <c r="P3118" s="10">
        <f t="shared" si="242"/>
        <v>42095.515335648146</v>
      </c>
      <c r="Q3118">
        <f t="shared" si="240"/>
        <v>57</v>
      </c>
      <c r="R3118">
        <f t="shared" si="243"/>
        <v>43</v>
      </c>
      <c r="S3118" t="s">
        <v>8317</v>
      </c>
      <c r="T3118" t="s">
        <v>8357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1"/>
        <v>42509.374537037031</v>
      </c>
      <c r="P3119" s="10">
        <f t="shared" si="242"/>
        <v>42517.55</v>
      </c>
      <c r="Q3119">
        <f t="shared" si="240"/>
        <v>0</v>
      </c>
      <c r="R3119">
        <f t="shared" si="243"/>
        <v>1</v>
      </c>
      <c r="S3119" t="s">
        <v>8317</v>
      </c>
      <c r="T3119" t="s">
        <v>8357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1"/>
        <v>42534.649571759262</v>
      </c>
      <c r="P3120" s="10">
        <f t="shared" si="242"/>
        <v>42553.649571759262</v>
      </c>
      <c r="Q3120">
        <f t="shared" si="240"/>
        <v>0</v>
      </c>
      <c r="R3120">
        <f t="shared" si="243"/>
        <v>775</v>
      </c>
      <c r="S3120" t="s">
        <v>8317</v>
      </c>
      <c r="T3120" t="s">
        <v>8357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1"/>
        <v>42060.04550925926</v>
      </c>
      <c r="P3121" s="10">
        <f t="shared" si="242"/>
        <v>42090.003842592589</v>
      </c>
      <c r="Q3121">
        <f t="shared" si="240"/>
        <v>0</v>
      </c>
      <c r="R3121">
        <f t="shared" si="243"/>
        <v>5</v>
      </c>
      <c r="S3121" t="s">
        <v>8317</v>
      </c>
      <c r="T3121" t="s">
        <v>8357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1"/>
        <v>42435.942083333335</v>
      </c>
      <c r="P3122" s="10">
        <f t="shared" si="242"/>
        <v>42495.900416666671</v>
      </c>
      <c r="Q3122">
        <f t="shared" si="240"/>
        <v>0</v>
      </c>
      <c r="R3122">
        <f t="shared" si="243"/>
        <v>12.8</v>
      </c>
      <c r="S3122" t="s">
        <v>8317</v>
      </c>
      <c r="T3122" t="s">
        <v>8357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1"/>
        <v>41848.679803240739</v>
      </c>
      <c r="P3123" s="10">
        <f t="shared" si="242"/>
        <v>41908.679803240739</v>
      </c>
      <c r="Q3123">
        <f t="shared" si="240"/>
        <v>1</v>
      </c>
      <c r="R3123">
        <f t="shared" si="243"/>
        <v>10</v>
      </c>
      <c r="S3123" t="s">
        <v>8317</v>
      </c>
      <c r="T3123" t="s">
        <v>8357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1"/>
        <v>42678.932083333333</v>
      </c>
      <c r="P3124" s="10">
        <f t="shared" si="242"/>
        <v>42683.973750000005</v>
      </c>
      <c r="Q3124">
        <f t="shared" si="240"/>
        <v>58</v>
      </c>
      <c r="R3124">
        <f t="shared" si="243"/>
        <v>58</v>
      </c>
      <c r="S3124" t="s">
        <v>8317</v>
      </c>
      <c r="T3124" t="s">
        <v>8357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1"/>
        <v>42530.993032407408</v>
      </c>
      <c r="P3125" s="10">
        <f t="shared" si="242"/>
        <v>42560.993032407408</v>
      </c>
      <c r="Q3125">
        <f t="shared" si="240"/>
        <v>68</v>
      </c>
      <c r="R3125">
        <f t="shared" si="243"/>
        <v>244.8</v>
      </c>
      <c r="S3125" t="s">
        <v>8317</v>
      </c>
      <c r="T3125" t="s">
        <v>8357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1"/>
        <v>41977.780104166668</v>
      </c>
      <c r="P3126" s="10">
        <f t="shared" si="242"/>
        <v>42037.780104166668</v>
      </c>
      <c r="Q3126">
        <f t="shared" si="240"/>
        <v>0</v>
      </c>
      <c r="R3126">
        <f t="shared" si="243"/>
        <v>6.5</v>
      </c>
      <c r="S3126" t="s">
        <v>8317</v>
      </c>
      <c r="T3126" t="s">
        <v>8357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1"/>
        <v>42346.20685185185</v>
      </c>
      <c r="P3127" s="10">
        <f t="shared" si="242"/>
        <v>42376.20685185185</v>
      </c>
      <c r="Q3127">
        <f t="shared" si="240"/>
        <v>0</v>
      </c>
      <c r="R3127" t="str">
        <f t="shared" si="243"/>
        <v>no backers</v>
      </c>
      <c r="S3127" t="s">
        <v>8317</v>
      </c>
      <c r="T3127" t="s">
        <v>8357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1"/>
        <v>42427.01807870371</v>
      </c>
      <c r="P3128" s="10">
        <f t="shared" si="242"/>
        <v>42456.976412037038</v>
      </c>
      <c r="Q3128">
        <f t="shared" si="240"/>
        <v>4</v>
      </c>
      <c r="R3128">
        <f t="shared" si="243"/>
        <v>61.18</v>
      </c>
      <c r="S3128" t="s">
        <v>8317</v>
      </c>
      <c r="T3128" t="s">
        <v>8357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1"/>
        <v>42034.856817129628</v>
      </c>
      <c r="P3129" s="10">
        <f t="shared" si="242"/>
        <v>42064.856817129628</v>
      </c>
      <c r="Q3129">
        <f t="shared" si="240"/>
        <v>0</v>
      </c>
      <c r="R3129" t="str">
        <f t="shared" si="243"/>
        <v>no backers</v>
      </c>
      <c r="S3129" t="s">
        <v>8317</v>
      </c>
      <c r="T3129" t="s">
        <v>8357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1"/>
        <v>42780.825706018513</v>
      </c>
      <c r="P3130" s="10">
        <f t="shared" si="242"/>
        <v>42810.784039351856</v>
      </c>
      <c r="Q3130">
        <f t="shared" si="240"/>
        <v>109</v>
      </c>
      <c r="R3130">
        <f t="shared" si="243"/>
        <v>139.24</v>
      </c>
      <c r="S3130" t="s">
        <v>8317</v>
      </c>
      <c r="T3130" t="s">
        <v>8318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1"/>
        <v>42803.842812499999</v>
      </c>
      <c r="P3131" s="10">
        <f t="shared" si="242"/>
        <v>42843.801145833335</v>
      </c>
      <c r="Q3131">
        <f t="shared" si="240"/>
        <v>1</v>
      </c>
      <c r="R3131">
        <f t="shared" si="243"/>
        <v>10</v>
      </c>
      <c r="S3131" t="s">
        <v>8317</v>
      </c>
      <c r="T3131" t="s">
        <v>8318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1"/>
        <v>42808.640231481477</v>
      </c>
      <c r="P3132" s="10">
        <f t="shared" si="242"/>
        <v>42839.207638888889</v>
      </c>
      <c r="Q3132">
        <f t="shared" si="240"/>
        <v>4</v>
      </c>
      <c r="R3132">
        <f t="shared" si="243"/>
        <v>93.75</v>
      </c>
      <c r="S3132" t="s">
        <v>8317</v>
      </c>
      <c r="T3132" t="s">
        <v>8318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1"/>
        <v>42803.579224537039</v>
      </c>
      <c r="P3133" s="10">
        <f t="shared" si="242"/>
        <v>42833.537557870368</v>
      </c>
      <c r="Q3133">
        <f t="shared" si="240"/>
        <v>16</v>
      </c>
      <c r="R3133">
        <f t="shared" si="243"/>
        <v>53.75</v>
      </c>
      <c r="S3133" t="s">
        <v>8317</v>
      </c>
      <c r="T3133" t="s">
        <v>8318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1"/>
        <v>42786.350231481483</v>
      </c>
      <c r="P3134" s="10">
        <f t="shared" si="242"/>
        <v>42846.308564814812</v>
      </c>
      <c r="Q3134">
        <f t="shared" si="240"/>
        <v>0</v>
      </c>
      <c r="R3134">
        <f t="shared" si="243"/>
        <v>10</v>
      </c>
      <c r="S3134" t="s">
        <v>8317</v>
      </c>
      <c r="T3134" t="s">
        <v>8318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1"/>
        <v>42788.565208333333</v>
      </c>
      <c r="P3135" s="10">
        <f t="shared" si="242"/>
        <v>42818.523541666669</v>
      </c>
      <c r="Q3135">
        <f t="shared" si="240"/>
        <v>108</v>
      </c>
      <c r="R3135">
        <f t="shared" si="243"/>
        <v>33.75</v>
      </c>
      <c r="S3135" t="s">
        <v>8317</v>
      </c>
      <c r="T3135" t="s">
        <v>8318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1"/>
        <v>42800.720127314817</v>
      </c>
      <c r="P3136" s="10">
        <f t="shared" si="242"/>
        <v>42821.678460648152</v>
      </c>
      <c r="Q3136">
        <f t="shared" si="240"/>
        <v>23</v>
      </c>
      <c r="R3136">
        <f t="shared" si="243"/>
        <v>18.75</v>
      </c>
      <c r="S3136" t="s">
        <v>8317</v>
      </c>
      <c r="T3136" t="s">
        <v>8318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1"/>
        <v>42807.151863425926</v>
      </c>
      <c r="P3137" s="10">
        <f t="shared" si="242"/>
        <v>42829.151863425926</v>
      </c>
      <c r="Q3137">
        <f t="shared" si="240"/>
        <v>21</v>
      </c>
      <c r="R3137">
        <f t="shared" si="243"/>
        <v>23.14</v>
      </c>
      <c r="S3137" t="s">
        <v>8317</v>
      </c>
      <c r="T3137" t="s">
        <v>8318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1"/>
        <v>42789.462430555555</v>
      </c>
      <c r="P3138" s="10">
        <f t="shared" si="242"/>
        <v>42825.957638888889</v>
      </c>
      <c r="Q3138">
        <f t="shared" ref="Q3138:Q3201" si="245">ROUND(100*E3138/D3138, 0)</f>
        <v>128</v>
      </c>
      <c r="R3138">
        <f t="shared" si="243"/>
        <v>29.05</v>
      </c>
      <c r="S3138" t="s">
        <v>8317</v>
      </c>
      <c r="T3138" t="s">
        <v>8318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6">(((J3139/60)/60)/24)+DATE(1970,1,1)</f>
        <v>42807.885057870371</v>
      </c>
      <c r="P3139" s="10">
        <f t="shared" ref="P3139:P3202" si="247">(((I3139/60)/60)/24)+DATE(1970,1,1)</f>
        <v>42858.8</v>
      </c>
      <c r="Q3139">
        <f t="shared" si="245"/>
        <v>3</v>
      </c>
      <c r="R3139">
        <f t="shared" ref="R3139:R3202" si="248">IFERROR(ROUND(E3139/L3139, 2), "no backers")</f>
        <v>50</v>
      </c>
      <c r="S3139" t="s">
        <v>8317</v>
      </c>
      <c r="T3139" t="s">
        <v>8318</v>
      </c>
      <c r="U3139">
        <f t="shared" ref="U3139:U3202" si="249">YEAR(O3139)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6"/>
        <v>42809.645914351851</v>
      </c>
      <c r="P3140" s="10">
        <f t="shared" si="247"/>
        <v>42828.645914351851</v>
      </c>
      <c r="Q3140">
        <f t="shared" si="245"/>
        <v>0</v>
      </c>
      <c r="R3140" t="str">
        <f t="shared" si="248"/>
        <v>no backers</v>
      </c>
      <c r="S3140" t="s">
        <v>8317</v>
      </c>
      <c r="T3140" t="s">
        <v>8318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6"/>
        <v>42785.270370370374</v>
      </c>
      <c r="P3141" s="10">
        <f t="shared" si="247"/>
        <v>42819.189583333333</v>
      </c>
      <c r="Q3141">
        <f t="shared" si="245"/>
        <v>5</v>
      </c>
      <c r="R3141">
        <f t="shared" si="248"/>
        <v>450</v>
      </c>
      <c r="S3141" t="s">
        <v>8317</v>
      </c>
      <c r="T3141" t="s">
        <v>8318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6"/>
        <v>42802.718784722223</v>
      </c>
      <c r="P3142" s="10">
        <f t="shared" si="247"/>
        <v>42832.677118055552</v>
      </c>
      <c r="Q3142">
        <f t="shared" si="245"/>
        <v>1</v>
      </c>
      <c r="R3142">
        <f t="shared" si="248"/>
        <v>24</v>
      </c>
      <c r="S3142" t="s">
        <v>8317</v>
      </c>
      <c r="T3142" t="s">
        <v>8318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6"/>
        <v>42800.753333333334</v>
      </c>
      <c r="P3143" s="10">
        <f t="shared" si="247"/>
        <v>42841.833333333328</v>
      </c>
      <c r="Q3143">
        <f t="shared" si="245"/>
        <v>52</v>
      </c>
      <c r="R3143">
        <f t="shared" si="248"/>
        <v>32.25</v>
      </c>
      <c r="S3143" t="s">
        <v>8317</v>
      </c>
      <c r="T3143" t="s">
        <v>8318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6"/>
        <v>42783.513182870374</v>
      </c>
      <c r="P3144" s="10">
        <f t="shared" si="247"/>
        <v>42813.471516203703</v>
      </c>
      <c r="Q3144">
        <f t="shared" si="245"/>
        <v>2</v>
      </c>
      <c r="R3144">
        <f t="shared" si="248"/>
        <v>15</v>
      </c>
      <c r="S3144" t="s">
        <v>8317</v>
      </c>
      <c r="T3144" t="s">
        <v>8318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6"/>
        <v>42808.358287037037</v>
      </c>
      <c r="P3145" s="10">
        <f t="shared" si="247"/>
        <v>42834.358287037037</v>
      </c>
      <c r="Q3145">
        <f t="shared" si="245"/>
        <v>0</v>
      </c>
      <c r="R3145" t="str">
        <f t="shared" si="248"/>
        <v>no backers</v>
      </c>
      <c r="S3145" t="s">
        <v>8317</v>
      </c>
      <c r="T3145" t="s">
        <v>8318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6"/>
        <v>42796.538275462968</v>
      </c>
      <c r="P3146" s="10">
        <f t="shared" si="247"/>
        <v>42813.25</v>
      </c>
      <c r="Q3146">
        <f t="shared" si="245"/>
        <v>75</v>
      </c>
      <c r="R3146">
        <f t="shared" si="248"/>
        <v>251.33</v>
      </c>
      <c r="S3146" t="s">
        <v>8317</v>
      </c>
      <c r="T3146" t="s">
        <v>8318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6"/>
        <v>42762.040902777779</v>
      </c>
      <c r="P3147" s="10">
        <f t="shared" si="247"/>
        <v>42821.999236111107</v>
      </c>
      <c r="Q3147">
        <f t="shared" si="245"/>
        <v>0</v>
      </c>
      <c r="R3147" t="str">
        <f t="shared" si="248"/>
        <v>no backers</v>
      </c>
      <c r="S3147" t="s">
        <v>8317</v>
      </c>
      <c r="T3147" t="s">
        <v>8318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6"/>
        <v>42796.682476851856</v>
      </c>
      <c r="P3148" s="10">
        <f t="shared" si="247"/>
        <v>42841.640810185185</v>
      </c>
      <c r="Q3148">
        <f t="shared" si="245"/>
        <v>11</v>
      </c>
      <c r="R3148">
        <f t="shared" si="248"/>
        <v>437.5</v>
      </c>
      <c r="S3148" t="s">
        <v>8317</v>
      </c>
      <c r="T3148" t="s">
        <v>8318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6"/>
        <v>41909.969386574077</v>
      </c>
      <c r="P3149" s="10">
        <f t="shared" si="247"/>
        <v>41950.011053240742</v>
      </c>
      <c r="Q3149">
        <f t="shared" si="245"/>
        <v>118</v>
      </c>
      <c r="R3149">
        <f t="shared" si="248"/>
        <v>110.35</v>
      </c>
      <c r="S3149" t="s">
        <v>8317</v>
      </c>
      <c r="T3149" t="s">
        <v>8318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6"/>
        <v>41891.665324074071</v>
      </c>
      <c r="P3150" s="10">
        <f t="shared" si="247"/>
        <v>41913.166666666664</v>
      </c>
      <c r="Q3150">
        <f t="shared" si="245"/>
        <v>131</v>
      </c>
      <c r="R3150">
        <f t="shared" si="248"/>
        <v>41.42</v>
      </c>
      <c r="S3150" t="s">
        <v>8317</v>
      </c>
      <c r="T3150" t="s">
        <v>8318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6"/>
        <v>41226.017361111109</v>
      </c>
      <c r="P3151" s="10">
        <f t="shared" si="247"/>
        <v>41250.083333333336</v>
      </c>
      <c r="Q3151">
        <f t="shared" si="245"/>
        <v>104</v>
      </c>
      <c r="R3151">
        <f t="shared" si="248"/>
        <v>52</v>
      </c>
      <c r="S3151" t="s">
        <v>8317</v>
      </c>
      <c r="T3151" t="s">
        <v>8318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6"/>
        <v>40478.263923611114</v>
      </c>
      <c r="P3152" s="10">
        <f t="shared" si="247"/>
        <v>40568.166666666664</v>
      </c>
      <c r="Q3152">
        <f t="shared" si="245"/>
        <v>101</v>
      </c>
      <c r="R3152">
        <f t="shared" si="248"/>
        <v>33.99</v>
      </c>
      <c r="S3152" t="s">
        <v>8317</v>
      </c>
      <c r="T3152" t="s">
        <v>8318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6"/>
        <v>41862.83997685185</v>
      </c>
      <c r="P3153" s="10">
        <f t="shared" si="247"/>
        <v>41892.83997685185</v>
      </c>
      <c r="Q3153">
        <f t="shared" si="245"/>
        <v>100</v>
      </c>
      <c r="R3153">
        <f t="shared" si="248"/>
        <v>103.35</v>
      </c>
      <c r="S3153" t="s">
        <v>8317</v>
      </c>
      <c r="T3153" t="s">
        <v>8318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6"/>
        <v>41550.867673611108</v>
      </c>
      <c r="P3154" s="10">
        <f t="shared" si="247"/>
        <v>41580.867673611108</v>
      </c>
      <c r="Q3154">
        <f t="shared" si="245"/>
        <v>106</v>
      </c>
      <c r="R3154">
        <f t="shared" si="248"/>
        <v>34.79</v>
      </c>
      <c r="S3154" t="s">
        <v>8317</v>
      </c>
      <c r="T3154" t="s">
        <v>8318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6"/>
        <v>40633.154363425929</v>
      </c>
      <c r="P3155" s="10">
        <f t="shared" si="247"/>
        <v>40664.207638888889</v>
      </c>
      <c r="Q3155">
        <f t="shared" si="245"/>
        <v>336</v>
      </c>
      <c r="R3155">
        <f t="shared" si="248"/>
        <v>41.77</v>
      </c>
      <c r="S3155" t="s">
        <v>8317</v>
      </c>
      <c r="T3155" t="s">
        <v>8318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6"/>
        <v>40970.875671296293</v>
      </c>
      <c r="P3156" s="10">
        <f t="shared" si="247"/>
        <v>41000.834004629629</v>
      </c>
      <c r="Q3156">
        <f t="shared" si="245"/>
        <v>113</v>
      </c>
      <c r="R3156">
        <f t="shared" si="248"/>
        <v>64.27</v>
      </c>
      <c r="S3156" t="s">
        <v>8317</v>
      </c>
      <c r="T3156" t="s">
        <v>8318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6"/>
        <v>41233.499131944445</v>
      </c>
      <c r="P3157" s="10">
        <f t="shared" si="247"/>
        <v>41263.499131944445</v>
      </c>
      <c r="Q3157">
        <f t="shared" si="245"/>
        <v>189</v>
      </c>
      <c r="R3157">
        <f t="shared" si="248"/>
        <v>31.21</v>
      </c>
      <c r="S3157" t="s">
        <v>8317</v>
      </c>
      <c r="T3157" t="s">
        <v>8318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6"/>
        <v>41026.953055555554</v>
      </c>
      <c r="P3158" s="10">
        <f t="shared" si="247"/>
        <v>41061.953055555554</v>
      </c>
      <c r="Q3158">
        <f t="shared" si="245"/>
        <v>102</v>
      </c>
      <c r="R3158">
        <f t="shared" si="248"/>
        <v>62.92</v>
      </c>
      <c r="S3158" t="s">
        <v>8317</v>
      </c>
      <c r="T3158" t="s">
        <v>8318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6"/>
        <v>41829.788252314815</v>
      </c>
      <c r="P3159" s="10">
        <f t="shared" si="247"/>
        <v>41839.208333333336</v>
      </c>
      <c r="Q3159">
        <f t="shared" si="245"/>
        <v>101</v>
      </c>
      <c r="R3159">
        <f t="shared" si="248"/>
        <v>98.54</v>
      </c>
      <c r="S3159" t="s">
        <v>8317</v>
      </c>
      <c r="T3159" t="s">
        <v>8318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6"/>
        <v>41447.839722222219</v>
      </c>
      <c r="P3160" s="10">
        <f t="shared" si="247"/>
        <v>41477.839722222219</v>
      </c>
      <c r="Q3160">
        <f t="shared" si="245"/>
        <v>114</v>
      </c>
      <c r="R3160">
        <f t="shared" si="248"/>
        <v>82.61</v>
      </c>
      <c r="S3160" t="s">
        <v>8317</v>
      </c>
      <c r="T3160" t="s">
        <v>8318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6"/>
        <v>40884.066678240742</v>
      </c>
      <c r="P3161" s="10">
        <f t="shared" si="247"/>
        <v>40926.958333333336</v>
      </c>
      <c r="Q3161">
        <f t="shared" si="245"/>
        <v>133</v>
      </c>
      <c r="R3161">
        <f t="shared" si="248"/>
        <v>38.5</v>
      </c>
      <c r="S3161" t="s">
        <v>8317</v>
      </c>
      <c r="T3161" t="s">
        <v>8318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6"/>
        <v>41841.26489583333</v>
      </c>
      <c r="P3162" s="10">
        <f t="shared" si="247"/>
        <v>41864.207638888889</v>
      </c>
      <c r="Q3162">
        <f t="shared" si="245"/>
        <v>102</v>
      </c>
      <c r="R3162">
        <f t="shared" si="248"/>
        <v>80.16</v>
      </c>
      <c r="S3162" t="s">
        <v>8317</v>
      </c>
      <c r="T3162" t="s">
        <v>8318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6"/>
        <v>41897.536134259259</v>
      </c>
      <c r="P3163" s="10">
        <f t="shared" si="247"/>
        <v>41927.536134259259</v>
      </c>
      <c r="Q3163">
        <f t="shared" si="245"/>
        <v>105</v>
      </c>
      <c r="R3163">
        <f t="shared" si="248"/>
        <v>28.41</v>
      </c>
      <c r="S3163" t="s">
        <v>8317</v>
      </c>
      <c r="T3163" t="s">
        <v>8318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6"/>
        <v>41799.685902777775</v>
      </c>
      <c r="P3164" s="10">
        <f t="shared" si="247"/>
        <v>41827.083333333336</v>
      </c>
      <c r="Q3164">
        <f t="shared" si="245"/>
        <v>127</v>
      </c>
      <c r="R3164">
        <f t="shared" si="248"/>
        <v>80.73</v>
      </c>
      <c r="S3164" t="s">
        <v>8317</v>
      </c>
      <c r="T3164" t="s">
        <v>8318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6"/>
        <v>41775.753761574073</v>
      </c>
      <c r="P3165" s="10">
        <f t="shared" si="247"/>
        <v>41805.753761574073</v>
      </c>
      <c r="Q3165">
        <f t="shared" si="245"/>
        <v>111</v>
      </c>
      <c r="R3165">
        <f t="shared" si="248"/>
        <v>200.69</v>
      </c>
      <c r="S3165" t="s">
        <v>8317</v>
      </c>
      <c r="T3165" t="s">
        <v>8318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6"/>
        <v>41766.80572916667</v>
      </c>
      <c r="P3166" s="10">
        <f t="shared" si="247"/>
        <v>41799.80572916667</v>
      </c>
      <c r="Q3166">
        <f t="shared" si="245"/>
        <v>107</v>
      </c>
      <c r="R3166">
        <f t="shared" si="248"/>
        <v>37.590000000000003</v>
      </c>
      <c r="S3166" t="s">
        <v>8317</v>
      </c>
      <c r="T3166" t="s">
        <v>8318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6"/>
        <v>40644.159259259257</v>
      </c>
      <c r="P3167" s="10">
        <f t="shared" si="247"/>
        <v>40666.165972222225</v>
      </c>
      <c r="Q3167">
        <f t="shared" si="245"/>
        <v>163</v>
      </c>
      <c r="R3167">
        <f t="shared" si="248"/>
        <v>58.1</v>
      </c>
      <c r="S3167" t="s">
        <v>8317</v>
      </c>
      <c r="T3167" t="s">
        <v>8318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6"/>
        <v>41940.69158564815</v>
      </c>
      <c r="P3168" s="10">
        <f t="shared" si="247"/>
        <v>41969.332638888889</v>
      </c>
      <c r="Q3168">
        <f t="shared" si="245"/>
        <v>160</v>
      </c>
      <c r="R3168">
        <f t="shared" si="248"/>
        <v>60.3</v>
      </c>
      <c r="S3168" t="s">
        <v>8317</v>
      </c>
      <c r="T3168" t="s">
        <v>8318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6"/>
        <v>41839.175706018519</v>
      </c>
      <c r="P3169" s="10">
        <f t="shared" si="247"/>
        <v>41853.175706018519</v>
      </c>
      <c r="Q3169">
        <f t="shared" si="245"/>
        <v>116</v>
      </c>
      <c r="R3169">
        <f t="shared" si="248"/>
        <v>63.36</v>
      </c>
      <c r="S3169" t="s">
        <v>8317</v>
      </c>
      <c r="T3169" t="s">
        <v>8318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6"/>
        <v>41772.105937500004</v>
      </c>
      <c r="P3170" s="10">
        <f t="shared" si="247"/>
        <v>41803.916666666664</v>
      </c>
      <c r="Q3170">
        <f t="shared" si="245"/>
        <v>124</v>
      </c>
      <c r="R3170">
        <f t="shared" si="248"/>
        <v>50.9</v>
      </c>
      <c r="S3170" t="s">
        <v>8317</v>
      </c>
      <c r="T3170" t="s">
        <v>8318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6"/>
        <v>41591.737974537034</v>
      </c>
      <c r="P3171" s="10">
        <f t="shared" si="247"/>
        <v>41621.207638888889</v>
      </c>
      <c r="Q3171">
        <f t="shared" si="245"/>
        <v>103</v>
      </c>
      <c r="R3171">
        <f t="shared" si="248"/>
        <v>100.5</v>
      </c>
      <c r="S3171" t="s">
        <v>8317</v>
      </c>
      <c r="T3171" t="s">
        <v>8318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6"/>
        <v>41789.080370370371</v>
      </c>
      <c r="P3172" s="10">
        <f t="shared" si="247"/>
        <v>41822.166666666664</v>
      </c>
      <c r="Q3172">
        <f t="shared" si="245"/>
        <v>112</v>
      </c>
      <c r="R3172">
        <f t="shared" si="248"/>
        <v>31.62</v>
      </c>
      <c r="S3172" t="s">
        <v>8317</v>
      </c>
      <c r="T3172" t="s">
        <v>8318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6"/>
        <v>42466.608310185184</v>
      </c>
      <c r="P3173" s="10">
        <f t="shared" si="247"/>
        <v>42496.608310185184</v>
      </c>
      <c r="Q3173">
        <f t="shared" si="245"/>
        <v>109</v>
      </c>
      <c r="R3173">
        <f t="shared" si="248"/>
        <v>65.099999999999994</v>
      </c>
      <c r="S3173" t="s">
        <v>8317</v>
      </c>
      <c r="T3173" t="s">
        <v>8318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6"/>
        <v>40923.729953703703</v>
      </c>
      <c r="P3174" s="10">
        <f t="shared" si="247"/>
        <v>40953.729953703703</v>
      </c>
      <c r="Q3174">
        <f t="shared" si="245"/>
        <v>115</v>
      </c>
      <c r="R3174">
        <f t="shared" si="248"/>
        <v>79.31</v>
      </c>
      <c r="S3174" t="s">
        <v>8317</v>
      </c>
      <c r="T3174" t="s">
        <v>8318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6"/>
        <v>41878.878379629627</v>
      </c>
      <c r="P3175" s="10">
        <f t="shared" si="247"/>
        <v>41908.878379629627</v>
      </c>
      <c r="Q3175">
        <f t="shared" si="245"/>
        <v>103</v>
      </c>
      <c r="R3175">
        <f t="shared" si="248"/>
        <v>139.19</v>
      </c>
      <c r="S3175" t="s">
        <v>8317</v>
      </c>
      <c r="T3175" t="s">
        <v>8318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6"/>
        <v>41862.864675925928</v>
      </c>
      <c r="P3176" s="10">
        <f t="shared" si="247"/>
        <v>41876.864675925928</v>
      </c>
      <c r="Q3176">
        <f t="shared" si="245"/>
        <v>101</v>
      </c>
      <c r="R3176">
        <f t="shared" si="248"/>
        <v>131.91</v>
      </c>
      <c r="S3176" t="s">
        <v>8317</v>
      </c>
      <c r="T3176" t="s">
        <v>8318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6"/>
        <v>40531.886886574073</v>
      </c>
      <c r="P3177" s="10">
        <f t="shared" si="247"/>
        <v>40591.886886574073</v>
      </c>
      <c r="Q3177">
        <f t="shared" si="245"/>
        <v>110</v>
      </c>
      <c r="R3177">
        <f t="shared" si="248"/>
        <v>91.3</v>
      </c>
      <c r="S3177" t="s">
        <v>8317</v>
      </c>
      <c r="T3177" t="s">
        <v>8318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6"/>
        <v>41477.930914351848</v>
      </c>
      <c r="P3178" s="10">
        <f t="shared" si="247"/>
        <v>41504.625</v>
      </c>
      <c r="Q3178">
        <f t="shared" si="245"/>
        <v>115</v>
      </c>
      <c r="R3178">
        <f t="shared" si="248"/>
        <v>39.67</v>
      </c>
      <c r="S3178" t="s">
        <v>8317</v>
      </c>
      <c r="T3178" t="s">
        <v>8318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6"/>
        <v>41781.666770833333</v>
      </c>
      <c r="P3179" s="10">
        <f t="shared" si="247"/>
        <v>41811.666770833333</v>
      </c>
      <c r="Q3179">
        <f t="shared" si="245"/>
        <v>117</v>
      </c>
      <c r="R3179">
        <f t="shared" si="248"/>
        <v>57.55</v>
      </c>
      <c r="S3179" t="s">
        <v>8317</v>
      </c>
      <c r="T3179" t="s">
        <v>8318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6"/>
        <v>41806.605034722219</v>
      </c>
      <c r="P3180" s="10">
        <f t="shared" si="247"/>
        <v>41836.605034722219</v>
      </c>
      <c r="Q3180">
        <f t="shared" si="245"/>
        <v>172</v>
      </c>
      <c r="R3180">
        <f t="shared" si="248"/>
        <v>33.03</v>
      </c>
      <c r="S3180" t="s">
        <v>8317</v>
      </c>
      <c r="T3180" t="s">
        <v>8318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6"/>
        <v>41375.702210648145</v>
      </c>
      <c r="P3181" s="10">
        <f t="shared" si="247"/>
        <v>41400.702210648145</v>
      </c>
      <c r="Q3181">
        <f t="shared" si="245"/>
        <v>114</v>
      </c>
      <c r="R3181">
        <f t="shared" si="248"/>
        <v>77.34</v>
      </c>
      <c r="S3181" t="s">
        <v>8317</v>
      </c>
      <c r="T3181" t="s">
        <v>8318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6"/>
        <v>41780.412604166668</v>
      </c>
      <c r="P3182" s="10">
        <f t="shared" si="247"/>
        <v>41810.412604166668</v>
      </c>
      <c r="Q3182">
        <f t="shared" si="245"/>
        <v>120</v>
      </c>
      <c r="R3182">
        <f t="shared" si="248"/>
        <v>31.93</v>
      </c>
      <c r="S3182" t="s">
        <v>8317</v>
      </c>
      <c r="T3182" t="s">
        <v>8318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6"/>
        <v>41779.310034722221</v>
      </c>
      <c r="P3183" s="10">
        <f t="shared" si="247"/>
        <v>41805.666666666664</v>
      </c>
      <c r="Q3183">
        <f t="shared" si="245"/>
        <v>109</v>
      </c>
      <c r="R3183">
        <f t="shared" si="248"/>
        <v>36.33</v>
      </c>
      <c r="S3183" t="s">
        <v>8317</v>
      </c>
      <c r="T3183" t="s">
        <v>8318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6"/>
        <v>40883.949317129627</v>
      </c>
      <c r="P3184" s="10">
        <f t="shared" si="247"/>
        <v>40939.708333333336</v>
      </c>
      <c r="Q3184">
        <f t="shared" si="245"/>
        <v>101</v>
      </c>
      <c r="R3184">
        <f t="shared" si="248"/>
        <v>46.77</v>
      </c>
      <c r="S3184" t="s">
        <v>8317</v>
      </c>
      <c r="T3184" t="s">
        <v>8318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6"/>
        <v>41491.79478009259</v>
      </c>
      <c r="P3185" s="10">
        <f t="shared" si="247"/>
        <v>41509.79478009259</v>
      </c>
      <c r="Q3185">
        <f t="shared" si="245"/>
        <v>109</v>
      </c>
      <c r="R3185">
        <f t="shared" si="248"/>
        <v>40.07</v>
      </c>
      <c r="S3185" t="s">
        <v>8317</v>
      </c>
      <c r="T3185" t="s">
        <v>8318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6"/>
        <v>41791.993414351848</v>
      </c>
      <c r="P3186" s="10">
        <f t="shared" si="247"/>
        <v>41821.993414351848</v>
      </c>
      <c r="Q3186">
        <f t="shared" si="245"/>
        <v>107</v>
      </c>
      <c r="R3186">
        <f t="shared" si="248"/>
        <v>100.22</v>
      </c>
      <c r="S3186" t="s">
        <v>8317</v>
      </c>
      <c r="T3186" t="s">
        <v>8318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6"/>
        <v>41829.977326388893</v>
      </c>
      <c r="P3187" s="10">
        <f t="shared" si="247"/>
        <v>41836.977326388893</v>
      </c>
      <c r="Q3187">
        <f t="shared" si="245"/>
        <v>100</v>
      </c>
      <c r="R3187">
        <f t="shared" si="248"/>
        <v>41.67</v>
      </c>
      <c r="S3187" t="s">
        <v>8317</v>
      </c>
      <c r="T3187" t="s">
        <v>8318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6"/>
        <v>41868.924050925925</v>
      </c>
      <c r="P3188" s="10">
        <f t="shared" si="247"/>
        <v>41898.875</v>
      </c>
      <c r="Q3188">
        <f t="shared" si="245"/>
        <v>102</v>
      </c>
      <c r="R3188">
        <f t="shared" si="248"/>
        <v>46.71</v>
      </c>
      <c r="S3188" t="s">
        <v>8317</v>
      </c>
      <c r="T3188" t="s">
        <v>8318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6"/>
        <v>41835.666354166664</v>
      </c>
      <c r="P3189" s="10">
        <f t="shared" si="247"/>
        <v>41855.666354166664</v>
      </c>
      <c r="Q3189">
        <f t="shared" si="245"/>
        <v>116</v>
      </c>
      <c r="R3189">
        <f t="shared" si="248"/>
        <v>71.489999999999995</v>
      </c>
      <c r="S3189" t="s">
        <v>8317</v>
      </c>
      <c r="T3189" t="s">
        <v>8318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6"/>
        <v>42144.415532407409</v>
      </c>
      <c r="P3190" s="10">
        <f t="shared" si="247"/>
        <v>42165.415532407409</v>
      </c>
      <c r="Q3190">
        <f t="shared" si="245"/>
        <v>65</v>
      </c>
      <c r="R3190">
        <f t="shared" si="248"/>
        <v>14.44</v>
      </c>
      <c r="S3190" t="s">
        <v>8317</v>
      </c>
      <c r="T3190" t="s">
        <v>8359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6"/>
        <v>42118.346435185187</v>
      </c>
      <c r="P3191" s="10">
        <f t="shared" si="247"/>
        <v>42148.346435185187</v>
      </c>
      <c r="Q3191">
        <f t="shared" si="245"/>
        <v>12</v>
      </c>
      <c r="R3191">
        <f t="shared" si="248"/>
        <v>356.84</v>
      </c>
      <c r="S3191" t="s">
        <v>8317</v>
      </c>
      <c r="T3191" t="s">
        <v>8359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6"/>
        <v>42683.151331018518</v>
      </c>
      <c r="P3192" s="10">
        <f t="shared" si="247"/>
        <v>42713.192997685182</v>
      </c>
      <c r="Q3192">
        <f t="shared" si="245"/>
        <v>0</v>
      </c>
      <c r="R3192" t="str">
        <f t="shared" si="248"/>
        <v>no backers</v>
      </c>
      <c r="S3192" t="s">
        <v>8317</v>
      </c>
      <c r="T3192" t="s">
        <v>8359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6"/>
        <v>42538.755428240736</v>
      </c>
      <c r="P3193" s="10">
        <f t="shared" si="247"/>
        <v>42598.755428240736</v>
      </c>
      <c r="Q3193">
        <f t="shared" si="245"/>
        <v>4</v>
      </c>
      <c r="R3193">
        <f t="shared" si="248"/>
        <v>37.75</v>
      </c>
      <c r="S3193" t="s">
        <v>8317</v>
      </c>
      <c r="T3193" t="s">
        <v>8359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6"/>
        <v>42018.94049768518</v>
      </c>
      <c r="P3194" s="10">
        <f t="shared" si="247"/>
        <v>42063.916666666672</v>
      </c>
      <c r="Q3194">
        <f t="shared" si="245"/>
        <v>1</v>
      </c>
      <c r="R3194">
        <f t="shared" si="248"/>
        <v>12.75</v>
      </c>
      <c r="S3194" t="s">
        <v>8317</v>
      </c>
      <c r="T3194" t="s">
        <v>8359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6"/>
        <v>42010.968240740738</v>
      </c>
      <c r="P3195" s="10">
        <f t="shared" si="247"/>
        <v>42055.968240740738</v>
      </c>
      <c r="Q3195">
        <f t="shared" si="245"/>
        <v>12</v>
      </c>
      <c r="R3195">
        <f t="shared" si="248"/>
        <v>24.46</v>
      </c>
      <c r="S3195" t="s">
        <v>8317</v>
      </c>
      <c r="T3195" t="s">
        <v>8359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6"/>
        <v>42182.062476851846</v>
      </c>
      <c r="P3196" s="10">
        <f t="shared" si="247"/>
        <v>42212.062476851846</v>
      </c>
      <c r="Q3196">
        <f t="shared" si="245"/>
        <v>0</v>
      </c>
      <c r="R3196" t="str">
        <f t="shared" si="248"/>
        <v>no backers</v>
      </c>
      <c r="S3196" t="s">
        <v>8317</v>
      </c>
      <c r="T3196" t="s">
        <v>8359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6"/>
        <v>42017.594236111108</v>
      </c>
      <c r="P3197" s="10">
        <f t="shared" si="247"/>
        <v>42047.594236111108</v>
      </c>
      <c r="Q3197">
        <f t="shared" si="245"/>
        <v>59</v>
      </c>
      <c r="R3197">
        <f t="shared" si="248"/>
        <v>53.08</v>
      </c>
      <c r="S3197" t="s">
        <v>8317</v>
      </c>
      <c r="T3197" t="s">
        <v>8359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6"/>
        <v>42157.598090277781</v>
      </c>
      <c r="P3198" s="10">
        <f t="shared" si="247"/>
        <v>42217.583333333328</v>
      </c>
      <c r="Q3198">
        <f t="shared" si="245"/>
        <v>0</v>
      </c>
      <c r="R3198">
        <f t="shared" si="248"/>
        <v>300</v>
      </c>
      <c r="S3198" t="s">
        <v>8317</v>
      </c>
      <c r="T3198" t="s">
        <v>8359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6"/>
        <v>42009.493263888886</v>
      </c>
      <c r="P3199" s="10">
        <f t="shared" si="247"/>
        <v>42039.493263888886</v>
      </c>
      <c r="Q3199">
        <f t="shared" si="245"/>
        <v>11</v>
      </c>
      <c r="R3199">
        <f t="shared" si="248"/>
        <v>286.25</v>
      </c>
      <c r="S3199" t="s">
        <v>8317</v>
      </c>
      <c r="T3199" t="s">
        <v>8359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6"/>
        <v>42013.424502314811</v>
      </c>
      <c r="P3200" s="10">
        <f t="shared" si="247"/>
        <v>42051.424502314811</v>
      </c>
      <c r="Q3200">
        <f t="shared" si="245"/>
        <v>0</v>
      </c>
      <c r="R3200">
        <f t="shared" si="248"/>
        <v>36.67</v>
      </c>
      <c r="S3200" t="s">
        <v>8317</v>
      </c>
      <c r="T3200" t="s">
        <v>8359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6"/>
        <v>41858.761782407404</v>
      </c>
      <c r="P3201" s="10">
        <f t="shared" si="247"/>
        <v>41888.875</v>
      </c>
      <c r="Q3201">
        <f t="shared" si="245"/>
        <v>52</v>
      </c>
      <c r="R3201">
        <f t="shared" si="248"/>
        <v>49.21</v>
      </c>
      <c r="S3201" t="s">
        <v>8317</v>
      </c>
      <c r="T3201" t="s">
        <v>8359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6"/>
        <v>42460.320613425924</v>
      </c>
      <c r="P3202" s="10">
        <f t="shared" si="247"/>
        <v>42490.231944444444</v>
      </c>
      <c r="Q3202">
        <f t="shared" ref="Q3202:Q3265" si="250">ROUND(100*E3202/D3202, 0)</f>
        <v>0</v>
      </c>
      <c r="R3202">
        <f t="shared" si="248"/>
        <v>1</v>
      </c>
      <c r="S3202" t="s">
        <v>8317</v>
      </c>
      <c r="T3202" t="s">
        <v>8359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1">(((J3203/60)/60)/24)+DATE(1970,1,1)</f>
        <v>41861.767094907409</v>
      </c>
      <c r="P3203" s="10">
        <f t="shared" ref="P3203:P3266" si="252">(((I3203/60)/60)/24)+DATE(1970,1,1)</f>
        <v>41882.767094907409</v>
      </c>
      <c r="Q3203">
        <f t="shared" si="250"/>
        <v>1</v>
      </c>
      <c r="R3203">
        <f t="shared" ref="R3203:R3266" si="253">IFERROR(ROUND(E3203/L3203, 2), "no backers")</f>
        <v>12.5</v>
      </c>
      <c r="S3203" t="s">
        <v>8317</v>
      </c>
      <c r="T3203" t="s">
        <v>8359</v>
      </c>
      <c r="U3203">
        <f t="shared" ref="U3203:U3266" si="254">YEAR(O3203)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1"/>
        <v>42293.853541666671</v>
      </c>
      <c r="P3204" s="10">
        <f t="shared" si="252"/>
        <v>42352.249305555553</v>
      </c>
      <c r="Q3204">
        <f t="shared" si="250"/>
        <v>55</v>
      </c>
      <c r="R3204">
        <f t="shared" si="253"/>
        <v>109.04</v>
      </c>
      <c r="S3204" t="s">
        <v>8317</v>
      </c>
      <c r="T3204" t="s">
        <v>8359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1"/>
        <v>42242.988680555558</v>
      </c>
      <c r="P3205" s="10">
        <f t="shared" si="252"/>
        <v>42272.988680555558</v>
      </c>
      <c r="Q3205">
        <f t="shared" si="250"/>
        <v>25</v>
      </c>
      <c r="R3205">
        <f t="shared" si="253"/>
        <v>41.67</v>
      </c>
      <c r="S3205" t="s">
        <v>8317</v>
      </c>
      <c r="T3205" t="s">
        <v>8359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1"/>
        <v>42172.686099537037</v>
      </c>
      <c r="P3206" s="10">
        <f t="shared" si="252"/>
        <v>42202.676388888889</v>
      </c>
      <c r="Q3206">
        <f t="shared" si="250"/>
        <v>0</v>
      </c>
      <c r="R3206" t="str">
        <f t="shared" si="253"/>
        <v>no backers</v>
      </c>
      <c r="S3206" t="s">
        <v>8317</v>
      </c>
      <c r="T3206" t="s">
        <v>8359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1"/>
        <v>42095.374675925923</v>
      </c>
      <c r="P3207" s="10">
        <f t="shared" si="252"/>
        <v>42125.374675925923</v>
      </c>
      <c r="Q3207">
        <f t="shared" si="250"/>
        <v>3</v>
      </c>
      <c r="R3207">
        <f t="shared" si="253"/>
        <v>22.75</v>
      </c>
      <c r="S3207" t="s">
        <v>8317</v>
      </c>
      <c r="T3207" t="s">
        <v>8359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1"/>
        <v>42236.276053240741</v>
      </c>
      <c r="P3208" s="10">
        <f t="shared" si="252"/>
        <v>42266.276053240741</v>
      </c>
      <c r="Q3208">
        <f t="shared" si="250"/>
        <v>0</v>
      </c>
      <c r="R3208" t="str">
        <f t="shared" si="253"/>
        <v>no backers</v>
      </c>
      <c r="S3208" t="s">
        <v>8317</v>
      </c>
      <c r="T3208" t="s">
        <v>8359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1"/>
        <v>42057.277858796297</v>
      </c>
      <c r="P3209" s="10">
        <f t="shared" si="252"/>
        <v>42117.236192129625</v>
      </c>
      <c r="Q3209">
        <f t="shared" si="250"/>
        <v>46</v>
      </c>
      <c r="R3209">
        <f t="shared" si="253"/>
        <v>70.83</v>
      </c>
      <c r="S3209" t="s">
        <v>8317</v>
      </c>
      <c r="T3209" t="s">
        <v>8359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1"/>
        <v>41827.605057870373</v>
      </c>
      <c r="P3210" s="10">
        <f t="shared" si="252"/>
        <v>41848.605057870373</v>
      </c>
      <c r="Q3210">
        <f t="shared" si="250"/>
        <v>104</v>
      </c>
      <c r="R3210">
        <f t="shared" si="253"/>
        <v>63.11</v>
      </c>
      <c r="S3210" t="s">
        <v>8317</v>
      </c>
      <c r="T3210" t="s">
        <v>8318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1"/>
        <v>41778.637245370373</v>
      </c>
      <c r="P3211" s="10">
        <f t="shared" si="252"/>
        <v>41810.958333333336</v>
      </c>
      <c r="Q3211">
        <f t="shared" si="250"/>
        <v>119</v>
      </c>
      <c r="R3211">
        <f t="shared" si="253"/>
        <v>50.16</v>
      </c>
      <c r="S3211" t="s">
        <v>8317</v>
      </c>
      <c r="T3211" t="s">
        <v>8318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1"/>
        <v>41013.936562499999</v>
      </c>
      <c r="P3212" s="10">
        <f t="shared" si="252"/>
        <v>41061.165972222225</v>
      </c>
      <c r="Q3212">
        <f t="shared" si="250"/>
        <v>126</v>
      </c>
      <c r="R3212">
        <f t="shared" si="253"/>
        <v>62.88</v>
      </c>
      <c r="S3212" t="s">
        <v>8317</v>
      </c>
      <c r="T3212" t="s">
        <v>8318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1"/>
        <v>41834.586574074077</v>
      </c>
      <c r="P3213" s="10">
        <f t="shared" si="252"/>
        <v>41866.083333333336</v>
      </c>
      <c r="Q3213">
        <f t="shared" si="250"/>
        <v>120</v>
      </c>
      <c r="R3213">
        <f t="shared" si="253"/>
        <v>85.53</v>
      </c>
      <c r="S3213" t="s">
        <v>8317</v>
      </c>
      <c r="T3213" t="s">
        <v>8318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1"/>
        <v>41829.795729166668</v>
      </c>
      <c r="P3214" s="10">
        <f t="shared" si="252"/>
        <v>41859.795729166668</v>
      </c>
      <c r="Q3214">
        <f t="shared" si="250"/>
        <v>126</v>
      </c>
      <c r="R3214">
        <f t="shared" si="253"/>
        <v>53.72</v>
      </c>
      <c r="S3214" t="s">
        <v>8317</v>
      </c>
      <c r="T3214" t="s">
        <v>8318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1"/>
        <v>42171.763414351852</v>
      </c>
      <c r="P3215" s="10">
        <f t="shared" si="252"/>
        <v>42211.763414351852</v>
      </c>
      <c r="Q3215">
        <f t="shared" si="250"/>
        <v>100</v>
      </c>
      <c r="R3215">
        <f t="shared" si="253"/>
        <v>127.81</v>
      </c>
      <c r="S3215" t="s">
        <v>8317</v>
      </c>
      <c r="T3215" t="s">
        <v>8318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1"/>
        <v>42337.792511574073</v>
      </c>
      <c r="P3216" s="10">
        <f t="shared" si="252"/>
        <v>42374.996527777781</v>
      </c>
      <c r="Q3216">
        <f t="shared" si="250"/>
        <v>102</v>
      </c>
      <c r="R3216">
        <f t="shared" si="253"/>
        <v>106.57</v>
      </c>
      <c r="S3216" t="s">
        <v>8317</v>
      </c>
      <c r="T3216" t="s">
        <v>8318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1"/>
        <v>42219.665173611109</v>
      </c>
      <c r="P3217" s="10">
        <f t="shared" si="252"/>
        <v>42257.165972222225</v>
      </c>
      <c r="Q3217">
        <f t="shared" si="250"/>
        <v>100</v>
      </c>
      <c r="R3217">
        <f t="shared" si="253"/>
        <v>262.11</v>
      </c>
      <c r="S3217" t="s">
        <v>8317</v>
      </c>
      <c r="T3217" t="s">
        <v>8318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1"/>
        <v>42165.462627314817</v>
      </c>
      <c r="P3218" s="10">
        <f t="shared" si="252"/>
        <v>42196.604166666672</v>
      </c>
      <c r="Q3218">
        <f t="shared" si="250"/>
        <v>100</v>
      </c>
      <c r="R3218">
        <f t="shared" si="253"/>
        <v>57.17</v>
      </c>
      <c r="S3218" t="s">
        <v>8317</v>
      </c>
      <c r="T3218" t="s">
        <v>8318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1"/>
        <v>42648.546111111107</v>
      </c>
      <c r="P3219" s="10">
        <f t="shared" si="252"/>
        <v>42678.546111111107</v>
      </c>
      <c r="Q3219">
        <f t="shared" si="250"/>
        <v>116</v>
      </c>
      <c r="R3219">
        <f t="shared" si="253"/>
        <v>50.2</v>
      </c>
      <c r="S3219" t="s">
        <v>8317</v>
      </c>
      <c r="T3219" t="s">
        <v>8318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1"/>
        <v>41971.002152777779</v>
      </c>
      <c r="P3220" s="10">
        <f t="shared" si="252"/>
        <v>42004</v>
      </c>
      <c r="Q3220">
        <f t="shared" si="250"/>
        <v>102</v>
      </c>
      <c r="R3220">
        <f t="shared" si="253"/>
        <v>66.59</v>
      </c>
      <c r="S3220" t="s">
        <v>8317</v>
      </c>
      <c r="T3220" t="s">
        <v>8318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1"/>
        <v>42050.983182870375</v>
      </c>
      <c r="P3221" s="10">
        <f t="shared" si="252"/>
        <v>42085.941516203704</v>
      </c>
      <c r="Q3221">
        <f t="shared" si="250"/>
        <v>100</v>
      </c>
      <c r="R3221">
        <f t="shared" si="253"/>
        <v>168.25</v>
      </c>
      <c r="S3221" t="s">
        <v>8317</v>
      </c>
      <c r="T3221" t="s">
        <v>8318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1"/>
        <v>42772.833379629628</v>
      </c>
      <c r="P3222" s="10">
        <f t="shared" si="252"/>
        <v>42806.875</v>
      </c>
      <c r="Q3222">
        <f t="shared" si="250"/>
        <v>101</v>
      </c>
      <c r="R3222">
        <f t="shared" si="253"/>
        <v>256.37</v>
      </c>
      <c r="S3222" t="s">
        <v>8317</v>
      </c>
      <c r="T3222" t="s">
        <v>8318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1"/>
        <v>42155.696793981479</v>
      </c>
      <c r="P3223" s="10">
        <f t="shared" si="252"/>
        <v>42190.696793981479</v>
      </c>
      <c r="Q3223">
        <f t="shared" si="250"/>
        <v>103</v>
      </c>
      <c r="R3223">
        <f t="shared" si="253"/>
        <v>36.61</v>
      </c>
      <c r="S3223" t="s">
        <v>8317</v>
      </c>
      <c r="T3223" t="s">
        <v>8318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1"/>
        <v>42270.582141203704</v>
      </c>
      <c r="P3224" s="10">
        <f t="shared" si="252"/>
        <v>42301.895138888889</v>
      </c>
      <c r="Q3224">
        <f t="shared" si="250"/>
        <v>125</v>
      </c>
      <c r="R3224">
        <f t="shared" si="253"/>
        <v>37.14</v>
      </c>
      <c r="S3224" t="s">
        <v>8317</v>
      </c>
      <c r="T3224" t="s">
        <v>8318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1"/>
        <v>42206.835370370376</v>
      </c>
      <c r="P3225" s="10">
        <f t="shared" si="252"/>
        <v>42236.835370370376</v>
      </c>
      <c r="Q3225">
        <f t="shared" si="250"/>
        <v>110</v>
      </c>
      <c r="R3225">
        <f t="shared" si="253"/>
        <v>45.88</v>
      </c>
      <c r="S3225" t="s">
        <v>8317</v>
      </c>
      <c r="T3225" t="s">
        <v>8318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1"/>
        <v>42697.850844907407</v>
      </c>
      <c r="P3226" s="10">
        <f t="shared" si="252"/>
        <v>42745.208333333328</v>
      </c>
      <c r="Q3226">
        <f t="shared" si="250"/>
        <v>102</v>
      </c>
      <c r="R3226">
        <f t="shared" si="253"/>
        <v>141.71</v>
      </c>
      <c r="S3226" t="s">
        <v>8317</v>
      </c>
      <c r="T3226" t="s">
        <v>8318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1"/>
        <v>42503.559467592597</v>
      </c>
      <c r="P3227" s="10">
        <f t="shared" si="252"/>
        <v>42524.875</v>
      </c>
      <c r="Q3227">
        <f t="shared" si="250"/>
        <v>102</v>
      </c>
      <c r="R3227">
        <f t="shared" si="253"/>
        <v>52.49</v>
      </c>
      <c r="S3227" t="s">
        <v>8317</v>
      </c>
      <c r="T3227" t="s">
        <v>8318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1"/>
        <v>42277.583472222221</v>
      </c>
      <c r="P3228" s="10">
        <f t="shared" si="252"/>
        <v>42307.583472222221</v>
      </c>
      <c r="Q3228">
        <f t="shared" si="250"/>
        <v>104</v>
      </c>
      <c r="R3228">
        <f t="shared" si="253"/>
        <v>59.52</v>
      </c>
      <c r="S3228" t="s">
        <v>8317</v>
      </c>
      <c r="T3228" t="s">
        <v>8318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1"/>
        <v>42722.882361111115</v>
      </c>
      <c r="P3229" s="10">
        <f t="shared" si="252"/>
        <v>42752.882361111115</v>
      </c>
      <c r="Q3229">
        <f t="shared" si="250"/>
        <v>125</v>
      </c>
      <c r="R3229">
        <f t="shared" si="253"/>
        <v>50</v>
      </c>
      <c r="S3229" t="s">
        <v>8317</v>
      </c>
      <c r="T3229" t="s">
        <v>8318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1"/>
        <v>42323.70930555556</v>
      </c>
      <c r="P3230" s="10">
        <f t="shared" si="252"/>
        <v>42355.207638888889</v>
      </c>
      <c r="Q3230">
        <f t="shared" si="250"/>
        <v>102</v>
      </c>
      <c r="R3230">
        <f t="shared" si="253"/>
        <v>193.62</v>
      </c>
      <c r="S3230" t="s">
        <v>8317</v>
      </c>
      <c r="T3230" t="s">
        <v>8318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1"/>
        <v>41933.291643518518</v>
      </c>
      <c r="P3231" s="10">
        <f t="shared" si="252"/>
        <v>41963.333310185189</v>
      </c>
      <c r="Q3231">
        <f t="shared" si="250"/>
        <v>108</v>
      </c>
      <c r="R3231">
        <f t="shared" si="253"/>
        <v>106.8</v>
      </c>
      <c r="S3231" t="s">
        <v>8317</v>
      </c>
      <c r="T3231" t="s">
        <v>8318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1"/>
        <v>41898.168125000004</v>
      </c>
      <c r="P3232" s="10">
        <f t="shared" si="252"/>
        <v>41913.165972222225</v>
      </c>
      <c r="Q3232">
        <f t="shared" si="250"/>
        <v>110</v>
      </c>
      <c r="R3232">
        <f t="shared" si="253"/>
        <v>77.22</v>
      </c>
      <c r="S3232" t="s">
        <v>8317</v>
      </c>
      <c r="T3232" t="s">
        <v>8318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1"/>
        <v>42446.943831018521</v>
      </c>
      <c r="P3233" s="10">
        <f t="shared" si="252"/>
        <v>42476.943831018521</v>
      </c>
      <c r="Q3233">
        <f t="shared" si="250"/>
        <v>161</v>
      </c>
      <c r="R3233">
        <f t="shared" si="253"/>
        <v>57.5</v>
      </c>
      <c r="S3233" t="s">
        <v>8317</v>
      </c>
      <c r="T3233" t="s">
        <v>8318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1"/>
        <v>42463.81385416667</v>
      </c>
      <c r="P3234" s="10">
        <f t="shared" si="252"/>
        <v>42494.165972222225</v>
      </c>
      <c r="Q3234">
        <f t="shared" si="250"/>
        <v>131</v>
      </c>
      <c r="R3234">
        <f t="shared" si="253"/>
        <v>50.46</v>
      </c>
      <c r="S3234" t="s">
        <v>8317</v>
      </c>
      <c r="T3234" t="s">
        <v>8318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1"/>
        <v>42766.805034722223</v>
      </c>
      <c r="P3235" s="10">
        <f t="shared" si="252"/>
        <v>42796.805034722223</v>
      </c>
      <c r="Q3235">
        <f t="shared" si="250"/>
        <v>119</v>
      </c>
      <c r="R3235">
        <f t="shared" si="253"/>
        <v>97.38</v>
      </c>
      <c r="S3235" t="s">
        <v>8317</v>
      </c>
      <c r="T3235" t="s">
        <v>8318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1"/>
        <v>42734.789444444439</v>
      </c>
      <c r="P3236" s="10">
        <f t="shared" si="252"/>
        <v>42767.979861111111</v>
      </c>
      <c r="Q3236">
        <f t="shared" si="250"/>
        <v>100</v>
      </c>
      <c r="R3236">
        <f t="shared" si="253"/>
        <v>34.92</v>
      </c>
      <c r="S3236" t="s">
        <v>8317</v>
      </c>
      <c r="T3236" t="s">
        <v>8318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1"/>
        <v>42522.347812499997</v>
      </c>
      <c r="P3237" s="10">
        <f t="shared" si="252"/>
        <v>42552.347812499997</v>
      </c>
      <c r="Q3237">
        <f t="shared" si="250"/>
        <v>103</v>
      </c>
      <c r="R3237">
        <f t="shared" si="253"/>
        <v>85.53</v>
      </c>
      <c r="S3237" t="s">
        <v>8317</v>
      </c>
      <c r="T3237" t="s">
        <v>8318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1"/>
        <v>42702.917048611111</v>
      </c>
      <c r="P3238" s="10">
        <f t="shared" si="252"/>
        <v>42732.917048611111</v>
      </c>
      <c r="Q3238">
        <f t="shared" si="250"/>
        <v>101</v>
      </c>
      <c r="R3238">
        <f t="shared" si="253"/>
        <v>182.91</v>
      </c>
      <c r="S3238" t="s">
        <v>8317</v>
      </c>
      <c r="T3238" t="s">
        <v>8318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1"/>
        <v>42252.474351851852</v>
      </c>
      <c r="P3239" s="10">
        <f t="shared" si="252"/>
        <v>42276.165972222225</v>
      </c>
      <c r="Q3239">
        <f t="shared" si="250"/>
        <v>101</v>
      </c>
      <c r="R3239">
        <f t="shared" si="253"/>
        <v>131.13999999999999</v>
      </c>
      <c r="S3239" t="s">
        <v>8317</v>
      </c>
      <c r="T3239" t="s">
        <v>8318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1"/>
        <v>42156.510393518518</v>
      </c>
      <c r="P3240" s="10">
        <f t="shared" si="252"/>
        <v>42186.510393518518</v>
      </c>
      <c r="Q3240">
        <f t="shared" si="250"/>
        <v>112</v>
      </c>
      <c r="R3240">
        <f t="shared" si="253"/>
        <v>39.81</v>
      </c>
      <c r="S3240" t="s">
        <v>8317</v>
      </c>
      <c r="T3240" t="s">
        <v>8318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1"/>
        <v>42278.089039351849</v>
      </c>
      <c r="P3241" s="10">
        <f t="shared" si="252"/>
        <v>42302.999305555553</v>
      </c>
      <c r="Q3241">
        <f t="shared" si="250"/>
        <v>106</v>
      </c>
      <c r="R3241">
        <f t="shared" si="253"/>
        <v>59.7</v>
      </c>
      <c r="S3241" t="s">
        <v>8317</v>
      </c>
      <c r="T3241" t="s">
        <v>8318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1"/>
        <v>42754.693842592591</v>
      </c>
      <c r="P3242" s="10">
        <f t="shared" si="252"/>
        <v>42782.958333333328</v>
      </c>
      <c r="Q3242">
        <f t="shared" si="250"/>
        <v>101</v>
      </c>
      <c r="R3242">
        <f t="shared" si="253"/>
        <v>88.74</v>
      </c>
      <c r="S3242" t="s">
        <v>8317</v>
      </c>
      <c r="T3242" t="s">
        <v>8318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1"/>
        <v>41893.324884259258</v>
      </c>
      <c r="P3243" s="10">
        <f t="shared" si="252"/>
        <v>41926.290972222225</v>
      </c>
      <c r="Q3243">
        <f t="shared" si="250"/>
        <v>115</v>
      </c>
      <c r="R3243">
        <f t="shared" si="253"/>
        <v>58.69</v>
      </c>
      <c r="S3243" t="s">
        <v>8317</v>
      </c>
      <c r="T3243" t="s">
        <v>8318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1"/>
        <v>41871.755694444444</v>
      </c>
      <c r="P3244" s="10">
        <f t="shared" si="252"/>
        <v>41901.755694444444</v>
      </c>
      <c r="Q3244">
        <f t="shared" si="250"/>
        <v>127</v>
      </c>
      <c r="R3244">
        <f t="shared" si="253"/>
        <v>69.569999999999993</v>
      </c>
      <c r="S3244" t="s">
        <v>8317</v>
      </c>
      <c r="T3244" t="s">
        <v>8318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1"/>
        <v>42262.096782407403</v>
      </c>
      <c r="P3245" s="10">
        <f t="shared" si="252"/>
        <v>42286</v>
      </c>
      <c r="Q3245">
        <f t="shared" si="250"/>
        <v>103</v>
      </c>
      <c r="R3245">
        <f t="shared" si="253"/>
        <v>115.87</v>
      </c>
      <c r="S3245" t="s">
        <v>8317</v>
      </c>
      <c r="T3245" t="s">
        <v>8318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1"/>
        <v>42675.694236111114</v>
      </c>
      <c r="P3246" s="10">
        <f t="shared" si="252"/>
        <v>42705.735902777778</v>
      </c>
      <c r="Q3246">
        <f t="shared" si="250"/>
        <v>103</v>
      </c>
      <c r="R3246">
        <f t="shared" si="253"/>
        <v>23.87</v>
      </c>
      <c r="S3246" t="s">
        <v>8317</v>
      </c>
      <c r="T3246" t="s">
        <v>8318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1"/>
        <v>42135.60020833333</v>
      </c>
      <c r="P3247" s="10">
        <f t="shared" si="252"/>
        <v>42167.083333333328</v>
      </c>
      <c r="Q3247">
        <f t="shared" si="250"/>
        <v>104</v>
      </c>
      <c r="R3247">
        <f t="shared" si="253"/>
        <v>81.13</v>
      </c>
      <c r="S3247" t="s">
        <v>8317</v>
      </c>
      <c r="T3247" t="s">
        <v>8318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1"/>
        <v>42230.472222222219</v>
      </c>
      <c r="P3248" s="10">
        <f t="shared" si="252"/>
        <v>42259.165972222225</v>
      </c>
      <c r="Q3248">
        <f t="shared" si="250"/>
        <v>111</v>
      </c>
      <c r="R3248">
        <f t="shared" si="253"/>
        <v>57.63</v>
      </c>
      <c r="S3248" t="s">
        <v>8317</v>
      </c>
      <c r="T3248" t="s">
        <v>8318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1"/>
        <v>42167.434166666666</v>
      </c>
      <c r="P3249" s="10">
        <f t="shared" si="252"/>
        <v>42197.434166666666</v>
      </c>
      <c r="Q3249">
        <f t="shared" si="250"/>
        <v>106</v>
      </c>
      <c r="R3249">
        <f t="shared" si="253"/>
        <v>46.43</v>
      </c>
      <c r="S3249" t="s">
        <v>8317</v>
      </c>
      <c r="T3249" t="s">
        <v>8318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1"/>
        <v>42068.888391203705</v>
      </c>
      <c r="P3250" s="10">
        <f t="shared" si="252"/>
        <v>42098.846724537041</v>
      </c>
      <c r="Q3250">
        <f t="shared" si="250"/>
        <v>101</v>
      </c>
      <c r="R3250">
        <f t="shared" si="253"/>
        <v>60.48</v>
      </c>
      <c r="S3250" t="s">
        <v>8317</v>
      </c>
      <c r="T3250" t="s">
        <v>8318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1"/>
        <v>42145.746689814812</v>
      </c>
      <c r="P3251" s="10">
        <f t="shared" si="252"/>
        <v>42175.746689814812</v>
      </c>
      <c r="Q3251">
        <f t="shared" si="250"/>
        <v>105</v>
      </c>
      <c r="R3251">
        <f t="shared" si="253"/>
        <v>65.58</v>
      </c>
      <c r="S3251" t="s">
        <v>8317</v>
      </c>
      <c r="T3251" t="s">
        <v>8318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1"/>
        <v>41918.742175925923</v>
      </c>
      <c r="P3252" s="10">
        <f t="shared" si="252"/>
        <v>41948.783842592595</v>
      </c>
      <c r="Q3252">
        <f t="shared" si="250"/>
        <v>102</v>
      </c>
      <c r="R3252">
        <f t="shared" si="253"/>
        <v>119.19</v>
      </c>
      <c r="S3252" t="s">
        <v>8317</v>
      </c>
      <c r="T3252" t="s">
        <v>8318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1"/>
        <v>42146.731087962966</v>
      </c>
      <c r="P3253" s="10">
        <f t="shared" si="252"/>
        <v>42176.731087962966</v>
      </c>
      <c r="Q3253">
        <f t="shared" si="250"/>
        <v>111</v>
      </c>
      <c r="R3253">
        <f t="shared" si="253"/>
        <v>83.05</v>
      </c>
      <c r="S3253" t="s">
        <v>8317</v>
      </c>
      <c r="T3253" t="s">
        <v>8318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1"/>
        <v>42590.472685185188</v>
      </c>
      <c r="P3254" s="10">
        <f t="shared" si="252"/>
        <v>42620.472685185188</v>
      </c>
      <c r="Q3254">
        <f t="shared" si="250"/>
        <v>128</v>
      </c>
      <c r="R3254">
        <f t="shared" si="253"/>
        <v>57.52</v>
      </c>
      <c r="S3254" t="s">
        <v>8317</v>
      </c>
      <c r="T3254" t="s">
        <v>8318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1"/>
        <v>42602.576712962968</v>
      </c>
      <c r="P3255" s="10">
        <f t="shared" si="252"/>
        <v>42621.15625</v>
      </c>
      <c r="Q3255">
        <f t="shared" si="250"/>
        <v>102</v>
      </c>
      <c r="R3255">
        <f t="shared" si="253"/>
        <v>177.09</v>
      </c>
      <c r="S3255" t="s">
        <v>8317</v>
      </c>
      <c r="T3255" t="s">
        <v>8318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1"/>
        <v>42059.085752314815</v>
      </c>
      <c r="P3256" s="10">
        <f t="shared" si="252"/>
        <v>42089.044085648144</v>
      </c>
      <c r="Q3256">
        <f t="shared" si="250"/>
        <v>101</v>
      </c>
      <c r="R3256">
        <f t="shared" si="253"/>
        <v>70.77</v>
      </c>
      <c r="S3256" t="s">
        <v>8317</v>
      </c>
      <c r="T3256" t="s">
        <v>8318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1"/>
        <v>41889.768229166664</v>
      </c>
      <c r="P3257" s="10">
        <f t="shared" si="252"/>
        <v>41919.768229166664</v>
      </c>
      <c r="Q3257">
        <f t="shared" si="250"/>
        <v>175</v>
      </c>
      <c r="R3257">
        <f t="shared" si="253"/>
        <v>29.17</v>
      </c>
      <c r="S3257" t="s">
        <v>8317</v>
      </c>
      <c r="T3257" t="s">
        <v>8318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1"/>
        <v>42144.573807870373</v>
      </c>
      <c r="P3258" s="10">
        <f t="shared" si="252"/>
        <v>42166.165972222225</v>
      </c>
      <c r="Q3258">
        <f t="shared" si="250"/>
        <v>128</v>
      </c>
      <c r="R3258">
        <f t="shared" si="253"/>
        <v>72.760000000000005</v>
      </c>
      <c r="S3258" t="s">
        <v>8317</v>
      </c>
      <c r="T3258" t="s">
        <v>8318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1"/>
        <v>42758.559629629628</v>
      </c>
      <c r="P3259" s="10">
        <f t="shared" si="252"/>
        <v>42788.559629629628</v>
      </c>
      <c r="Q3259">
        <f t="shared" si="250"/>
        <v>106</v>
      </c>
      <c r="R3259">
        <f t="shared" si="253"/>
        <v>51.85</v>
      </c>
      <c r="S3259" t="s">
        <v>8317</v>
      </c>
      <c r="T3259" t="s">
        <v>8318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1"/>
        <v>41982.887280092589</v>
      </c>
      <c r="P3260" s="10">
        <f t="shared" si="252"/>
        <v>42012.887280092589</v>
      </c>
      <c r="Q3260">
        <f t="shared" si="250"/>
        <v>105</v>
      </c>
      <c r="R3260">
        <f t="shared" si="253"/>
        <v>98.2</v>
      </c>
      <c r="S3260" t="s">
        <v>8317</v>
      </c>
      <c r="T3260" t="s">
        <v>8318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1"/>
        <v>42614.760937500003</v>
      </c>
      <c r="P3261" s="10">
        <f t="shared" si="252"/>
        <v>42644.165972222225</v>
      </c>
      <c r="Q3261">
        <f t="shared" si="250"/>
        <v>106</v>
      </c>
      <c r="R3261">
        <f t="shared" si="253"/>
        <v>251.74</v>
      </c>
      <c r="S3261" t="s">
        <v>8317</v>
      </c>
      <c r="T3261" t="s">
        <v>8318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1"/>
        <v>42303.672662037032</v>
      </c>
      <c r="P3262" s="10">
        <f t="shared" si="252"/>
        <v>42338.714328703703</v>
      </c>
      <c r="Q3262">
        <f t="shared" si="250"/>
        <v>109</v>
      </c>
      <c r="R3262">
        <f t="shared" si="253"/>
        <v>74.819999999999993</v>
      </c>
      <c r="S3262" t="s">
        <v>8317</v>
      </c>
      <c r="T3262" t="s">
        <v>8318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1"/>
        <v>42171.725416666668</v>
      </c>
      <c r="P3263" s="10">
        <f t="shared" si="252"/>
        <v>42201.725416666668</v>
      </c>
      <c r="Q3263">
        <f t="shared" si="250"/>
        <v>100</v>
      </c>
      <c r="R3263">
        <f t="shared" si="253"/>
        <v>67.650000000000006</v>
      </c>
      <c r="S3263" t="s">
        <v>8317</v>
      </c>
      <c r="T3263" t="s">
        <v>8318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1"/>
        <v>41964.315532407403</v>
      </c>
      <c r="P3264" s="10">
        <f t="shared" si="252"/>
        <v>41995.166666666672</v>
      </c>
      <c r="Q3264">
        <f t="shared" si="250"/>
        <v>103</v>
      </c>
      <c r="R3264">
        <f t="shared" si="253"/>
        <v>93.81</v>
      </c>
      <c r="S3264" t="s">
        <v>8317</v>
      </c>
      <c r="T3264" t="s">
        <v>8318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1"/>
        <v>42284.516064814816</v>
      </c>
      <c r="P3265" s="10">
        <f t="shared" si="252"/>
        <v>42307.875</v>
      </c>
      <c r="Q3265">
        <f t="shared" si="250"/>
        <v>112</v>
      </c>
      <c r="R3265">
        <f t="shared" si="253"/>
        <v>41.24</v>
      </c>
      <c r="S3265" t="s">
        <v>8317</v>
      </c>
      <c r="T3265" t="s">
        <v>8318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1"/>
        <v>42016.800208333334</v>
      </c>
      <c r="P3266" s="10">
        <f t="shared" si="252"/>
        <v>42032.916666666672</v>
      </c>
      <c r="Q3266">
        <f t="shared" ref="Q3266:Q3329" si="255">ROUND(100*E3266/D3266, 0)</f>
        <v>103</v>
      </c>
      <c r="R3266">
        <f t="shared" si="253"/>
        <v>52.55</v>
      </c>
      <c r="S3266" t="s">
        <v>8317</v>
      </c>
      <c r="T3266" t="s">
        <v>8318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6">(((J3267/60)/60)/24)+DATE(1970,1,1)</f>
        <v>42311.711979166663</v>
      </c>
      <c r="P3267" s="10">
        <f t="shared" ref="P3267:P3330" si="257">(((I3267/60)/60)/24)+DATE(1970,1,1)</f>
        <v>42341.708333333328</v>
      </c>
      <c r="Q3267">
        <f t="shared" si="255"/>
        <v>164</v>
      </c>
      <c r="R3267">
        <f t="shared" ref="R3267:R3330" si="258">IFERROR(ROUND(E3267/L3267, 2), "no backers")</f>
        <v>70.290000000000006</v>
      </c>
      <c r="S3267" t="s">
        <v>8317</v>
      </c>
      <c r="T3267" t="s">
        <v>8318</v>
      </c>
      <c r="U3267">
        <f t="shared" ref="U3267:U3330" si="259">YEAR(O3267)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6"/>
        <v>42136.536134259266</v>
      </c>
      <c r="P3268" s="10">
        <f t="shared" si="257"/>
        <v>42167.875</v>
      </c>
      <c r="Q3268">
        <f t="shared" si="255"/>
        <v>131</v>
      </c>
      <c r="R3268">
        <f t="shared" si="258"/>
        <v>48.33</v>
      </c>
      <c r="S3268" t="s">
        <v>8317</v>
      </c>
      <c r="T3268" t="s">
        <v>8318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6"/>
        <v>42172.757638888885</v>
      </c>
      <c r="P3269" s="10">
        <f t="shared" si="257"/>
        <v>42202.757638888885</v>
      </c>
      <c r="Q3269">
        <f t="shared" si="255"/>
        <v>102</v>
      </c>
      <c r="R3269">
        <f t="shared" si="258"/>
        <v>53.18</v>
      </c>
      <c r="S3269" t="s">
        <v>8317</v>
      </c>
      <c r="T3269" t="s">
        <v>8318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6"/>
        <v>42590.90425925926</v>
      </c>
      <c r="P3270" s="10">
        <f t="shared" si="257"/>
        <v>42606.90425925926</v>
      </c>
      <c r="Q3270">
        <f t="shared" si="255"/>
        <v>128</v>
      </c>
      <c r="R3270">
        <f t="shared" si="258"/>
        <v>60.95</v>
      </c>
      <c r="S3270" t="s">
        <v>8317</v>
      </c>
      <c r="T3270" t="s">
        <v>8318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6"/>
        <v>42137.395798611105</v>
      </c>
      <c r="P3271" s="10">
        <f t="shared" si="257"/>
        <v>42171.458333333328</v>
      </c>
      <c r="Q3271">
        <f t="shared" si="255"/>
        <v>102</v>
      </c>
      <c r="R3271">
        <f t="shared" si="258"/>
        <v>116</v>
      </c>
      <c r="S3271" t="s">
        <v>8317</v>
      </c>
      <c r="T3271" t="s">
        <v>8318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6"/>
        <v>42167.533159722225</v>
      </c>
      <c r="P3272" s="10">
        <f t="shared" si="257"/>
        <v>42197.533159722225</v>
      </c>
      <c r="Q3272">
        <f t="shared" si="255"/>
        <v>102</v>
      </c>
      <c r="R3272">
        <f t="shared" si="258"/>
        <v>61</v>
      </c>
      <c r="S3272" t="s">
        <v>8317</v>
      </c>
      <c r="T3272" t="s">
        <v>8318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6"/>
        <v>41915.437210648146</v>
      </c>
      <c r="P3273" s="10">
        <f t="shared" si="257"/>
        <v>41945.478877314818</v>
      </c>
      <c r="Q3273">
        <f t="shared" si="255"/>
        <v>130</v>
      </c>
      <c r="R3273">
        <f t="shared" si="258"/>
        <v>38.24</v>
      </c>
      <c r="S3273" t="s">
        <v>8317</v>
      </c>
      <c r="T3273" t="s">
        <v>8318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6"/>
        <v>42284.500104166669</v>
      </c>
      <c r="P3274" s="10">
        <f t="shared" si="257"/>
        <v>42314.541770833333</v>
      </c>
      <c r="Q3274">
        <f t="shared" si="255"/>
        <v>154</v>
      </c>
      <c r="R3274">
        <f t="shared" si="258"/>
        <v>106.5</v>
      </c>
      <c r="S3274" t="s">
        <v>8317</v>
      </c>
      <c r="T3274" t="s">
        <v>8318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6"/>
        <v>42611.801412037035</v>
      </c>
      <c r="P3275" s="10">
        <f t="shared" si="257"/>
        <v>42627.791666666672</v>
      </c>
      <c r="Q3275">
        <f t="shared" si="255"/>
        <v>107</v>
      </c>
      <c r="R3275">
        <f t="shared" si="258"/>
        <v>204.57</v>
      </c>
      <c r="S3275" t="s">
        <v>8317</v>
      </c>
      <c r="T3275" t="s">
        <v>8318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6"/>
        <v>42400.704537037032</v>
      </c>
      <c r="P3276" s="10">
        <f t="shared" si="257"/>
        <v>42444.875</v>
      </c>
      <c r="Q3276">
        <f t="shared" si="255"/>
        <v>101</v>
      </c>
      <c r="R3276">
        <f t="shared" si="258"/>
        <v>54.91</v>
      </c>
      <c r="S3276" t="s">
        <v>8317</v>
      </c>
      <c r="T3276" t="s">
        <v>8318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6"/>
        <v>42017.88045138889</v>
      </c>
      <c r="P3277" s="10">
        <f t="shared" si="257"/>
        <v>42044.1875</v>
      </c>
      <c r="Q3277">
        <f t="shared" si="255"/>
        <v>100</v>
      </c>
      <c r="R3277">
        <f t="shared" si="258"/>
        <v>150.41999999999999</v>
      </c>
      <c r="S3277" t="s">
        <v>8317</v>
      </c>
      <c r="T3277" t="s">
        <v>8318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6"/>
        <v>42426.949988425928</v>
      </c>
      <c r="P3278" s="10">
        <f t="shared" si="257"/>
        <v>42461.165972222225</v>
      </c>
      <c r="Q3278">
        <f t="shared" si="255"/>
        <v>117</v>
      </c>
      <c r="R3278">
        <f t="shared" si="258"/>
        <v>52.58</v>
      </c>
      <c r="S3278" t="s">
        <v>8317</v>
      </c>
      <c r="T3278" t="s">
        <v>8318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6"/>
        <v>41931.682939814818</v>
      </c>
      <c r="P3279" s="10">
        <f t="shared" si="257"/>
        <v>41961.724606481483</v>
      </c>
      <c r="Q3279">
        <f t="shared" si="255"/>
        <v>109</v>
      </c>
      <c r="R3279">
        <f t="shared" si="258"/>
        <v>54.3</v>
      </c>
      <c r="S3279" t="s">
        <v>8317</v>
      </c>
      <c r="T3279" t="s">
        <v>8318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6"/>
        <v>42124.848414351851</v>
      </c>
      <c r="P3280" s="10">
        <f t="shared" si="257"/>
        <v>42154.848414351851</v>
      </c>
      <c r="Q3280">
        <f t="shared" si="255"/>
        <v>103</v>
      </c>
      <c r="R3280">
        <f t="shared" si="258"/>
        <v>76.03</v>
      </c>
      <c r="S3280" t="s">
        <v>8317</v>
      </c>
      <c r="T3280" t="s">
        <v>8318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6"/>
        <v>42431.102534722217</v>
      </c>
      <c r="P3281" s="10">
        <f t="shared" si="257"/>
        <v>42461.06086805556</v>
      </c>
      <c r="Q3281">
        <f t="shared" si="255"/>
        <v>114</v>
      </c>
      <c r="R3281">
        <f t="shared" si="258"/>
        <v>105.21</v>
      </c>
      <c r="S3281" t="s">
        <v>8317</v>
      </c>
      <c r="T3281" t="s">
        <v>8318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6"/>
        <v>42121.756921296299</v>
      </c>
      <c r="P3282" s="10">
        <f t="shared" si="257"/>
        <v>42156.208333333328</v>
      </c>
      <c r="Q3282">
        <f t="shared" si="255"/>
        <v>103</v>
      </c>
      <c r="R3282">
        <f t="shared" si="258"/>
        <v>68.67</v>
      </c>
      <c r="S3282" t="s">
        <v>8317</v>
      </c>
      <c r="T3282" t="s">
        <v>8318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6"/>
        <v>42219.019733796296</v>
      </c>
      <c r="P3283" s="10">
        <f t="shared" si="257"/>
        <v>42249.019733796296</v>
      </c>
      <c r="Q3283">
        <f t="shared" si="255"/>
        <v>122</v>
      </c>
      <c r="R3283">
        <f t="shared" si="258"/>
        <v>129.36000000000001</v>
      </c>
      <c r="S3283" t="s">
        <v>8317</v>
      </c>
      <c r="T3283" t="s">
        <v>8318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6"/>
        <v>42445.19430555556</v>
      </c>
      <c r="P3284" s="10">
        <f t="shared" si="257"/>
        <v>42489.19430555556</v>
      </c>
      <c r="Q3284">
        <f t="shared" si="255"/>
        <v>103</v>
      </c>
      <c r="R3284">
        <f t="shared" si="258"/>
        <v>134.26</v>
      </c>
      <c r="S3284" t="s">
        <v>8317</v>
      </c>
      <c r="T3284" t="s">
        <v>8318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6"/>
        <v>42379.74418981481</v>
      </c>
      <c r="P3285" s="10">
        <f t="shared" si="257"/>
        <v>42410.875</v>
      </c>
      <c r="Q3285">
        <f t="shared" si="255"/>
        <v>105</v>
      </c>
      <c r="R3285">
        <f t="shared" si="258"/>
        <v>17.829999999999998</v>
      </c>
      <c r="S3285" t="s">
        <v>8317</v>
      </c>
      <c r="T3285" t="s">
        <v>8318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6"/>
        <v>42380.884872685187</v>
      </c>
      <c r="P3286" s="10">
        <f t="shared" si="257"/>
        <v>42398.249305555553</v>
      </c>
      <c r="Q3286">
        <f t="shared" si="255"/>
        <v>102</v>
      </c>
      <c r="R3286">
        <f t="shared" si="258"/>
        <v>203.2</v>
      </c>
      <c r="S3286" t="s">
        <v>8317</v>
      </c>
      <c r="T3286" t="s">
        <v>8318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6"/>
        <v>42762.942430555559</v>
      </c>
      <c r="P3287" s="10">
        <f t="shared" si="257"/>
        <v>42794.208333333328</v>
      </c>
      <c r="Q3287">
        <f t="shared" si="255"/>
        <v>112</v>
      </c>
      <c r="R3287">
        <f t="shared" si="258"/>
        <v>69.19</v>
      </c>
      <c r="S3287" t="s">
        <v>8317</v>
      </c>
      <c r="T3287" t="s">
        <v>8318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6"/>
        <v>42567.840069444443</v>
      </c>
      <c r="P3288" s="10">
        <f t="shared" si="257"/>
        <v>42597.840069444443</v>
      </c>
      <c r="Q3288">
        <f t="shared" si="255"/>
        <v>102</v>
      </c>
      <c r="R3288">
        <f t="shared" si="258"/>
        <v>125.12</v>
      </c>
      <c r="S3288" t="s">
        <v>8317</v>
      </c>
      <c r="T3288" t="s">
        <v>8318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6"/>
        <v>42311.750324074077</v>
      </c>
      <c r="P3289" s="10">
        <f t="shared" si="257"/>
        <v>42336.750324074077</v>
      </c>
      <c r="Q3289">
        <f t="shared" si="255"/>
        <v>100</v>
      </c>
      <c r="R3289">
        <f t="shared" si="258"/>
        <v>73.53</v>
      </c>
      <c r="S3289" t="s">
        <v>8317</v>
      </c>
      <c r="T3289" t="s">
        <v>8318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6"/>
        <v>42505.774479166663</v>
      </c>
      <c r="P3290" s="10">
        <f t="shared" si="257"/>
        <v>42541.958333333328</v>
      </c>
      <c r="Q3290">
        <f t="shared" si="255"/>
        <v>100</v>
      </c>
      <c r="R3290">
        <f t="shared" si="258"/>
        <v>48.44</v>
      </c>
      <c r="S3290" t="s">
        <v>8317</v>
      </c>
      <c r="T3290" t="s">
        <v>8318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6"/>
        <v>42758.368078703701</v>
      </c>
      <c r="P3291" s="10">
        <f t="shared" si="257"/>
        <v>42786.368078703701</v>
      </c>
      <c r="Q3291">
        <f t="shared" si="255"/>
        <v>133</v>
      </c>
      <c r="R3291">
        <f t="shared" si="258"/>
        <v>26.61</v>
      </c>
      <c r="S3291" t="s">
        <v>8317</v>
      </c>
      <c r="T3291" t="s">
        <v>8318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6"/>
        <v>42775.51494212963</v>
      </c>
      <c r="P3292" s="10">
        <f t="shared" si="257"/>
        <v>42805.51494212963</v>
      </c>
      <c r="Q3292">
        <f t="shared" si="255"/>
        <v>121</v>
      </c>
      <c r="R3292">
        <f t="shared" si="258"/>
        <v>33.67</v>
      </c>
      <c r="S3292" t="s">
        <v>8317</v>
      </c>
      <c r="T3292" t="s">
        <v>8318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6"/>
        <v>42232.702546296292</v>
      </c>
      <c r="P3293" s="10">
        <f t="shared" si="257"/>
        <v>42264.165972222225</v>
      </c>
      <c r="Q3293">
        <f t="shared" si="255"/>
        <v>114</v>
      </c>
      <c r="R3293">
        <f t="shared" si="258"/>
        <v>40.71</v>
      </c>
      <c r="S3293" t="s">
        <v>8317</v>
      </c>
      <c r="T3293" t="s">
        <v>8318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6"/>
        <v>42282.770231481481</v>
      </c>
      <c r="P3294" s="10">
        <f t="shared" si="257"/>
        <v>42342.811898148153</v>
      </c>
      <c r="Q3294">
        <f t="shared" si="255"/>
        <v>286</v>
      </c>
      <c r="R3294">
        <f t="shared" si="258"/>
        <v>19.27</v>
      </c>
      <c r="S3294" t="s">
        <v>8317</v>
      </c>
      <c r="T3294" t="s">
        <v>8318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6"/>
        <v>42768.425370370373</v>
      </c>
      <c r="P3295" s="10">
        <f t="shared" si="257"/>
        <v>42798.425370370373</v>
      </c>
      <c r="Q3295">
        <f t="shared" si="255"/>
        <v>170</v>
      </c>
      <c r="R3295">
        <f t="shared" si="258"/>
        <v>84.29</v>
      </c>
      <c r="S3295" t="s">
        <v>8317</v>
      </c>
      <c r="T3295" t="s">
        <v>8318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6"/>
        <v>42141.541134259256</v>
      </c>
      <c r="P3296" s="10">
        <f t="shared" si="257"/>
        <v>42171.541134259256</v>
      </c>
      <c r="Q3296">
        <f t="shared" si="255"/>
        <v>118</v>
      </c>
      <c r="R3296">
        <f t="shared" si="258"/>
        <v>29.58</v>
      </c>
      <c r="S3296" t="s">
        <v>8317</v>
      </c>
      <c r="T3296" t="s">
        <v>8318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6"/>
        <v>42609.442465277782</v>
      </c>
      <c r="P3297" s="10">
        <f t="shared" si="257"/>
        <v>42639.442465277782</v>
      </c>
      <c r="Q3297">
        <f t="shared" si="255"/>
        <v>103</v>
      </c>
      <c r="R3297">
        <f t="shared" si="258"/>
        <v>26.67</v>
      </c>
      <c r="S3297" t="s">
        <v>8317</v>
      </c>
      <c r="T3297" t="s">
        <v>8318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6"/>
        <v>42309.756620370375</v>
      </c>
      <c r="P3298" s="10">
        <f t="shared" si="257"/>
        <v>42330.916666666672</v>
      </c>
      <c r="Q3298">
        <f t="shared" si="255"/>
        <v>144</v>
      </c>
      <c r="R3298">
        <f t="shared" si="258"/>
        <v>45.98</v>
      </c>
      <c r="S3298" t="s">
        <v>8317</v>
      </c>
      <c r="T3298" t="s">
        <v>8318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6"/>
        <v>42193.771481481483</v>
      </c>
      <c r="P3299" s="10">
        <f t="shared" si="257"/>
        <v>42212.957638888889</v>
      </c>
      <c r="Q3299">
        <f t="shared" si="255"/>
        <v>100</v>
      </c>
      <c r="R3299">
        <f t="shared" si="258"/>
        <v>125.09</v>
      </c>
      <c r="S3299" t="s">
        <v>8317</v>
      </c>
      <c r="T3299" t="s">
        <v>8318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6"/>
        <v>42239.957962962959</v>
      </c>
      <c r="P3300" s="10">
        <f t="shared" si="257"/>
        <v>42260</v>
      </c>
      <c r="Q3300">
        <f t="shared" si="255"/>
        <v>102</v>
      </c>
      <c r="R3300">
        <f t="shared" si="258"/>
        <v>141.29</v>
      </c>
      <c r="S3300" t="s">
        <v>8317</v>
      </c>
      <c r="T3300" t="s">
        <v>8318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6"/>
        <v>42261.917395833334</v>
      </c>
      <c r="P3301" s="10">
        <f t="shared" si="257"/>
        <v>42291.917395833334</v>
      </c>
      <c r="Q3301">
        <f t="shared" si="255"/>
        <v>116</v>
      </c>
      <c r="R3301">
        <f t="shared" si="258"/>
        <v>55.33</v>
      </c>
      <c r="S3301" t="s">
        <v>8317</v>
      </c>
      <c r="T3301" t="s">
        <v>8318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6"/>
        <v>42102.743773148148</v>
      </c>
      <c r="P3302" s="10">
        <f t="shared" si="257"/>
        <v>42123.743773148148</v>
      </c>
      <c r="Q3302">
        <f t="shared" si="255"/>
        <v>136</v>
      </c>
      <c r="R3302">
        <f t="shared" si="258"/>
        <v>46.42</v>
      </c>
      <c r="S3302" t="s">
        <v>8317</v>
      </c>
      <c r="T3302" t="s">
        <v>8318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6"/>
        <v>42538.73583333334</v>
      </c>
      <c r="P3303" s="10">
        <f t="shared" si="257"/>
        <v>42583.290972222225</v>
      </c>
      <c r="Q3303">
        <f t="shared" si="255"/>
        <v>133</v>
      </c>
      <c r="R3303">
        <f t="shared" si="258"/>
        <v>57.2</v>
      </c>
      <c r="S3303" t="s">
        <v>8317</v>
      </c>
      <c r="T3303" t="s">
        <v>8318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6"/>
        <v>42681.35157407407</v>
      </c>
      <c r="P3304" s="10">
        <f t="shared" si="257"/>
        <v>42711.35157407407</v>
      </c>
      <c r="Q3304">
        <f t="shared" si="255"/>
        <v>103</v>
      </c>
      <c r="R3304">
        <f t="shared" si="258"/>
        <v>173.7</v>
      </c>
      <c r="S3304" t="s">
        <v>8317</v>
      </c>
      <c r="T3304" t="s">
        <v>8318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6"/>
        <v>42056.65143518518</v>
      </c>
      <c r="P3305" s="10">
        <f t="shared" si="257"/>
        <v>42091.609768518523</v>
      </c>
      <c r="Q3305">
        <f t="shared" si="255"/>
        <v>116</v>
      </c>
      <c r="R3305">
        <f t="shared" si="258"/>
        <v>59.6</v>
      </c>
      <c r="S3305" t="s">
        <v>8317</v>
      </c>
      <c r="T3305" t="s">
        <v>8318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6"/>
        <v>42696.624444444446</v>
      </c>
      <c r="P3306" s="10">
        <f t="shared" si="257"/>
        <v>42726.624444444446</v>
      </c>
      <c r="Q3306">
        <f t="shared" si="255"/>
        <v>105</v>
      </c>
      <c r="R3306">
        <f t="shared" si="258"/>
        <v>89.59</v>
      </c>
      <c r="S3306" t="s">
        <v>8317</v>
      </c>
      <c r="T3306" t="s">
        <v>8318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6"/>
        <v>42186.855879629627</v>
      </c>
      <c r="P3307" s="10">
        <f t="shared" si="257"/>
        <v>42216.855879629627</v>
      </c>
      <c r="Q3307">
        <f t="shared" si="255"/>
        <v>102</v>
      </c>
      <c r="R3307">
        <f t="shared" si="258"/>
        <v>204.05</v>
      </c>
      <c r="S3307" t="s">
        <v>8317</v>
      </c>
      <c r="T3307" t="s">
        <v>8318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6"/>
        <v>42493.219236111108</v>
      </c>
      <c r="P3308" s="10">
        <f t="shared" si="257"/>
        <v>42531.125</v>
      </c>
      <c r="Q3308">
        <f t="shared" si="255"/>
        <v>175</v>
      </c>
      <c r="R3308">
        <f t="shared" si="258"/>
        <v>48.7</v>
      </c>
      <c r="S3308" t="s">
        <v>8317</v>
      </c>
      <c r="T3308" t="s">
        <v>8318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6"/>
        <v>42475.057164351849</v>
      </c>
      <c r="P3309" s="10">
        <f t="shared" si="257"/>
        <v>42505.057164351849</v>
      </c>
      <c r="Q3309">
        <f t="shared" si="255"/>
        <v>107</v>
      </c>
      <c r="R3309">
        <f t="shared" si="258"/>
        <v>53.34</v>
      </c>
      <c r="S3309" t="s">
        <v>8317</v>
      </c>
      <c r="T3309" t="s">
        <v>8318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6"/>
        <v>42452.876909722225</v>
      </c>
      <c r="P3310" s="10">
        <f t="shared" si="257"/>
        <v>42473.876909722225</v>
      </c>
      <c r="Q3310">
        <f t="shared" si="255"/>
        <v>122</v>
      </c>
      <c r="R3310">
        <f t="shared" si="258"/>
        <v>75.09</v>
      </c>
      <c r="S3310" t="s">
        <v>8317</v>
      </c>
      <c r="T3310" t="s">
        <v>8318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6"/>
        <v>42628.650208333333</v>
      </c>
      <c r="P3311" s="10">
        <f t="shared" si="257"/>
        <v>42659.650208333333</v>
      </c>
      <c r="Q3311">
        <f t="shared" si="255"/>
        <v>159</v>
      </c>
      <c r="R3311">
        <f t="shared" si="258"/>
        <v>18</v>
      </c>
      <c r="S3311" t="s">
        <v>8317</v>
      </c>
      <c r="T3311" t="s">
        <v>8318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6"/>
        <v>42253.928530092591</v>
      </c>
      <c r="P3312" s="10">
        <f t="shared" si="257"/>
        <v>42283.928530092591</v>
      </c>
      <c r="Q3312">
        <f t="shared" si="255"/>
        <v>100</v>
      </c>
      <c r="R3312">
        <f t="shared" si="258"/>
        <v>209.84</v>
      </c>
      <c r="S3312" t="s">
        <v>8317</v>
      </c>
      <c r="T3312" t="s">
        <v>8318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6"/>
        <v>42264.29178240741</v>
      </c>
      <c r="P3313" s="10">
        <f t="shared" si="257"/>
        <v>42294.29178240741</v>
      </c>
      <c r="Q3313">
        <f t="shared" si="255"/>
        <v>110</v>
      </c>
      <c r="R3313">
        <f t="shared" si="258"/>
        <v>61.02</v>
      </c>
      <c r="S3313" t="s">
        <v>8317</v>
      </c>
      <c r="T3313" t="s">
        <v>8318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6"/>
        <v>42664.809560185182</v>
      </c>
      <c r="P3314" s="10">
        <f t="shared" si="257"/>
        <v>42685.916666666672</v>
      </c>
      <c r="Q3314">
        <f t="shared" si="255"/>
        <v>100</v>
      </c>
      <c r="R3314">
        <f t="shared" si="258"/>
        <v>61</v>
      </c>
      <c r="S3314" t="s">
        <v>8317</v>
      </c>
      <c r="T3314" t="s">
        <v>8318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6"/>
        <v>42382.244409722218</v>
      </c>
      <c r="P3315" s="10">
        <f t="shared" si="257"/>
        <v>42396.041666666672</v>
      </c>
      <c r="Q3315">
        <f t="shared" si="255"/>
        <v>116</v>
      </c>
      <c r="R3315">
        <f t="shared" si="258"/>
        <v>80.03</v>
      </c>
      <c r="S3315" t="s">
        <v>8317</v>
      </c>
      <c r="T3315" t="s">
        <v>8318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6"/>
        <v>42105.267488425925</v>
      </c>
      <c r="P3316" s="10">
        <f t="shared" si="257"/>
        <v>42132.836805555555</v>
      </c>
      <c r="Q3316">
        <f t="shared" si="255"/>
        <v>211</v>
      </c>
      <c r="R3316">
        <f t="shared" si="258"/>
        <v>29.07</v>
      </c>
      <c r="S3316" t="s">
        <v>8317</v>
      </c>
      <c r="T3316" t="s">
        <v>8318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6"/>
        <v>42466.303715277783</v>
      </c>
      <c r="P3317" s="10">
        <f t="shared" si="257"/>
        <v>42496.303715277783</v>
      </c>
      <c r="Q3317">
        <f t="shared" si="255"/>
        <v>110</v>
      </c>
      <c r="R3317">
        <f t="shared" si="258"/>
        <v>49.44</v>
      </c>
      <c r="S3317" t="s">
        <v>8317</v>
      </c>
      <c r="T3317" t="s">
        <v>8318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6"/>
        <v>41826.871238425927</v>
      </c>
      <c r="P3318" s="10">
        <f t="shared" si="257"/>
        <v>41859.57916666667</v>
      </c>
      <c r="Q3318">
        <f t="shared" si="255"/>
        <v>100</v>
      </c>
      <c r="R3318">
        <f t="shared" si="258"/>
        <v>93.98</v>
      </c>
      <c r="S3318" t="s">
        <v>8317</v>
      </c>
      <c r="T3318" t="s">
        <v>8318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6"/>
        <v>42499.039629629624</v>
      </c>
      <c r="P3319" s="10">
        <f t="shared" si="257"/>
        <v>42529.039629629624</v>
      </c>
      <c r="Q3319">
        <f t="shared" si="255"/>
        <v>106</v>
      </c>
      <c r="R3319">
        <f t="shared" si="258"/>
        <v>61.94</v>
      </c>
      <c r="S3319" t="s">
        <v>8317</v>
      </c>
      <c r="T3319" t="s">
        <v>8318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6"/>
        <v>42431.302002314813</v>
      </c>
      <c r="P3320" s="10">
        <f t="shared" si="257"/>
        <v>42471.104166666672</v>
      </c>
      <c r="Q3320">
        <f t="shared" si="255"/>
        <v>126</v>
      </c>
      <c r="R3320">
        <f t="shared" si="258"/>
        <v>78.5</v>
      </c>
      <c r="S3320" t="s">
        <v>8317</v>
      </c>
      <c r="T3320" t="s">
        <v>8318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6"/>
        <v>41990.585486111115</v>
      </c>
      <c r="P3321" s="10">
        <f t="shared" si="257"/>
        <v>42035.585486111115</v>
      </c>
      <c r="Q3321">
        <f t="shared" si="255"/>
        <v>108</v>
      </c>
      <c r="R3321">
        <f t="shared" si="258"/>
        <v>33.75</v>
      </c>
      <c r="S3321" t="s">
        <v>8317</v>
      </c>
      <c r="T3321" t="s">
        <v>8318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6"/>
        <v>42513.045798611114</v>
      </c>
      <c r="P3322" s="10">
        <f t="shared" si="257"/>
        <v>42543.045798611114</v>
      </c>
      <c r="Q3322">
        <f t="shared" si="255"/>
        <v>101</v>
      </c>
      <c r="R3322">
        <f t="shared" si="258"/>
        <v>66.45</v>
      </c>
      <c r="S3322" t="s">
        <v>8317</v>
      </c>
      <c r="T3322" t="s">
        <v>8318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6"/>
        <v>41914.100289351853</v>
      </c>
      <c r="P3323" s="10">
        <f t="shared" si="257"/>
        <v>41928.165972222225</v>
      </c>
      <c r="Q3323">
        <f t="shared" si="255"/>
        <v>107</v>
      </c>
      <c r="R3323">
        <f t="shared" si="258"/>
        <v>35.799999999999997</v>
      </c>
      <c r="S3323" t="s">
        <v>8317</v>
      </c>
      <c r="T3323" t="s">
        <v>8318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6"/>
        <v>42521.010370370372</v>
      </c>
      <c r="P3324" s="10">
        <f t="shared" si="257"/>
        <v>42543.163194444445</v>
      </c>
      <c r="Q3324">
        <f t="shared" si="255"/>
        <v>102</v>
      </c>
      <c r="R3324">
        <f t="shared" si="258"/>
        <v>145.65</v>
      </c>
      <c r="S3324" t="s">
        <v>8317</v>
      </c>
      <c r="T3324" t="s">
        <v>8318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6"/>
        <v>42608.36583333333</v>
      </c>
      <c r="P3325" s="10">
        <f t="shared" si="257"/>
        <v>42638.36583333333</v>
      </c>
      <c r="Q3325">
        <f t="shared" si="255"/>
        <v>126</v>
      </c>
      <c r="R3325">
        <f t="shared" si="258"/>
        <v>25.69</v>
      </c>
      <c r="S3325" t="s">
        <v>8317</v>
      </c>
      <c r="T3325" t="s">
        <v>8318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6"/>
        <v>42512.58321759259</v>
      </c>
      <c r="P3326" s="10">
        <f t="shared" si="257"/>
        <v>42526.58321759259</v>
      </c>
      <c r="Q3326">
        <f t="shared" si="255"/>
        <v>102</v>
      </c>
      <c r="R3326">
        <f t="shared" si="258"/>
        <v>152.5</v>
      </c>
      <c r="S3326" t="s">
        <v>8317</v>
      </c>
      <c r="T3326" t="s">
        <v>8318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6"/>
        <v>42064.785613425927</v>
      </c>
      <c r="P3327" s="10">
        <f t="shared" si="257"/>
        <v>42099.743946759263</v>
      </c>
      <c r="Q3327">
        <f t="shared" si="255"/>
        <v>113</v>
      </c>
      <c r="R3327">
        <f t="shared" si="258"/>
        <v>30</v>
      </c>
      <c r="S3327" t="s">
        <v>8317</v>
      </c>
      <c r="T3327" t="s">
        <v>8318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6"/>
        <v>42041.714178240742</v>
      </c>
      <c r="P3328" s="10">
        <f t="shared" si="257"/>
        <v>42071.67251157407</v>
      </c>
      <c r="Q3328">
        <f t="shared" si="255"/>
        <v>101</v>
      </c>
      <c r="R3328">
        <f t="shared" si="258"/>
        <v>142.28</v>
      </c>
      <c r="S3328" t="s">
        <v>8317</v>
      </c>
      <c r="T3328" t="s">
        <v>8318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6"/>
        <v>42468.374606481477</v>
      </c>
      <c r="P3329" s="10">
        <f t="shared" si="257"/>
        <v>42498.374606481477</v>
      </c>
      <c r="Q3329">
        <f t="shared" si="255"/>
        <v>101</v>
      </c>
      <c r="R3329">
        <f t="shared" si="258"/>
        <v>24.55</v>
      </c>
      <c r="S3329" t="s">
        <v>8317</v>
      </c>
      <c r="T3329" t="s">
        <v>8318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6"/>
        <v>41822.57503472222</v>
      </c>
      <c r="P3330" s="10">
        <f t="shared" si="257"/>
        <v>41825.041666666664</v>
      </c>
      <c r="Q3330">
        <f t="shared" ref="Q3330:Q3393" si="260">ROUND(100*E3330/D3330, 0)</f>
        <v>146</v>
      </c>
      <c r="R3330">
        <f t="shared" si="258"/>
        <v>292.77999999999997</v>
      </c>
      <c r="S3330" t="s">
        <v>8317</v>
      </c>
      <c r="T3330" t="s">
        <v>8318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1">(((J3331/60)/60)/24)+DATE(1970,1,1)</f>
        <v>41837.323009259257</v>
      </c>
      <c r="P3331" s="10">
        <f t="shared" ref="P3331:P3394" si="262">(((I3331/60)/60)/24)+DATE(1970,1,1)</f>
        <v>41847.958333333336</v>
      </c>
      <c r="Q3331">
        <f t="shared" si="260"/>
        <v>117</v>
      </c>
      <c r="R3331">
        <f t="shared" ref="R3331:R3394" si="263">IFERROR(ROUND(E3331/L3331, 2), "no backers")</f>
        <v>44.92</v>
      </c>
      <c r="S3331" t="s">
        <v>8317</v>
      </c>
      <c r="T3331" t="s">
        <v>8318</v>
      </c>
      <c r="U3331">
        <f t="shared" ref="U3331:U3394" si="264">YEAR(O3331)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1"/>
        <v>42065.887361111112</v>
      </c>
      <c r="P3332" s="10">
        <f t="shared" si="262"/>
        <v>42095.845694444448</v>
      </c>
      <c r="Q3332">
        <f t="shared" si="260"/>
        <v>106</v>
      </c>
      <c r="R3332">
        <f t="shared" si="263"/>
        <v>23.1</v>
      </c>
      <c r="S3332" t="s">
        <v>8317</v>
      </c>
      <c r="T3332" t="s">
        <v>8318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1"/>
        <v>42248.697754629626</v>
      </c>
      <c r="P3333" s="10">
        <f t="shared" si="262"/>
        <v>42283.697754629626</v>
      </c>
      <c r="Q3333">
        <f t="shared" si="260"/>
        <v>105</v>
      </c>
      <c r="R3333">
        <f t="shared" si="263"/>
        <v>80.400000000000006</v>
      </c>
      <c r="S3333" t="s">
        <v>8317</v>
      </c>
      <c r="T3333" t="s">
        <v>8318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1"/>
        <v>41809.860300925924</v>
      </c>
      <c r="P3334" s="10">
        <f t="shared" si="262"/>
        <v>41839.860300925924</v>
      </c>
      <c r="Q3334">
        <f t="shared" si="260"/>
        <v>100</v>
      </c>
      <c r="R3334">
        <f t="shared" si="263"/>
        <v>72.290000000000006</v>
      </c>
      <c r="S3334" t="s">
        <v>8317</v>
      </c>
      <c r="T3334" t="s">
        <v>8318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1"/>
        <v>42148.676851851851</v>
      </c>
      <c r="P3335" s="10">
        <f t="shared" si="262"/>
        <v>42170.676851851851</v>
      </c>
      <c r="Q3335">
        <f t="shared" si="260"/>
        <v>105</v>
      </c>
      <c r="R3335">
        <f t="shared" si="263"/>
        <v>32.97</v>
      </c>
      <c r="S3335" t="s">
        <v>8317</v>
      </c>
      <c r="T3335" t="s">
        <v>8318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1"/>
        <v>42185.521087962959</v>
      </c>
      <c r="P3336" s="10">
        <f t="shared" si="262"/>
        <v>42215.521087962959</v>
      </c>
      <c r="Q3336">
        <f t="shared" si="260"/>
        <v>139</v>
      </c>
      <c r="R3336">
        <f t="shared" si="263"/>
        <v>116.65</v>
      </c>
      <c r="S3336" t="s">
        <v>8317</v>
      </c>
      <c r="T3336" t="s">
        <v>8318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1"/>
        <v>41827.674143518518</v>
      </c>
      <c r="P3337" s="10">
        <f t="shared" si="262"/>
        <v>41854.958333333336</v>
      </c>
      <c r="Q3337">
        <f t="shared" si="260"/>
        <v>100</v>
      </c>
      <c r="R3337">
        <f t="shared" si="263"/>
        <v>79.62</v>
      </c>
      <c r="S3337" t="s">
        <v>8317</v>
      </c>
      <c r="T3337" t="s">
        <v>8318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1"/>
        <v>42437.398680555561</v>
      </c>
      <c r="P3338" s="10">
        <f t="shared" si="262"/>
        <v>42465.35701388889</v>
      </c>
      <c r="Q3338">
        <f t="shared" si="260"/>
        <v>100</v>
      </c>
      <c r="R3338">
        <f t="shared" si="263"/>
        <v>27.78</v>
      </c>
      <c r="S3338" t="s">
        <v>8317</v>
      </c>
      <c r="T3338" t="s">
        <v>8318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1"/>
        <v>41901.282025462962</v>
      </c>
      <c r="P3339" s="10">
        <f t="shared" si="262"/>
        <v>41922.875</v>
      </c>
      <c r="Q3339">
        <f t="shared" si="260"/>
        <v>110</v>
      </c>
      <c r="R3339">
        <f t="shared" si="263"/>
        <v>81.03</v>
      </c>
      <c r="S3339" t="s">
        <v>8317</v>
      </c>
      <c r="T3339" t="s">
        <v>8318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1"/>
        <v>42769.574999999997</v>
      </c>
      <c r="P3340" s="10">
        <f t="shared" si="262"/>
        <v>42790.574999999997</v>
      </c>
      <c r="Q3340">
        <f t="shared" si="260"/>
        <v>102</v>
      </c>
      <c r="R3340">
        <f t="shared" si="263"/>
        <v>136.85</v>
      </c>
      <c r="S3340" t="s">
        <v>8317</v>
      </c>
      <c r="T3340" t="s">
        <v>8318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1"/>
        <v>42549.665717592594</v>
      </c>
      <c r="P3341" s="10">
        <f t="shared" si="262"/>
        <v>42579.665717592594</v>
      </c>
      <c r="Q3341">
        <f t="shared" si="260"/>
        <v>104</v>
      </c>
      <c r="R3341">
        <f t="shared" si="263"/>
        <v>177.62</v>
      </c>
      <c r="S3341" t="s">
        <v>8317</v>
      </c>
      <c r="T3341" t="s">
        <v>8318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1"/>
        <v>42685.974004629628</v>
      </c>
      <c r="P3342" s="10">
        <f t="shared" si="262"/>
        <v>42710.974004629628</v>
      </c>
      <c r="Q3342">
        <f t="shared" si="260"/>
        <v>138</v>
      </c>
      <c r="R3342">
        <f t="shared" si="263"/>
        <v>109.08</v>
      </c>
      <c r="S3342" t="s">
        <v>8317</v>
      </c>
      <c r="T3342" t="s">
        <v>8318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1"/>
        <v>42510.798854166671</v>
      </c>
      <c r="P3343" s="10">
        <f t="shared" si="262"/>
        <v>42533.708333333328</v>
      </c>
      <c r="Q3343">
        <f t="shared" si="260"/>
        <v>100</v>
      </c>
      <c r="R3343">
        <f t="shared" si="263"/>
        <v>119.64</v>
      </c>
      <c r="S3343" t="s">
        <v>8317</v>
      </c>
      <c r="T3343" t="s">
        <v>8318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1"/>
        <v>42062.296412037031</v>
      </c>
      <c r="P3344" s="10">
        <f t="shared" si="262"/>
        <v>42095.207638888889</v>
      </c>
      <c r="Q3344">
        <f t="shared" si="260"/>
        <v>102</v>
      </c>
      <c r="R3344">
        <f t="shared" si="263"/>
        <v>78.209999999999994</v>
      </c>
      <c r="S3344" t="s">
        <v>8317</v>
      </c>
      <c r="T3344" t="s">
        <v>8318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1"/>
        <v>42452.916481481487</v>
      </c>
      <c r="P3345" s="10">
        <f t="shared" si="262"/>
        <v>42473.554166666669</v>
      </c>
      <c r="Q3345">
        <f t="shared" si="260"/>
        <v>171</v>
      </c>
      <c r="R3345">
        <f t="shared" si="263"/>
        <v>52.17</v>
      </c>
      <c r="S3345" t="s">
        <v>8317</v>
      </c>
      <c r="T3345" t="s">
        <v>8318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1"/>
        <v>41851.200150462959</v>
      </c>
      <c r="P3346" s="10">
        <f t="shared" si="262"/>
        <v>41881.200150462959</v>
      </c>
      <c r="Q3346">
        <f t="shared" si="260"/>
        <v>101</v>
      </c>
      <c r="R3346">
        <f t="shared" si="263"/>
        <v>114.13</v>
      </c>
      <c r="S3346" t="s">
        <v>8317</v>
      </c>
      <c r="T3346" t="s">
        <v>8318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1"/>
        <v>42053.106111111112</v>
      </c>
      <c r="P3347" s="10">
        <f t="shared" si="262"/>
        <v>42112.025694444441</v>
      </c>
      <c r="Q3347">
        <f t="shared" si="260"/>
        <v>130</v>
      </c>
      <c r="R3347">
        <f t="shared" si="263"/>
        <v>50</v>
      </c>
      <c r="S3347" t="s">
        <v>8317</v>
      </c>
      <c r="T3347" t="s">
        <v>8318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1"/>
        <v>42054.024421296301</v>
      </c>
      <c r="P3348" s="10">
        <f t="shared" si="262"/>
        <v>42061.024421296301</v>
      </c>
      <c r="Q3348">
        <f t="shared" si="260"/>
        <v>110</v>
      </c>
      <c r="R3348">
        <f t="shared" si="263"/>
        <v>91.67</v>
      </c>
      <c r="S3348" t="s">
        <v>8317</v>
      </c>
      <c r="T3348" t="s">
        <v>8318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1"/>
        <v>42484.551550925928</v>
      </c>
      <c r="P3349" s="10">
        <f t="shared" si="262"/>
        <v>42498.875</v>
      </c>
      <c r="Q3349">
        <f t="shared" si="260"/>
        <v>119</v>
      </c>
      <c r="R3349">
        <f t="shared" si="263"/>
        <v>108.59</v>
      </c>
      <c r="S3349" t="s">
        <v>8317</v>
      </c>
      <c r="T3349" t="s">
        <v>8318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1"/>
        <v>42466.558796296296</v>
      </c>
      <c r="P3350" s="10">
        <f t="shared" si="262"/>
        <v>42490.165972222225</v>
      </c>
      <c r="Q3350">
        <f t="shared" si="260"/>
        <v>100</v>
      </c>
      <c r="R3350">
        <f t="shared" si="263"/>
        <v>69.819999999999993</v>
      </c>
      <c r="S3350" t="s">
        <v>8317</v>
      </c>
      <c r="T3350" t="s">
        <v>8318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42513.110787037032</v>
      </c>
      <c r="P3351" s="10">
        <f t="shared" si="262"/>
        <v>42534.708333333328</v>
      </c>
      <c r="Q3351">
        <f t="shared" si="260"/>
        <v>153</v>
      </c>
      <c r="R3351">
        <f t="shared" si="263"/>
        <v>109.57</v>
      </c>
      <c r="S3351" t="s">
        <v>8317</v>
      </c>
      <c r="T3351" t="s">
        <v>8318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1"/>
        <v>42302.701516203699</v>
      </c>
      <c r="P3352" s="10">
        <f t="shared" si="262"/>
        <v>42337.958333333328</v>
      </c>
      <c r="Q3352">
        <f t="shared" si="260"/>
        <v>104</v>
      </c>
      <c r="R3352">
        <f t="shared" si="263"/>
        <v>71.67</v>
      </c>
      <c r="S3352" t="s">
        <v>8317</v>
      </c>
      <c r="T3352" t="s">
        <v>8318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1"/>
        <v>41806.395428240743</v>
      </c>
      <c r="P3353" s="10">
        <f t="shared" si="262"/>
        <v>41843.458333333336</v>
      </c>
      <c r="Q3353">
        <f t="shared" si="260"/>
        <v>101</v>
      </c>
      <c r="R3353">
        <f t="shared" si="263"/>
        <v>93.61</v>
      </c>
      <c r="S3353" t="s">
        <v>8317</v>
      </c>
      <c r="T3353" t="s">
        <v>8318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1"/>
        <v>42495.992800925931</v>
      </c>
      <c r="P3354" s="10">
        <f t="shared" si="262"/>
        <v>42552.958333333328</v>
      </c>
      <c r="Q3354">
        <f t="shared" si="260"/>
        <v>108</v>
      </c>
      <c r="R3354">
        <f t="shared" si="263"/>
        <v>76.8</v>
      </c>
      <c r="S3354" t="s">
        <v>8317</v>
      </c>
      <c r="T3354" t="s">
        <v>8318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1"/>
        <v>42479.432291666672</v>
      </c>
      <c r="P3355" s="10">
        <f t="shared" si="262"/>
        <v>42492.958333333328</v>
      </c>
      <c r="Q3355">
        <f t="shared" si="260"/>
        <v>315</v>
      </c>
      <c r="R3355">
        <f t="shared" si="263"/>
        <v>35.799999999999997</v>
      </c>
      <c r="S3355" t="s">
        <v>8317</v>
      </c>
      <c r="T3355" t="s">
        <v>8318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1"/>
        <v>42270.7269212963</v>
      </c>
      <c r="P3356" s="10">
        <f t="shared" si="262"/>
        <v>42306.167361111111</v>
      </c>
      <c r="Q3356">
        <f t="shared" si="260"/>
        <v>102</v>
      </c>
      <c r="R3356">
        <f t="shared" si="263"/>
        <v>55.6</v>
      </c>
      <c r="S3356" t="s">
        <v>8317</v>
      </c>
      <c r="T3356" t="s">
        <v>8318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1"/>
        <v>42489.619525462964</v>
      </c>
      <c r="P3357" s="10">
        <f t="shared" si="262"/>
        <v>42500.470138888893</v>
      </c>
      <c r="Q3357">
        <f t="shared" si="260"/>
        <v>126</v>
      </c>
      <c r="R3357">
        <f t="shared" si="263"/>
        <v>147.33000000000001</v>
      </c>
      <c r="S3357" t="s">
        <v>8317</v>
      </c>
      <c r="T3357" t="s">
        <v>8318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1"/>
        <v>42536.815648148149</v>
      </c>
      <c r="P3358" s="10">
        <f t="shared" si="262"/>
        <v>42566.815648148149</v>
      </c>
      <c r="Q3358">
        <f t="shared" si="260"/>
        <v>101</v>
      </c>
      <c r="R3358">
        <f t="shared" si="263"/>
        <v>56.33</v>
      </c>
      <c r="S3358" t="s">
        <v>8317</v>
      </c>
      <c r="T3358" t="s">
        <v>8318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1"/>
        <v>41822.417939814812</v>
      </c>
      <c r="P3359" s="10">
        <f t="shared" si="262"/>
        <v>41852.417939814812</v>
      </c>
      <c r="Q3359">
        <f t="shared" si="260"/>
        <v>101</v>
      </c>
      <c r="R3359">
        <f t="shared" si="263"/>
        <v>96.19</v>
      </c>
      <c r="S3359" t="s">
        <v>8317</v>
      </c>
      <c r="T3359" t="s">
        <v>8318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1"/>
        <v>41932.311099537037</v>
      </c>
      <c r="P3360" s="10">
        <f t="shared" si="262"/>
        <v>41962.352766203709</v>
      </c>
      <c r="Q3360">
        <f t="shared" si="260"/>
        <v>103</v>
      </c>
      <c r="R3360">
        <f t="shared" si="263"/>
        <v>63.57</v>
      </c>
      <c r="S3360" t="s">
        <v>8317</v>
      </c>
      <c r="T3360" t="s">
        <v>8318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1"/>
        <v>42746.057106481487</v>
      </c>
      <c r="P3361" s="10">
        <f t="shared" si="262"/>
        <v>42791.057106481487</v>
      </c>
      <c r="Q3361">
        <f t="shared" si="260"/>
        <v>106</v>
      </c>
      <c r="R3361">
        <f t="shared" si="263"/>
        <v>184.78</v>
      </c>
      <c r="S3361" t="s">
        <v>8317</v>
      </c>
      <c r="T3361" t="s">
        <v>8318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1"/>
        <v>42697.082673611112</v>
      </c>
      <c r="P3362" s="10">
        <f t="shared" si="262"/>
        <v>42718.665972222225</v>
      </c>
      <c r="Q3362">
        <f t="shared" si="260"/>
        <v>101</v>
      </c>
      <c r="R3362">
        <f t="shared" si="263"/>
        <v>126.72</v>
      </c>
      <c r="S3362" t="s">
        <v>8317</v>
      </c>
      <c r="T3362" t="s">
        <v>8318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1"/>
        <v>41866.025347222225</v>
      </c>
      <c r="P3363" s="10">
        <f t="shared" si="262"/>
        <v>41883.665972222225</v>
      </c>
      <c r="Q3363">
        <f t="shared" si="260"/>
        <v>113</v>
      </c>
      <c r="R3363">
        <f t="shared" si="263"/>
        <v>83.43</v>
      </c>
      <c r="S3363" t="s">
        <v>8317</v>
      </c>
      <c r="T3363" t="s">
        <v>8318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1"/>
        <v>42056.091631944444</v>
      </c>
      <c r="P3364" s="10">
        <f t="shared" si="262"/>
        <v>42070.204861111109</v>
      </c>
      <c r="Q3364">
        <f t="shared" si="260"/>
        <v>218</v>
      </c>
      <c r="R3364">
        <f t="shared" si="263"/>
        <v>54.5</v>
      </c>
      <c r="S3364" t="s">
        <v>8317</v>
      </c>
      <c r="T3364" t="s">
        <v>8318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1"/>
        <v>41851.771354166667</v>
      </c>
      <c r="P3365" s="10">
        <f t="shared" si="262"/>
        <v>41870.666666666664</v>
      </c>
      <c r="Q3365">
        <f t="shared" si="260"/>
        <v>101</v>
      </c>
      <c r="R3365">
        <f t="shared" si="263"/>
        <v>302.31</v>
      </c>
      <c r="S3365" t="s">
        <v>8317</v>
      </c>
      <c r="T3365" t="s">
        <v>8318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1"/>
        <v>42422.977418981478</v>
      </c>
      <c r="P3366" s="10">
        <f t="shared" si="262"/>
        <v>42444.875</v>
      </c>
      <c r="Q3366">
        <f t="shared" si="260"/>
        <v>106</v>
      </c>
      <c r="R3366">
        <f t="shared" si="263"/>
        <v>44.14</v>
      </c>
      <c r="S3366" t="s">
        <v>8317</v>
      </c>
      <c r="T3366" t="s">
        <v>8318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1"/>
        <v>42321.101759259262</v>
      </c>
      <c r="P3367" s="10">
        <f t="shared" si="262"/>
        <v>42351.101759259262</v>
      </c>
      <c r="Q3367">
        <f t="shared" si="260"/>
        <v>104</v>
      </c>
      <c r="R3367">
        <f t="shared" si="263"/>
        <v>866.67</v>
      </c>
      <c r="S3367" t="s">
        <v>8317</v>
      </c>
      <c r="T3367" t="s">
        <v>8318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1"/>
        <v>42107.067557870367</v>
      </c>
      <c r="P3368" s="10">
        <f t="shared" si="262"/>
        <v>42137.067557870367</v>
      </c>
      <c r="Q3368">
        <f t="shared" si="260"/>
        <v>221</v>
      </c>
      <c r="R3368">
        <f t="shared" si="263"/>
        <v>61.39</v>
      </c>
      <c r="S3368" t="s">
        <v>8317</v>
      </c>
      <c r="T3368" t="s">
        <v>8318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1"/>
        <v>42192.933958333335</v>
      </c>
      <c r="P3369" s="10">
        <f t="shared" si="262"/>
        <v>42217.933958333335</v>
      </c>
      <c r="Q3369">
        <f t="shared" si="260"/>
        <v>119</v>
      </c>
      <c r="R3369">
        <f t="shared" si="263"/>
        <v>29.67</v>
      </c>
      <c r="S3369" t="s">
        <v>8317</v>
      </c>
      <c r="T3369" t="s">
        <v>8318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1"/>
        <v>41969.199756944443</v>
      </c>
      <c r="P3370" s="10">
        <f t="shared" si="262"/>
        <v>42005.208333333328</v>
      </c>
      <c r="Q3370">
        <f t="shared" si="260"/>
        <v>105</v>
      </c>
      <c r="R3370">
        <f t="shared" si="263"/>
        <v>45.48</v>
      </c>
      <c r="S3370" t="s">
        <v>8317</v>
      </c>
      <c r="T3370" t="s">
        <v>8318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1"/>
        <v>42690.041435185187</v>
      </c>
      <c r="P3371" s="10">
        <f t="shared" si="262"/>
        <v>42750.041435185187</v>
      </c>
      <c r="Q3371">
        <f t="shared" si="260"/>
        <v>104</v>
      </c>
      <c r="R3371">
        <f t="shared" si="263"/>
        <v>96.2</v>
      </c>
      <c r="S3371" t="s">
        <v>8317</v>
      </c>
      <c r="T3371" t="s">
        <v>8318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1"/>
        <v>42690.334317129629</v>
      </c>
      <c r="P3372" s="10">
        <f t="shared" si="262"/>
        <v>42721.333333333328</v>
      </c>
      <c r="Q3372">
        <f t="shared" si="260"/>
        <v>118</v>
      </c>
      <c r="R3372">
        <f t="shared" si="263"/>
        <v>67.92</v>
      </c>
      <c r="S3372" t="s">
        <v>8317</v>
      </c>
      <c r="T3372" t="s">
        <v>8318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1"/>
        <v>42312.874594907407</v>
      </c>
      <c r="P3373" s="10">
        <f t="shared" si="262"/>
        <v>42340.874594907407</v>
      </c>
      <c r="Q3373">
        <f t="shared" si="260"/>
        <v>139</v>
      </c>
      <c r="R3373">
        <f t="shared" si="263"/>
        <v>30.78</v>
      </c>
      <c r="S3373" t="s">
        <v>8317</v>
      </c>
      <c r="T3373" t="s">
        <v>8318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1"/>
        <v>41855.548101851848</v>
      </c>
      <c r="P3374" s="10">
        <f t="shared" si="262"/>
        <v>41876.207638888889</v>
      </c>
      <c r="Q3374">
        <f t="shared" si="260"/>
        <v>104</v>
      </c>
      <c r="R3374">
        <f t="shared" si="263"/>
        <v>38.33</v>
      </c>
      <c r="S3374" t="s">
        <v>8317</v>
      </c>
      <c r="T3374" t="s">
        <v>8318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42179.854629629626</v>
      </c>
      <c r="P3375" s="10">
        <f t="shared" si="262"/>
        <v>42203.666666666672</v>
      </c>
      <c r="Q3375">
        <f t="shared" si="260"/>
        <v>100</v>
      </c>
      <c r="R3375">
        <f t="shared" si="263"/>
        <v>66.83</v>
      </c>
      <c r="S3375" t="s">
        <v>8317</v>
      </c>
      <c r="T3375" t="s">
        <v>8318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1"/>
        <v>42275.731666666667</v>
      </c>
      <c r="P3376" s="10">
        <f t="shared" si="262"/>
        <v>42305.731666666667</v>
      </c>
      <c r="Q3376">
        <f t="shared" si="260"/>
        <v>107</v>
      </c>
      <c r="R3376">
        <f t="shared" si="263"/>
        <v>71.73</v>
      </c>
      <c r="S3376" t="s">
        <v>8317</v>
      </c>
      <c r="T3376" t="s">
        <v>8318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1"/>
        <v>41765.610798611109</v>
      </c>
      <c r="P3377" s="10">
        <f t="shared" si="262"/>
        <v>41777.610798611109</v>
      </c>
      <c r="Q3377">
        <f t="shared" si="260"/>
        <v>100</v>
      </c>
      <c r="R3377">
        <f t="shared" si="263"/>
        <v>176.47</v>
      </c>
      <c r="S3377" t="s">
        <v>8317</v>
      </c>
      <c r="T3377" t="s">
        <v>8318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1"/>
        <v>42059.701319444444</v>
      </c>
      <c r="P3378" s="10">
        <f t="shared" si="262"/>
        <v>42119.659652777773</v>
      </c>
      <c r="Q3378">
        <f t="shared" si="260"/>
        <v>100</v>
      </c>
      <c r="R3378">
        <f t="shared" si="263"/>
        <v>421.11</v>
      </c>
      <c r="S3378" t="s">
        <v>8317</v>
      </c>
      <c r="T3378" t="s">
        <v>8318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1"/>
        <v>42053.732627314821</v>
      </c>
      <c r="P3379" s="10">
        <f t="shared" si="262"/>
        <v>42083.705555555556</v>
      </c>
      <c r="Q3379">
        <f t="shared" si="260"/>
        <v>101</v>
      </c>
      <c r="R3379">
        <f t="shared" si="263"/>
        <v>104.99</v>
      </c>
      <c r="S3379" t="s">
        <v>8317</v>
      </c>
      <c r="T3379" t="s">
        <v>8318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1"/>
        <v>41858.355393518519</v>
      </c>
      <c r="P3380" s="10">
        <f t="shared" si="262"/>
        <v>41882.547222222223</v>
      </c>
      <c r="Q3380">
        <f t="shared" si="260"/>
        <v>108</v>
      </c>
      <c r="R3380">
        <f t="shared" si="263"/>
        <v>28.19</v>
      </c>
      <c r="S3380" t="s">
        <v>8317</v>
      </c>
      <c r="T3380" t="s">
        <v>8318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1"/>
        <v>42225.513888888891</v>
      </c>
      <c r="P3381" s="10">
        <f t="shared" si="262"/>
        <v>42242.958333333328</v>
      </c>
      <c r="Q3381">
        <f t="shared" si="260"/>
        <v>104</v>
      </c>
      <c r="R3381">
        <f t="shared" si="263"/>
        <v>54.55</v>
      </c>
      <c r="S3381" t="s">
        <v>8317</v>
      </c>
      <c r="T3381" t="s">
        <v>8318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1"/>
        <v>41937.95344907407</v>
      </c>
      <c r="P3382" s="10">
        <f t="shared" si="262"/>
        <v>41972.995115740734</v>
      </c>
      <c r="Q3382">
        <f t="shared" si="260"/>
        <v>104</v>
      </c>
      <c r="R3382">
        <f t="shared" si="263"/>
        <v>111.89</v>
      </c>
      <c r="S3382" t="s">
        <v>8317</v>
      </c>
      <c r="T3382" t="s">
        <v>8318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1"/>
        <v>42044.184988425928</v>
      </c>
      <c r="P3383" s="10">
        <f t="shared" si="262"/>
        <v>42074.143321759257</v>
      </c>
      <c r="Q3383">
        <f t="shared" si="260"/>
        <v>102</v>
      </c>
      <c r="R3383">
        <f t="shared" si="263"/>
        <v>85.21</v>
      </c>
      <c r="S3383" t="s">
        <v>8317</v>
      </c>
      <c r="T3383" t="s">
        <v>8318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1"/>
        <v>42559.431203703702</v>
      </c>
      <c r="P3384" s="10">
        <f t="shared" si="262"/>
        <v>42583.957638888889</v>
      </c>
      <c r="Q3384">
        <f t="shared" si="260"/>
        <v>101</v>
      </c>
      <c r="R3384">
        <f t="shared" si="263"/>
        <v>76.650000000000006</v>
      </c>
      <c r="S3384" t="s">
        <v>8317</v>
      </c>
      <c r="T3384" t="s">
        <v>8318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1"/>
        <v>42524.782638888893</v>
      </c>
      <c r="P3385" s="10">
        <f t="shared" si="262"/>
        <v>42544.782638888893</v>
      </c>
      <c r="Q3385">
        <f t="shared" si="260"/>
        <v>112</v>
      </c>
      <c r="R3385">
        <f t="shared" si="263"/>
        <v>65.17</v>
      </c>
      <c r="S3385" t="s">
        <v>8317</v>
      </c>
      <c r="T3385" t="s">
        <v>8318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1"/>
        <v>42292.087592592594</v>
      </c>
      <c r="P3386" s="10">
        <f t="shared" si="262"/>
        <v>42329.125</v>
      </c>
      <c r="Q3386">
        <f t="shared" si="260"/>
        <v>100</v>
      </c>
      <c r="R3386">
        <f t="shared" si="263"/>
        <v>93.76</v>
      </c>
      <c r="S3386" t="s">
        <v>8317</v>
      </c>
      <c r="T3386" t="s">
        <v>8318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1"/>
        <v>41953.8675</v>
      </c>
      <c r="P3387" s="10">
        <f t="shared" si="262"/>
        <v>41983.8675</v>
      </c>
      <c r="Q3387">
        <f t="shared" si="260"/>
        <v>100</v>
      </c>
      <c r="R3387">
        <f t="shared" si="263"/>
        <v>133.33000000000001</v>
      </c>
      <c r="S3387" t="s">
        <v>8317</v>
      </c>
      <c r="T3387" t="s">
        <v>8318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1"/>
        <v>41946.644745370373</v>
      </c>
      <c r="P3388" s="10">
        <f t="shared" si="262"/>
        <v>41976.644745370373</v>
      </c>
      <c r="Q3388">
        <f t="shared" si="260"/>
        <v>105</v>
      </c>
      <c r="R3388">
        <f t="shared" si="263"/>
        <v>51.22</v>
      </c>
      <c r="S3388" t="s">
        <v>8317</v>
      </c>
      <c r="T3388" t="s">
        <v>8318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1"/>
        <v>41947.762592592589</v>
      </c>
      <c r="P3389" s="10">
        <f t="shared" si="262"/>
        <v>41987.762592592597</v>
      </c>
      <c r="Q3389">
        <f t="shared" si="260"/>
        <v>117</v>
      </c>
      <c r="R3389">
        <f t="shared" si="263"/>
        <v>100.17</v>
      </c>
      <c r="S3389" t="s">
        <v>8317</v>
      </c>
      <c r="T3389" t="s">
        <v>8318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1"/>
        <v>42143.461122685185</v>
      </c>
      <c r="P3390" s="10">
        <f t="shared" si="262"/>
        <v>42173.461122685185</v>
      </c>
      <c r="Q3390">
        <f t="shared" si="260"/>
        <v>104</v>
      </c>
      <c r="R3390">
        <f t="shared" si="263"/>
        <v>34.6</v>
      </c>
      <c r="S3390" t="s">
        <v>8317</v>
      </c>
      <c r="T3390" t="s">
        <v>8318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1"/>
        <v>42494.563449074078</v>
      </c>
      <c r="P3391" s="10">
        <f t="shared" si="262"/>
        <v>42524.563449074078</v>
      </c>
      <c r="Q3391">
        <f t="shared" si="260"/>
        <v>115</v>
      </c>
      <c r="R3391">
        <f t="shared" si="263"/>
        <v>184.68</v>
      </c>
      <c r="S3391" t="s">
        <v>8317</v>
      </c>
      <c r="T3391" t="s">
        <v>8318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1"/>
        <v>41815.774826388886</v>
      </c>
      <c r="P3392" s="10">
        <f t="shared" si="262"/>
        <v>41830.774826388886</v>
      </c>
      <c r="Q3392">
        <f t="shared" si="260"/>
        <v>102</v>
      </c>
      <c r="R3392">
        <f t="shared" si="263"/>
        <v>69.819999999999993</v>
      </c>
      <c r="S3392" t="s">
        <v>8317</v>
      </c>
      <c r="T3392" t="s">
        <v>8318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1"/>
        <v>41830.545694444445</v>
      </c>
      <c r="P3393" s="10">
        <f t="shared" si="262"/>
        <v>41859.936111111114</v>
      </c>
      <c r="Q3393">
        <f t="shared" si="260"/>
        <v>223</v>
      </c>
      <c r="R3393">
        <f t="shared" si="263"/>
        <v>61.94</v>
      </c>
      <c r="S3393" t="s">
        <v>8317</v>
      </c>
      <c r="T3393" t="s">
        <v>8318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1"/>
        <v>42446.845543981486</v>
      </c>
      <c r="P3394" s="10">
        <f t="shared" si="262"/>
        <v>42496.845543981486</v>
      </c>
      <c r="Q3394">
        <f t="shared" ref="Q3394:Q3457" si="265">ROUND(100*E3394/D3394, 0)</f>
        <v>100</v>
      </c>
      <c r="R3394">
        <f t="shared" si="263"/>
        <v>41.67</v>
      </c>
      <c r="S3394" t="s">
        <v>8317</v>
      </c>
      <c r="T3394" t="s">
        <v>8318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6">(((J3395/60)/60)/24)+DATE(1970,1,1)</f>
        <v>41923.921643518523</v>
      </c>
      <c r="P3395" s="10">
        <f t="shared" ref="P3395:P3458" si="267">(((I3395/60)/60)/24)+DATE(1970,1,1)</f>
        <v>41949.031944444447</v>
      </c>
      <c r="Q3395">
        <f t="shared" si="265"/>
        <v>106</v>
      </c>
      <c r="R3395">
        <f t="shared" ref="R3395:R3458" si="268">IFERROR(ROUND(E3395/L3395, 2), "no backers")</f>
        <v>36.07</v>
      </c>
      <c r="S3395" t="s">
        <v>8317</v>
      </c>
      <c r="T3395" t="s">
        <v>8318</v>
      </c>
      <c r="U3395">
        <f t="shared" ref="U3395:U3458" si="269">YEAR(O3395)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6"/>
        <v>41817.59542824074</v>
      </c>
      <c r="P3396" s="10">
        <f t="shared" si="267"/>
        <v>41847.59542824074</v>
      </c>
      <c r="Q3396">
        <f t="shared" si="265"/>
        <v>142</v>
      </c>
      <c r="R3396">
        <f t="shared" si="268"/>
        <v>29</v>
      </c>
      <c r="S3396" t="s">
        <v>8317</v>
      </c>
      <c r="T3396" t="s">
        <v>8318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6"/>
        <v>42140.712314814817</v>
      </c>
      <c r="P3397" s="10">
        <f t="shared" si="267"/>
        <v>42154.756944444445</v>
      </c>
      <c r="Q3397">
        <f t="shared" si="265"/>
        <v>184</v>
      </c>
      <c r="R3397">
        <f t="shared" si="268"/>
        <v>24.21</v>
      </c>
      <c r="S3397" t="s">
        <v>8317</v>
      </c>
      <c r="T3397" t="s">
        <v>8318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6"/>
        <v>41764.44663194444</v>
      </c>
      <c r="P3398" s="10">
        <f t="shared" si="267"/>
        <v>41791.165972222225</v>
      </c>
      <c r="Q3398">
        <f t="shared" si="265"/>
        <v>104</v>
      </c>
      <c r="R3398">
        <f t="shared" si="268"/>
        <v>55.89</v>
      </c>
      <c r="S3398" t="s">
        <v>8317</v>
      </c>
      <c r="T3398" t="s">
        <v>8318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6"/>
        <v>42378.478344907402</v>
      </c>
      <c r="P3399" s="10">
        <f t="shared" si="267"/>
        <v>42418.916666666672</v>
      </c>
      <c r="Q3399">
        <f t="shared" si="265"/>
        <v>112</v>
      </c>
      <c r="R3399">
        <f t="shared" si="268"/>
        <v>11.67</v>
      </c>
      <c r="S3399" t="s">
        <v>8317</v>
      </c>
      <c r="T3399" t="s">
        <v>8318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6"/>
        <v>41941.75203703704</v>
      </c>
      <c r="P3400" s="10">
        <f t="shared" si="267"/>
        <v>41964.708333333328</v>
      </c>
      <c r="Q3400">
        <f t="shared" si="265"/>
        <v>111</v>
      </c>
      <c r="R3400">
        <f t="shared" si="268"/>
        <v>68.349999999999994</v>
      </c>
      <c r="S3400" t="s">
        <v>8317</v>
      </c>
      <c r="T3400" t="s">
        <v>8318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6"/>
        <v>42026.920428240745</v>
      </c>
      <c r="P3401" s="10">
        <f t="shared" si="267"/>
        <v>42056.920428240745</v>
      </c>
      <c r="Q3401">
        <f t="shared" si="265"/>
        <v>104</v>
      </c>
      <c r="R3401">
        <f t="shared" si="268"/>
        <v>27.07</v>
      </c>
      <c r="S3401" t="s">
        <v>8317</v>
      </c>
      <c r="T3401" t="s">
        <v>8318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6"/>
        <v>41834.953865740739</v>
      </c>
      <c r="P3402" s="10">
        <f t="shared" si="267"/>
        <v>41879.953865740739</v>
      </c>
      <c r="Q3402">
        <f t="shared" si="265"/>
        <v>100</v>
      </c>
      <c r="R3402">
        <f t="shared" si="268"/>
        <v>118.13</v>
      </c>
      <c r="S3402" t="s">
        <v>8317</v>
      </c>
      <c r="T3402" t="s">
        <v>8318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6"/>
        <v>42193.723912037036</v>
      </c>
      <c r="P3403" s="10">
        <f t="shared" si="267"/>
        <v>42223.723912037036</v>
      </c>
      <c r="Q3403">
        <f t="shared" si="265"/>
        <v>102</v>
      </c>
      <c r="R3403">
        <f t="shared" si="268"/>
        <v>44.76</v>
      </c>
      <c r="S3403" t="s">
        <v>8317</v>
      </c>
      <c r="T3403" t="s">
        <v>8318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6"/>
        <v>42290.61855324074</v>
      </c>
      <c r="P3404" s="10">
        <f t="shared" si="267"/>
        <v>42320.104861111111</v>
      </c>
      <c r="Q3404">
        <f t="shared" si="265"/>
        <v>110</v>
      </c>
      <c r="R3404">
        <f t="shared" si="268"/>
        <v>99.79</v>
      </c>
      <c r="S3404" t="s">
        <v>8317</v>
      </c>
      <c r="T3404" t="s">
        <v>8318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6"/>
        <v>42150.462083333332</v>
      </c>
      <c r="P3405" s="10">
        <f t="shared" si="267"/>
        <v>42180.462083333332</v>
      </c>
      <c r="Q3405">
        <f t="shared" si="265"/>
        <v>100</v>
      </c>
      <c r="R3405">
        <f t="shared" si="268"/>
        <v>117.65</v>
      </c>
      <c r="S3405" t="s">
        <v>8317</v>
      </c>
      <c r="T3405" t="s">
        <v>8318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6"/>
        <v>42152.503495370373</v>
      </c>
      <c r="P3406" s="10">
        <f t="shared" si="267"/>
        <v>42172.503495370373</v>
      </c>
      <c r="Q3406">
        <f t="shared" si="265"/>
        <v>122</v>
      </c>
      <c r="R3406">
        <f t="shared" si="268"/>
        <v>203.33</v>
      </c>
      <c r="S3406" t="s">
        <v>8317</v>
      </c>
      <c r="T3406" t="s">
        <v>8318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42410.017199074078</v>
      </c>
      <c r="P3407" s="10">
        <f t="shared" si="267"/>
        <v>42430.999305555553</v>
      </c>
      <c r="Q3407">
        <f t="shared" si="265"/>
        <v>138</v>
      </c>
      <c r="R3407">
        <f t="shared" si="268"/>
        <v>28.32</v>
      </c>
      <c r="S3407" t="s">
        <v>8317</v>
      </c>
      <c r="T3407" t="s">
        <v>8318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6"/>
        <v>41791.492777777778</v>
      </c>
      <c r="P3408" s="10">
        <f t="shared" si="267"/>
        <v>41836.492777777778</v>
      </c>
      <c r="Q3408">
        <f t="shared" si="265"/>
        <v>100</v>
      </c>
      <c r="R3408">
        <f t="shared" si="268"/>
        <v>110.23</v>
      </c>
      <c r="S3408" t="s">
        <v>8317</v>
      </c>
      <c r="T3408" t="s">
        <v>8318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6"/>
        <v>41796.422326388885</v>
      </c>
      <c r="P3409" s="10">
        <f t="shared" si="267"/>
        <v>41826.422326388885</v>
      </c>
      <c r="Q3409">
        <f t="shared" si="265"/>
        <v>107</v>
      </c>
      <c r="R3409">
        <f t="shared" si="268"/>
        <v>31.97</v>
      </c>
      <c r="S3409" t="s">
        <v>8317</v>
      </c>
      <c r="T3409" t="s">
        <v>8318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6"/>
        <v>41808.991944444446</v>
      </c>
      <c r="P3410" s="10">
        <f t="shared" si="267"/>
        <v>41838.991944444446</v>
      </c>
      <c r="Q3410">
        <f t="shared" si="265"/>
        <v>211</v>
      </c>
      <c r="R3410">
        <f t="shared" si="268"/>
        <v>58.61</v>
      </c>
      <c r="S3410" t="s">
        <v>8317</v>
      </c>
      <c r="T3410" t="s">
        <v>8318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6"/>
        <v>42544.814328703709</v>
      </c>
      <c r="P3411" s="10">
        <f t="shared" si="267"/>
        <v>42582.873611111107</v>
      </c>
      <c r="Q3411">
        <f t="shared" si="265"/>
        <v>124</v>
      </c>
      <c r="R3411">
        <f t="shared" si="268"/>
        <v>29.43</v>
      </c>
      <c r="S3411" t="s">
        <v>8317</v>
      </c>
      <c r="T3411" t="s">
        <v>8318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6"/>
        <v>42500.041550925926</v>
      </c>
      <c r="P3412" s="10">
        <f t="shared" si="267"/>
        <v>42527.291666666672</v>
      </c>
      <c r="Q3412">
        <f t="shared" si="265"/>
        <v>109</v>
      </c>
      <c r="R3412">
        <f t="shared" si="268"/>
        <v>81.38</v>
      </c>
      <c r="S3412" t="s">
        <v>8317</v>
      </c>
      <c r="T3412" t="s">
        <v>8318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6"/>
        <v>42265.022824074069</v>
      </c>
      <c r="P3413" s="10">
        <f t="shared" si="267"/>
        <v>42285.022824074069</v>
      </c>
      <c r="Q3413">
        <f t="shared" si="265"/>
        <v>104</v>
      </c>
      <c r="R3413">
        <f t="shared" si="268"/>
        <v>199.17</v>
      </c>
      <c r="S3413" t="s">
        <v>8317</v>
      </c>
      <c r="T3413" t="s">
        <v>8318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6"/>
        <v>41879.959050925929</v>
      </c>
      <c r="P3414" s="10">
        <f t="shared" si="267"/>
        <v>41909.959050925929</v>
      </c>
      <c r="Q3414">
        <f t="shared" si="265"/>
        <v>100</v>
      </c>
      <c r="R3414">
        <f t="shared" si="268"/>
        <v>115.38</v>
      </c>
      <c r="S3414" t="s">
        <v>8317</v>
      </c>
      <c r="T3414" t="s">
        <v>8318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6"/>
        <v>42053.733078703706</v>
      </c>
      <c r="P3415" s="10">
        <f t="shared" si="267"/>
        <v>42063.207638888889</v>
      </c>
      <c r="Q3415">
        <f t="shared" si="265"/>
        <v>130</v>
      </c>
      <c r="R3415">
        <f t="shared" si="268"/>
        <v>46.43</v>
      </c>
      <c r="S3415" t="s">
        <v>8317</v>
      </c>
      <c r="T3415" t="s">
        <v>8318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6"/>
        <v>42675.832465277781</v>
      </c>
      <c r="P3416" s="10">
        <f t="shared" si="267"/>
        <v>42705.332638888889</v>
      </c>
      <c r="Q3416">
        <f t="shared" si="265"/>
        <v>104</v>
      </c>
      <c r="R3416">
        <f t="shared" si="268"/>
        <v>70.569999999999993</v>
      </c>
      <c r="S3416" t="s">
        <v>8317</v>
      </c>
      <c r="T3416" t="s">
        <v>8318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6"/>
        <v>42467.144166666665</v>
      </c>
      <c r="P3417" s="10">
        <f t="shared" si="267"/>
        <v>42477.979166666672</v>
      </c>
      <c r="Q3417">
        <f t="shared" si="265"/>
        <v>100</v>
      </c>
      <c r="R3417">
        <f t="shared" si="268"/>
        <v>22.22</v>
      </c>
      <c r="S3417" t="s">
        <v>8317</v>
      </c>
      <c r="T3417" t="s">
        <v>8318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6"/>
        <v>42089.412557870368</v>
      </c>
      <c r="P3418" s="10">
        <f t="shared" si="267"/>
        <v>42117.770833333328</v>
      </c>
      <c r="Q3418">
        <f t="shared" si="265"/>
        <v>120</v>
      </c>
      <c r="R3418">
        <f t="shared" si="268"/>
        <v>159.47</v>
      </c>
      <c r="S3418" t="s">
        <v>8317</v>
      </c>
      <c r="T3418" t="s">
        <v>8318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6"/>
        <v>41894.91375</v>
      </c>
      <c r="P3419" s="10">
        <f t="shared" si="267"/>
        <v>41938.029861111114</v>
      </c>
      <c r="Q3419">
        <f t="shared" si="265"/>
        <v>100</v>
      </c>
      <c r="R3419">
        <f t="shared" si="268"/>
        <v>37.78</v>
      </c>
      <c r="S3419" t="s">
        <v>8317</v>
      </c>
      <c r="T3419" t="s">
        <v>8318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6"/>
        <v>41752.83457175926</v>
      </c>
      <c r="P3420" s="10">
        <f t="shared" si="267"/>
        <v>41782.83457175926</v>
      </c>
      <c r="Q3420">
        <f t="shared" si="265"/>
        <v>101</v>
      </c>
      <c r="R3420">
        <f t="shared" si="268"/>
        <v>72.05</v>
      </c>
      <c r="S3420" t="s">
        <v>8317</v>
      </c>
      <c r="T3420" t="s">
        <v>8318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6"/>
        <v>42448.821585648147</v>
      </c>
      <c r="P3421" s="10">
        <f t="shared" si="267"/>
        <v>42466.895833333328</v>
      </c>
      <c r="Q3421">
        <f t="shared" si="265"/>
        <v>107</v>
      </c>
      <c r="R3421">
        <f t="shared" si="268"/>
        <v>63.7</v>
      </c>
      <c r="S3421" t="s">
        <v>8317</v>
      </c>
      <c r="T3421" t="s">
        <v>8318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6"/>
        <v>42405.090300925927</v>
      </c>
      <c r="P3422" s="10">
        <f t="shared" si="267"/>
        <v>42414</v>
      </c>
      <c r="Q3422">
        <f t="shared" si="265"/>
        <v>138</v>
      </c>
      <c r="R3422">
        <f t="shared" si="268"/>
        <v>28.41</v>
      </c>
      <c r="S3422" t="s">
        <v>8317</v>
      </c>
      <c r="T3422" t="s">
        <v>8318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6"/>
        <v>42037.791238425925</v>
      </c>
      <c r="P3423" s="10">
        <f t="shared" si="267"/>
        <v>42067.791238425925</v>
      </c>
      <c r="Q3423">
        <f t="shared" si="265"/>
        <v>101</v>
      </c>
      <c r="R3423">
        <f t="shared" si="268"/>
        <v>103.21</v>
      </c>
      <c r="S3423" t="s">
        <v>8317</v>
      </c>
      <c r="T3423" t="s">
        <v>8318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6"/>
        <v>42323.562222222223</v>
      </c>
      <c r="P3424" s="10">
        <f t="shared" si="267"/>
        <v>42352</v>
      </c>
      <c r="Q3424">
        <f t="shared" si="265"/>
        <v>109</v>
      </c>
      <c r="R3424">
        <f t="shared" si="268"/>
        <v>71.150000000000006</v>
      </c>
      <c r="S3424" t="s">
        <v>8317</v>
      </c>
      <c r="T3424" t="s">
        <v>8318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6"/>
        <v>42088.911354166667</v>
      </c>
      <c r="P3425" s="10">
        <f t="shared" si="267"/>
        <v>42118.911354166667</v>
      </c>
      <c r="Q3425">
        <f t="shared" si="265"/>
        <v>140</v>
      </c>
      <c r="R3425">
        <f t="shared" si="268"/>
        <v>35</v>
      </c>
      <c r="S3425" t="s">
        <v>8317</v>
      </c>
      <c r="T3425" t="s">
        <v>8318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6"/>
        <v>42018.676898148144</v>
      </c>
      <c r="P3426" s="10">
        <f t="shared" si="267"/>
        <v>42040.290972222225</v>
      </c>
      <c r="Q3426">
        <f t="shared" si="265"/>
        <v>104</v>
      </c>
      <c r="R3426">
        <f t="shared" si="268"/>
        <v>81.78</v>
      </c>
      <c r="S3426" t="s">
        <v>8317</v>
      </c>
      <c r="T3426" t="s">
        <v>8318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6"/>
        <v>41884.617314814815</v>
      </c>
      <c r="P3427" s="10">
        <f t="shared" si="267"/>
        <v>41916.617314814815</v>
      </c>
      <c r="Q3427">
        <f t="shared" si="265"/>
        <v>103</v>
      </c>
      <c r="R3427">
        <f t="shared" si="268"/>
        <v>297.02999999999997</v>
      </c>
      <c r="S3427" t="s">
        <v>8317</v>
      </c>
      <c r="T3427" t="s">
        <v>8318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6"/>
        <v>41884.056747685187</v>
      </c>
      <c r="P3428" s="10">
        <f t="shared" si="267"/>
        <v>41903.083333333336</v>
      </c>
      <c r="Q3428">
        <f t="shared" si="265"/>
        <v>108</v>
      </c>
      <c r="R3428">
        <f t="shared" si="268"/>
        <v>46.61</v>
      </c>
      <c r="S3428" t="s">
        <v>8317</v>
      </c>
      <c r="T3428" t="s">
        <v>8318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6"/>
        <v>41792.645277777774</v>
      </c>
      <c r="P3429" s="10">
        <f t="shared" si="267"/>
        <v>41822.645277777774</v>
      </c>
      <c r="Q3429">
        <f t="shared" si="265"/>
        <v>100</v>
      </c>
      <c r="R3429">
        <f t="shared" si="268"/>
        <v>51.72</v>
      </c>
      <c r="S3429" t="s">
        <v>8317</v>
      </c>
      <c r="T3429" t="s">
        <v>8318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6"/>
        <v>42038.720451388886</v>
      </c>
      <c r="P3430" s="10">
        <f t="shared" si="267"/>
        <v>42063.708333333328</v>
      </c>
      <c r="Q3430">
        <f t="shared" si="265"/>
        <v>103</v>
      </c>
      <c r="R3430">
        <f t="shared" si="268"/>
        <v>40.29</v>
      </c>
      <c r="S3430" t="s">
        <v>8317</v>
      </c>
      <c r="T3430" t="s">
        <v>8318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6"/>
        <v>42662.021539351852</v>
      </c>
      <c r="P3431" s="10">
        <f t="shared" si="267"/>
        <v>42676.021539351852</v>
      </c>
      <c r="Q3431">
        <f t="shared" si="265"/>
        <v>130</v>
      </c>
      <c r="R3431">
        <f t="shared" si="268"/>
        <v>16.25</v>
      </c>
      <c r="S3431" t="s">
        <v>8317</v>
      </c>
      <c r="T3431" t="s">
        <v>8318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6"/>
        <v>41820.945613425924</v>
      </c>
      <c r="P3432" s="10">
        <f t="shared" si="267"/>
        <v>41850.945613425924</v>
      </c>
      <c r="Q3432">
        <f t="shared" si="265"/>
        <v>109</v>
      </c>
      <c r="R3432">
        <f t="shared" si="268"/>
        <v>30.15</v>
      </c>
      <c r="S3432" t="s">
        <v>8317</v>
      </c>
      <c r="T3432" t="s">
        <v>8318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6"/>
        <v>41839.730937500004</v>
      </c>
      <c r="P3433" s="10">
        <f t="shared" si="267"/>
        <v>41869.730937500004</v>
      </c>
      <c r="Q3433">
        <f t="shared" si="265"/>
        <v>100</v>
      </c>
      <c r="R3433">
        <f t="shared" si="268"/>
        <v>95.24</v>
      </c>
      <c r="S3433" t="s">
        <v>8317</v>
      </c>
      <c r="T3433" t="s">
        <v>8318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6"/>
        <v>42380.581180555557</v>
      </c>
      <c r="P3434" s="10">
        <f t="shared" si="267"/>
        <v>42405.916666666672</v>
      </c>
      <c r="Q3434">
        <f t="shared" si="265"/>
        <v>110</v>
      </c>
      <c r="R3434">
        <f t="shared" si="268"/>
        <v>52.21</v>
      </c>
      <c r="S3434" t="s">
        <v>8317</v>
      </c>
      <c r="T3434" t="s">
        <v>8318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6"/>
        <v>41776.063136574077</v>
      </c>
      <c r="P3435" s="10">
        <f t="shared" si="267"/>
        <v>41807.125</v>
      </c>
      <c r="Q3435">
        <f t="shared" si="265"/>
        <v>100</v>
      </c>
      <c r="R3435">
        <f t="shared" si="268"/>
        <v>134.15</v>
      </c>
      <c r="S3435" t="s">
        <v>8317</v>
      </c>
      <c r="T3435" t="s">
        <v>8318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6"/>
        <v>41800.380428240744</v>
      </c>
      <c r="P3436" s="10">
        <f t="shared" si="267"/>
        <v>41830.380428240744</v>
      </c>
      <c r="Q3436">
        <f t="shared" si="265"/>
        <v>106</v>
      </c>
      <c r="R3436">
        <f t="shared" si="268"/>
        <v>62.83</v>
      </c>
      <c r="S3436" t="s">
        <v>8317</v>
      </c>
      <c r="T3436" t="s">
        <v>8318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6"/>
        <v>42572.61681712963</v>
      </c>
      <c r="P3437" s="10">
        <f t="shared" si="267"/>
        <v>42589.125</v>
      </c>
      <c r="Q3437">
        <f t="shared" si="265"/>
        <v>112</v>
      </c>
      <c r="R3437">
        <f t="shared" si="268"/>
        <v>58.95</v>
      </c>
      <c r="S3437" t="s">
        <v>8317</v>
      </c>
      <c r="T3437" t="s">
        <v>8318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6"/>
        <v>41851.541585648149</v>
      </c>
      <c r="P3438" s="10">
        <f t="shared" si="267"/>
        <v>41872.686111111114</v>
      </c>
      <c r="Q3438">
        <f t="shared" si="265"/>
        <v>106</v>
      </c>
      <c r="R3438">
        <f t="shared" si="268"/>
        <v>143.11000000000001</v>
      </c>
      <c r="S3438" t="s">
        <v>8317</v>
      </c>
      <c r="T3438" t="s">
        <v>8318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6"/>
        <v>42205.710879629631</v>
      </c>
      <c r="P3439" s="10">
        <f t="shared" si="267"/>
        <v>42235.710879629631</v>
      </c>
      <c r="Q3439">
        <f t="shared" si="265"/>
        <v>101</v>
      </c>
      <c r="R3439">
        <f t="shared" si="268"/>
        <v>84.17</v>
      </c>
      <c r="S3439" t="s">
        <v>8317</v>
      </c>
      <c r="T3439" t="s">
        <v>8318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6"/>
        <v>42100.927858796291</v>
      </c>
      <c r="P3440" s="10">
        <f t="shared" si="267"/>
        <v>42126.875</v>
      </c>
      <c r="Q3440">
        <f t="shared" si="265"/>
        <v>104</v>
      </c>
      <c r="R3440">
        <f t="shared" si="268"/>
        <v>186.07</v>
      </c>
      <c r="S3440" t="s">
        <v>8317</v>
      </c>
      <c r="T3440" t="s">
        <v>8318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6"/>
        <v>42374.911226851851</v>
      </c>
      <c r="P3441" s="10">
        <f t="shared" si="267"/>
        <v>42388.207638888889</v>
      </c>
      <c r="Q3441">
        <f t="shared" si="265"/>
        <v>135</v>
      </c>
      <c r="R3441">
        <f t="shared" si="268"/>
        <v>89.79</v>
      </c>
      <c r="S3441" t="s">
        <v>8317</v>
      </c>
      <c r="T3441" t="s">
        <v>8318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6"/>
        <v>41809.12300925926</v>
      </c>
      <c r="P3442" s="10">
        <f t="shared" si="267"/>
        <v>41831.677083333336</v>
      </c>
      <c r="Q3442">
        <f t="shared" si="265"/>
        <v>105</v>
      </c>
      <c r="R3442">
        <f t="shared" si="268"/>
        <v>64.16</v>
      </c>
      <c r="S3442" t="s">
        <v>8317</v>
      </c>
      <c r="T3442" t="s">
        <v>8318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6"/>
        <v>42294.429641203707</v>
      </c>
      <c r="P3443" s="10">
        <f t="shared" si="267"/>
        <v>42321.845138888893</v>
      </c>
      <c r="Q3443">
        <f t="shared" si="265"/>
        <v>103</v>
      </c>
      <c r="R3443">
        <f t="shared" si="268"/>
        <v>59.65</v>
      </c>
      <c r="S3443" t="s">
        <v>8317</v>
      </c>
      <c r="T3443" t="s">
        <v>8318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6"/>
        <v>42124.841111111105</v>
      </c>
      <c r="P3444" s="10">
        <f t="shared" si="267"/>
        <v>42154.841111111105</v>
      </c>
      <c r="Q3444">
        <f t="shared" si="265"/>
        <v>100</v>
      </c>
      <c r="R3444">
        <f t="shared" si="268"/>
        <v>31.25</v>
      </c>
      <c r="S3444" t="s">
        <v>8317</v>
      </c>
      <c r="T3444" t="s">
        <v>8318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6"/>
        <v>41861.524837962963</v>
      </c>
      <c r="P3445" s="10">
        <f t="shared" si="267"/>
        <v>41891.524837962963</v>
      </c>
      <c r="Q3445">
        <f t="shared" si="265"/>
        <v>186</v>
      </c>
      <c r="R3445">
        <f t="shared" si="268"/>
        <v>41.22</v>
      </c>
      <c r="S3445" t="s">
        <v>8317</v>
      </c>
      <c r="T3445" t="s">
        <v>8318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6"/>
        <v>42521.291504629626</v>
      </c>
      <c r="P3446" s="10">
        <f t="shared" si="267"/>
        <v>42529.582638888889</v>
      </c>
      <c r="Q3446">
        <f t="shared" si="265"/>
        <v>289</v>
      </c>
      <c r="R3446">
        <f t="shared" si="268"/>
        <v>43.35</v>
      </c>
      <c r="S3446" t="s">
        <v>8317</v>
      </c>
      <c r="T3446" t="s">
        <v>8318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6"/>
        <v>42272.530509259261</v>
      </c>
      <c r="P3447" s="10">
        <f t="shared" si="267"/>
        <v>42300.530509259261</v>
      </c>
      <c r="Q3447">
        <f t="shared" si="265"/>
        <v>100</v>
      </c>
      <c r="R3447">
        <f t="shared" si="268"/>
        <v>64.52</v>
      </c>
      <c r="S3447" t="s">
        <v>8317</v>
      </c>
      <c r="T3447" t="s">
        <v>8318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6"/>
        <v>42016.832465277781</v>
      </c>
      <c r="P3448" s="10">
        <f t="shared" si="267"/>
        <v>42040.513888888891</v>
      </c>
      <c r="Q3448">
        <f t="shared" si="265"/>
        <v>108</v>
      </c>
      <c r="R3448">
        <f t="shared" si="268"/>
        <v>43.28</v>
      </c>
      <c r="S3448" t="s">
        <v>8317</v>
      </c>
      <c r="T3448" t="s">
        <v>8318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6"/>
        <v>42402.889027777783</v>
      </c>
      <c r="P3449" s="10">
        <f t="shared" si="267"/>
        <v>42447.847361111111</v>
      </c>
      <c r="Q3449">
        <f t="shared" si="265"/>
        <v>108</v>
      </c>
      <c r="R3449">
        <f t="shared" si="268"/>
        <v>77</v>
      </c>
      <c r="S3449" t="s">
        <v>8317</v>
      </c>
      <c r="T3449" t="s">
        <v>8318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6"/>
        <v>41960.119085648148</v>
      </c>
      <c r="P3450" s="10">
        <f t="shared" si="267"/>
        <v>41990.119085648148</v>
      </c>
      <c r="Q3450">
        <f t="shared" si="265"/>
        <v>110</v>
      </c>
      <c r="R3450">
        <f t="shared" si="268"/>
        <v>51.22</v>
      </c>
      <c r="S3450" t="s">
        <v>8317</v>
      </c>
      <c r="T3450" t="s">
        <v>8318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6"/>
        <v>42532.052523148144</v>
      </c>
      <c r="P3451" s="10">
        <f t="shared" si="267"/>
        <v>42560.166666666672</v>
      </c>
      <c r="Q3451">
        <f t="shared" si="265"/>
        <v>171</v>
      </c>
      <c r="R3451">
        <f t="shared" si="268"/>
        <v>68.25</v>
      </c>
      <c r="S3451" t="s">
        <v>8317</v>
      </c>
      <c r="T3451" t="s">
        <v>8318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6"/>
        <v>42036.704525462963</v>
      </c>
      <c r="P3452" s="10">
        <f t="shared" si="267"/>
        <v>42096.662858796291</v>
      </c>
      <c r="Q3452">
        <f t="shared" si="265"/>
        <v>152</v>
      </c>
      <c r="R3452">
        <f t="shared" si="268"/>
        <v>19.489999999999998</v>
      </c>
      <c r="S3452" t="s">
        <v>8317</v>
      </c>
      <c r="T3452" t="s">
        <v>8318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6"/>
        <v>42088.723692129628</v>
      </c>
      <c r="P3453" s="10">
        <f t="shared" si="267"/>
        <v>42115.723692129628</v>
      </c>
      <c r="Q3453">
        <f t="shared" si="265"/>
        <v>101</v>
      </c>
      <c r="R3453">
        <f t="shared" si="268"/>
        <v>41.13</v>
      </c>
      <c r="S3453" t="s">
        <v>8317</v>
      </c>
      <c r="T3453" t="s">
        <v>8318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6"/>
        <v>41820.639189814814</v>
      </c>
      <c r="P3454" s="10">
        <f t="shared" si="267"/>
        <v>41843.165972222225</v>
      </c>
      <c r="Q3454">
        <f t="shared" si="265"/>
        <v>153</v>
      </c>
      <c r="R3454">
        <f t="shared" si="268"/>
        <v>41.41</v>
      </c>
      <c r="S3454" t="s">
        <v>8317</v>
      </c>
      <c r="T3454" t="s">
        <v>8318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42535.97865740741</v>
      </c>
      <c r="P3455" s="10">
        <f t="shared" si="267"/>
        <v>42595.97865740741</v>
      </c>
      <c r="Q3455">
        <f t="shared" si="265"/>
        <v>128</v>
      </c>
      <c r="R3455">
        <f t="shared" si="268"/>
        <v>27.5</v>
      </c>
      <c r="S3455" t="s">
        <v>8317</v>
      </c>
      <c r="T3455" t="s">
        <v>8318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6"/>
        <v>41821.698599537034</v>
      </c>
      <c r="P3456" s="10">
        <f t="shared" si="267"/>
        <v>41851.698599537034</v>
      </c>
      <c r="Q3456">
        <f t="shared" si="265"/>
        <v>101</v>
      </c>
      <c r="R3456">
        <f t="shared" si="268"/>
        <v>33.57</v>
      </c>
      <c r="S3456" t="s">
        <v>8317</v>
      </c>
      <c r="T3456" t="s">
        <v>8318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6"/>
        <v>42626.7503125</v>
      </c>
      <c r="P3457" s="10">
        <f t="shared" si="267"/>
        <v>42656.7503125</v>
      </c>
      <c r="Q3457">
        <f t="shared" si="265"/>
        <v>101</v>
      </c>
      <c r="R3457">
        <f t="shared" si="268"/>
        <v>145.87</v>
      </c>
      <c r="S3457" t="s">
        <v>8317</v>
      </c>
      <c r="T3457" t="s">
        <v>8318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6"/>
        <v>41821.205636574072</v>
      </c>
      <c r="P3458" s="10">
        <f t="shared" si="267"/>
        <v>41852.290972222225</v>
      </c>
      <c r="Q3458">
        <f t="shared" ref="Q3458:Q3521" si="270">ROUND(100*E3458/D3458, 0)</f>
        <v>191</v>
      </c>
      <c r="R3458">
        <f t="shared" si="268"/>
        <v>358.69</v>
      </c>
      <c r="S3458" t="s">
        <v>8317</v>
      </c>
      <c r="T3458" t="s">
        <v>8318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1">(((J3459/60)/60)/24)+DATE(1970,1,1)</f>
        <v>42016.706678240742</v>
      </c>
      <c r="P3459" s="10">
        <f t="shared" ref="P3459:P3522" si="272">(((I3459/60)/60)/24)+DATE(1970,1,1)</f>
        <v>42047.249305555553</v>
      </c>
      <c r="Q3459">
        <f t="shared" si="270"/>
        <v>140</v>
      </c>
      <c r="R3459">
        <f t="shared" ref="R3459:R3522" si="273">IFERROR(ROUND(E3459/L3459, 2), "no backers")</f>
        <v>50.98</v>
      </c>
      <c r="S3459" t="s">
        <v>8317</v>
      </c>
      <c r="T3459" t="s">
        <v>8318</v>
      </c>
      <c r="U3459">
        <f t="shared" ref="U3459:U3522" si="274">YEAR(O3459)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1"/>
        <v>42011.202581018515</v>
      </c>
      <c r="P3460" s="10">
        <f t="shared" si="272"/>
        <v>42038.185416666667</v>
      </c>
      <c r="Q3460">
        <f t="shared" si="270"/>
        <v>124</v>
      </c>
      <c r="R3460">
        <f t="shared" si="273"/>
        <v>45.04</v>
      </c>
      <c r="S3460" t="s">
        <v>8317</v>
      </c>
      <c r="T3460" t="s">
        <v>8318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1"/>
        <v>42480.479861111111</v>
      </c>
      <c r="P3461" s="10">
        <f t="shared" si="272"/>
        <v>42510.479861111111</v>
      </c>
      <c r="Q3461">
        <f t="shared" si="270"/>
        <v>126</v>
      </c>
      <c r="R3461">
        <f t="shared" si="273"/>
        <v>17.53</v>
      </c>
      <c r="S3461" t="s">
        <v>8317</v>
      </c>
      <c r="T3461" t="s">
        <v>8318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1"/>
        <v>41852.527222222219</v>
      </c>
      <c r="P3462" s="10">
        <f t="shared" si="272"/>
        <v>41866.527222222219</v>
      </c>
      <c r="Q3462">
        <f t="shared" si="270"/>
        <v>190</v>
      </c>
      <c r="R3462">
        <f t="shared" si="273"/>
        <v>50</v>
      </c>
      <c r="S3462" t="s">
        <v>8317</v>
      </c>
      <c r="T3462" t="s">
        <v>8318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1"/>
        <v>42643.632858796293</v>
      </c>
      <c r="P3463" s="10">
        <f t="shared" si="272"/>
        <v>42672.125</v>
      </c>
      <c r="Q3463">
        <f t="shared" si="270"/>
        <v>139</v>
      </c>
      <c r="R3463">
        <f t="shared" si="273"/>
        <v>57.92</v>
      </c>
      <c r="S3463" t="s">
        <v>8317</v>
      </c>
      <c r="T3463" t="s">
        <v>8318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1"/>
        <v>42179.898472222223</v>
      </c>
      <c r="P3464" s="10">
        <f t="shared" si="272"/>
        <v>42195.75</v>
      </c>
      <c r="Q3464">
        <f t="shared" si="270"/>
        <v>202</v>
      </c>
      <c r="R3464">
        <f t="shared" si="273"/>
        <v>29.71</v>
      </c>
      <c r="S3464" t="s">
        <v>8317</v>
      </c>
      <c r="T3464" t="s">
        <v>8318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1"/>
        <v>42612.918807870374</v>
      </c>
      <c r="P3465" s="10">
        <f t="shared" si="272"/>
        <v>42654.165972222225</v>
      </c>
      <c r="Q3465">
        <f t="shared" si="270"/>
        <v>103</v>
      </c>
      <c r="R3465">
        <f t="shared" si="273"/>
        <v>90.68</v>
      </c>
      <c r="S3465" t="s">
        <v>8317</v>
      </c>
      <c r="T3465" t="s">
        <v>8318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1"/>
        <v>42575.130057870367</v>
      </c>
      <c r="P3466" s="10">
        <f t="shared" si="272"/>
        <v>42605.130057870367</v>
      </c>
      <c r="Q3466">
        <f t="shared" si="270"/>
        <v>102</v>
      </c>
      <c r="R3466">
        <f t="shared" si="273"/>
        <v>55.01</v>
      </c>
      <c r="S3466" t="s">
        <v>8317</v>
      </c>
      <c r="T3466" t="s">
        <v>8318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1"/>
        <v>42200.625833333332</v>
      </c>
      <c r="P3467" s="10">
        <f t="shared" si="272"/>
        <v>42225.666666666672</v>
      </c>
      <c r="Q3467">
        <f t="shared" si="270"/>
        <v>103</v>
      </c>
      <c r="R3467">
        <f t="shared" si="273"/>
        <v>57.22</v>
      </c>
      <c r="S3467" t="s">
        <v>8317</v>
      </c>
      <c r="T3467" t="s">
        <v>8318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1"/>
        <v>42420.019097222219</v>
      </c>
      <c r="P3468" s="10">
        <f t="shared" si="272"/>
        <v>42479.977430555555</v>
      </c>
      <c r="Q3468">
        <f t="shared" si="270"/>
        <v>127</v>
      </c>
      <c r="R3468">
        <f t="shared" si="273"/>
        <v>72.95</v>
      </c>
      <c r="S3468" t="s">
        <v>8317</v>
      </c>
      <c r="T3468" t="s">
        <v>8318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1"/>
        <v>42053.671666666662</v>
      </c>
      <c r="P3469" s="10">
        <f t="shared" si="272"/>
        <v>42083.630000000005</v>
      </c>
      <c r="Q3469">
        <f t="shared" si="270"/>
        <v>101</v>
      </c>
      <c r="R3469">
        <f t="shared" si="273"/>
        <v>64.47</v>
      </c>
      <c r="S3469" t="s">
        <v>8317</v>
      </c>
      <c r="T3469" t="s">
        <v>8318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1"/>
        <v>42605.765381944439</v>
      </c>
      <c r="P3470" s="10">
        <f t="shared" si="272"/>
        <v>42634.125</v>
      </c>
      <c r="Q3470">
        <f t="shared" si="270"/>
        <v>122</v>
      </c>
      <c r="R3470">
        <f t="shared" si="273"/>
        <v>716.35</v>
      </c>
      <c r="S3470" t="s">
        <v>8317</v>
      </c>
      <c r="T3470" t="s">
        <v>8318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1"/>
        <v>42458.641724537039</v>
      </c>
      <c r="P3471" s="10">
        <f t="shared" si="272"/>
        <v>42488.641724537039</v>
      </c>
      <c r="Q3471">
        <f t="shared" si="270"/>
        <v>113</v>
      </c>
      <c r="R3471">
        <f t="shared" si="273"/>
        <v>50.4</v>
      </c>
      <c r="S3471" t="s">
        <v>8317</v>
      </c>
      <c r="T3471" t="s">
        <v>8318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1"/>
        <v>42529.022013888884</v>
      </c>
      <c r="P3472" s="10">
        <f t="shared" si="272"/>
        <v>42566.901388888888</v>
      </c>
      <c r="Q3472">
        <f t="shared" si="270"/>
        <v>150</v>
      </c>
      <c r="R3472">
        <f t="shared" si="273"/>
        <v>41.67</v>
      </c>
      <c r="S3472" t="s">
        <v>8317</v>
      </c>
      <c r="T3472" t="s">
        <v>8318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1"/>
        <v>41841.820486111108</v>
      </c>
      <c r="P3473" s="10">
        <f t="shared" si="272"/>
        <v>41882.833333333336</v>
      </c>
      <c r="Q3473">
        <f t="shared" si="270"/>
        <v>215</v>
      </c>
      <c r="R3473">
        <f t="shared" si="273"/>
        <v>35.770000000000003</v>
      </c>
      <c r="S3473" t="s">
        <v>8317</v>
      </c>
      <c r="T3473" t="s">
        <v>8318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1"/>
        <v>41928.170497685183</v>
      </c>
      <c r="P3474" s="10">
        <f t="shared" si="272"/>
        <v>41949.249305555553</v>
      </c>
      <c r="Q3474">
        <f t="shared" si="270"/>
        <v>102</v>
      </c>
      <c r="R3474">
        <f t="shared" si="273"/>
        <v>88.74</v>
      </c>
      <c r="S3474" t="s">
        <v>8317</v>
      </c>
      <c r="T3474" t="s">
        <v>8318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42062.834444444445</v>
      </c>
      <c r="P3475" s="10">
        <f t="shared" si="272"/>
        <v>42083.852083333331</v>
      </c>
      <c r="Q3475">
        <f t="shared" si="270"/>
        <v>100</v>
      </c>
      <c r="R3475">
        <f t="shared" si="273"/>
        <v>148.47999999999999</v>
      </c>
      <c r="S3475" t="s">
        <v>8317</v>
      </c>
      <c r="T3475" t="s">
        <v>8318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1"/>
        <v>42541.501516203702</v>
      </c>
      <c r="P3476" s="10">
        <f t="shared" si="272"/>
        <v>42571.501516203702</v>
      </c>
      <c r="Q3476">
        <f t="shared" si="270"/>
        <v>101</v>
      </c>
      <c r="R3476">
        <f t="shared" si="273"/>
        <v>51.79</v>
      </c>
      <c r="S3476" t="s">
        <v>8317</v>
      </c>
      <c r="T3476" t="s">
        <v>8318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1"/>
        <v>41918.880833333329</v>
      </c>
      <c r="P3477" s="10">
        <f t="shared" si="272"/>
        <v>41946</v>
      </c>
      <c r="Q3477">
        <f t="shared" si="270"/>
        <v>113</v>
      </c>
      <c r="R3477">
        <f t="shared" si="273"/>
        <v>20</v>
      </c>
      <c r="S3477" t="s">
        <v>8317</v>
      </c>
      <c r="T3477" t="s">
        <v>8318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1"/>
        <v>41921.279976851853</v>
      </c>
      <c r="P3478" s="10">
        <f t="shared" si="272"/>
        <v>41939.125</v>
      </c>
      <c r="Q3478">
        <f t="shared" si="270"/>
        <v>104</v>
      </c>
      <c r="R3478">
        <f t="shared" si="273"/>
        <v>52</v>
      </c>
      <c r="S3478" t="s">
        <v>8317</v>
      </c>
      <c r="T3478" t="s">
        <v>8318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1"/>
        <v>42128.736608796295</v>
      </c>
      <c r="P3479" s="10">
        <f t="shared" si="272"/>
        <v>42141.125</v>
      </c>
      <c r="Q3479">
        <f t="shared" si="270"/>
        <v>115</v>
      </c>
      <c r="R3479">
        <f t="shared" si="273"/>
        <v>53.23</v>
      </c>
      <c r="S3479" t="s">
        <v>8317</v>
      </c>
      <c r="T3479" t="s">
        <v>8318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1"/>
        <v>42053.916921296302</v>
      </c>
      <c r="P3480" s="10">
        <f t="shared" si="272"/>
        <v>42079.875</v>
      </c>
      <c r="Q3480">
        <f t="shared" si="270"/>
        <v>113</v>
      </c>
      <c r="R3480">
        <f t="shared" si="273"/>
        <v>39.6</v>
      </c>
      <c r="S3480" t="s">
        <v>8317</v>
      </c>
      <c r="T3480" t="s">
        <v>8318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1"/>
        <v>41781.855092592588</v>
      </c>
      <c r="P3481" s="10">
        <f t="shared" si="272"/>
        <v>41811.855092592588</v>
      </c>
      <c r="Q3481">
        <f t="shared" si="270"/>
        <v>128</v>
      </c>
      <c r="R3481">
        <f t="shared" si="273"/>
        <v>34.25</v>
      </c>
      <c r="S3481" t="s">
        <v>8317</v>
      </c>
      <c r="T3481" t="s">
        <v>8318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1"/>
        <v>42171.317442129628</v>
      </c>
      <c r="P3482" s="10">
        <f t="shared" si="272"/>
        <v>42195.875</v>
      </c>
      <c r="Q3482">
        <f t="shared" si="270"/>
        <v>143</v>
      </c>
      <c r="R3482">
        <f t="shared" si="273"/>
        <v>164.62</v>
      </c>
      <c r="S3482" t="s">
        <v>8317</v>
      </c>
      <c r="T3482" t="s">
        <v>8318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1"/>
        <v>41989.24754629629</v>
      </c>
      <c r="P3483" s="10">
        <f t="shared" si="272"/>
        <v>42006.24754629629</v>
      </c>
      <c r="Q3483">
        <f t="shared" si="270"/>
        <v>119</v>
      </c>
      <c r="R3483">
        <f t="shared" si="273"/>
        <v>125.05</v>
      </c>
      <c r="S3483" t="s">
        <v>8317</v>
      </c>
      <c r="T3483" t="s">
        <v>8318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1"/>
        <v>41796.771597222221</v>
      </c>
      <c r="P3484" s="10">
        <f t="shared" si="272"/>
        <v>41826.771597222221</v>
      </c>
      <c r="Q3484">
        <f t="shared" si="270"/>
        <v>138</v>
      </c>
      <c r="R3484">
        <f t="shared" si="273"/>
        <v>51.88</v>
      </c>
      <c r="S3484" t="s">
        <v>8317</v>
      </c>
      <c r="T3484" t="s">
        <v>8318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1"/>
        <v>41793.668761574074</v>
      </c>
      <c r="P3485" s="10">
        <f t="shared" si="272"/>
        <v>41823.668761574074</v>
      </c>
      <c r="Q3485">
        <f t="shared" si="270"/>
        <v>160</v>
      </c>
      <c r="R3485">
        <f t="shared" si="273"/>
        <v>40.29</v>
      </c>
      <c r="S3485" t="s">
        <v>8317</v>
      </c>
      <c r="T3485" t="s">
        <v>8318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1"/>
        <v>42506.760405092587</v>
      </c>
      <c r="P3486" s="10">
        <f t="shared" si="272"/>
        <v>42536.760405092587</v>
      </c>
      <c r="Q3486">
        <f t="shared" si="270"/>
        <v>114</v>
      </c>
      <c r="R3486">
        <f t="shared" si="273"/>
        <v>64.91</v>
      </c>
      <c r="S3486" t="s">
        <v>8317</v>
      </c>
      <c r="T3486" t="s">
        <v>8318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1"/>
        <v>42372.693055555559</v>
      </c>
      <c r="P3487" s="10">
        <f t="shared" si="272"/>
        <v>42402.693055555559</v>
      </c>
      <c r="Q3487">
        <f t="shared" si="270"/>
        <v>101</v>
      </c>
      <c r="R3487">
        <f t="shared" si="273"/>
        <v>55.33</v>
      </c>
      <c r="S3487" t="s">
        <v>8317</v>
      </c>
      <c r="T3487" t="s">
        <v>8318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1"/>
        <v>42126.87501157407</v>
      </c>
      <c r="P3488" s="10">
        <f t="shared" si="272"/>
        <v>42158.290972222225</v>
      </c>
      <c r="Q3488">
        <f t="shared" si="270"/>
        <v>155</v>
      </c>
      <c r="R3488">
        <f t="shared" si="273"/>
        <v>83.14</v>
      </c>
      <c r="S3488" t="s">
        <v>8317</v>
      </c>
      <c r="T3488" t="s">
        <v>8318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1"/>
        <v>42149.940416666665</v>
      </c>
      <c r="P3489" s="10">
        <f t="shared" si="272"/>
        <v>42179.940416666665</v>
      </c>
      <c r="Q3489">
        <f t="shared" si="270"/>
        <v>128</v>
      </c>
      <c r="R3489">
        <f t="shared" si="273"/>
        <v>38.71</v>
      </c>
      <c r="S3489" t="s">
        <v>8317</v>
      </c>
      <c r="T3489" t="s">
        <v>8318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1"/>
        <v>42087.768055555556</v>
      </c>
      <c r="P3490" s="10">
        <f t="shared" si="272"/>
        <v>42111.666666666672</v>
      </c>
      <c r="Q3490">
        <f t="shared" si="270"/>
        <v>121</v>
      </c>
      <c r="R3490">
        <f t="shared" si="273"/>
        <v>125.38</v>
      </c>
      <c r="S3490" t="s">
        <v>8317</v>
      </c>
      <c r="T3490" t="s">
        <v>8318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1"/>
        <v>41753.635775462964</v>
      </c>
      <c r="P3491" s="10">
        <f t="shared" si="272"/>
        <v>41783.875</v>
      </c>
      <c r="Q3491">
        <f t="shared" si="270"/>
        <v>113</v>
      </c>
      <c r="R3491">
        <f t="shared" si="273"/>
        <v>78.260000000000005</v>
      </c>
      <c r="S3491" t="s">
        <v>8317</v>
      </c>
      <c r="T3491" t="s">
        <v>8318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1"/>
        <v>42443.802361111113</v>
      </c>
      <c r="P3492" s="10">
        <f t="shared" si="272"/>
        <v>42473.802361111113</v>
      </c>
      <c r="Q3492">
        <f t="shared" si="270"/>
        <v>128</v>
      </c>
      <c r="R3492">
        <f t="shared" si="273"/>
        <v>47.22</v>
      </c>
      <c r="S3492" t="s">
        <v>8317</v>
      </c>
      <c r="T3492" t="s">
        <v>8318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1"/>
        <v>42121.249814814815</v>
      </c>
      <c r="P3493" s="10">
        <f t="shared" si="272"/>
        <v>42142.249814814815</v>
      </c>
      <c r="Q3493">
        <f t="shared" si="270"/>
        <v>158</v>
      </c>
      <c r="R3493">
        <f t="shared" si="273"/>
        <v>79.099999999999994</v>
      </c>
      <c r="S3493" t="s">
        <v>8317</v>
      </c>
      <c r="T3493" t="s">
        <v>8318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1"/>
        <v>42268.009224537032</v>
      </c>
      <c r="P3494" s="10">
        <f t="shared" si="272"/>
        <v>42303.009224537032</v>
      </c>
      <c r="Q3494">
        <f t="shared" si="270"/>
        <v>105</v>
      </c>
      <c r="R3494">
        <f t="shared" si="273"/>
        <v>114.29</v>
      </c>
      <c r="S3494" t="s">
        <v>8317</v>
      </c>
      <c r="T3494" t="s">
        <v>8318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1"/>
        <v>41848.866157407407</v>
      </c>
      <c r="P3495" s="10">
        <f t="shared" si="272"/>
        <v>41868.21597222222</v>
      </c>
      <c r="Q3495">
        <f t="shared" si="270"/>
        <v>100</v>
      </c>
      <c r="R3495">
        <f t="shared" si="273"/>
        <v>51.72</v>
      </c>
      <c r="S3495" t="s">
        <v>8317</v>
      </c>
      <c r="T3495" t="s">
        <v>8318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1"/>
        <v>42689.214988425927</v>
      </c>
      <c r="P3496" s="10">
        <f t="shared" si="272"/>
        <v>42700.25</v>
      </c>
      <c r="Q3496">
        <f t="shared" si="270"/>
        <v>100</v>
      </c>
      <c r="R3496">
        <f t="shared" si="273"/>
        <v>30.77</v>
      </c>
      <c r="S3496" t="s">
        <v>8317</v>
      </c>
      <c r="T3496" t="s">
        <v>8318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1"/>
        <v>41915.762835648151</v>
      </c>
      <c r="P3497" s="10">
        <f t="shared" si="272"/>
        <v>41944.720833333333</v>
      </c>
      <c r="Q3497">
        <f t="shared" si="270"/>
        <v>107</v>
      </c>
      <c r="R3497">
        <f t="shared" si="273"/>
        <v>74.209999999999994</v>
      </c>
      <c r="S3497" t="s">
        <v>8317</v>
      </c>
      <c r="T3497" t="s">
        <v>8318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1"/>
        <v>42584.846828703703</v>
      </c>
      <c r="P3498" s="10">
        <f t="shared" si="272"/>
        <v>42624.846828703703</v>
      </c>
      <c r="Q3498">
        <f t="shared" si="270"/>
        <v>124</v>
      </c>
      <c r="R3498">
        <f t="shared" si="273"/>
        <v>47.85</v>
      </c>
      <c r="S3498" t="s">
        <v>8317</v>
      </c>
      <c r="T3498" t="s">
        <v>8318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1"/>
        <v>42511.741944444439</v>
      </c>
      <c r="P3499" s="10">
        <f t="shared" si="272"/>
        <v>42523.916666666672</v>
      </c>
      <c r="Q3499">
        <f t="shared" si="270"/>
        <v>109</v>
      </c>
      <c r="R3499">
        <f t="shared" si="273"/>
        <v>34.409999999999997</v>
      </c>
      <c r="S3499" t="s">
        <v>8317</v>
      </c>
      <c r="T3499" t="s">
        <v>8318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1"/>
        <v>42459.15861111111</v>
      </c>
      <c r="P3500" s="10">
        <f t="shared" si="272"/>
        <v>42518.905555555553</v>
      </c>
      <c r="Q3500">
        <f t="shared" si="270"/>
        <v>102</v>
      </c>
      <c r="R3500">
        <f t="shared" si="273"/>
        <v>40.24</v>
      </c>
      <c r="S3500" t="s">
        <v>8317</v>
      </c>
      <c r="T3500" t="s">
        <v>8318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1"/>
        <v>42132.036168981482</v>
      </c>
      <c r="P3501" s="10">
        <f t="shared" si="272"/>
        <v>42186.290972222225</v>
      </c>
      <c r="Q3501">
        <f t="shared" si="270"/>
        <v>106</v>
      </c>
      <c r="R3501">
        <f t="shared" si="273"/>
        <v>60.29</v>
      </c>
      <c r="S3501" t="s">
        <v>8317</v>
      </c>
      <c r="T3501" t="s">
        <v>8318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1"/>
        <v>42419.91942129629</v>
      </c>
      <c r="P3502" s="10">
        <f t="shared" si="272"/>
        <v>42436.207638888889</v>
      </c>
      <c r="Q3502">
        <f t="shared" si="270"/>
        <v>106</v>
      </c>
      <c r="R3502">
        <f t="shared" si="273"/>
        <v>25.31</v>
      </c>
      <c r="S3502" t="s">
        <v>8317</v>
      </c>
      <c r="T3502" t="s">
        <v>8318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1"/>
        <v>42233.763831018514</v>
      </c>
      <c r="P3503" s="10">
        <f t="shared" si="272"/>
        <v>42258.763831018514</v>
      </c>
      <c r="Q3503">
        <f t="shared" si="270"/>
        <v>101</v>
      </c>
      <c r="R3503">
        <f t="shared" si="273"/>
        <v>35.950000000000003</v>
      </c>
      <c r="S3503" t="s">
        <v>8317</v>
      </c>
      <c r="T3503" t="s">
        <v>8318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1"/>
        <v>42430.839398148149</v>
      </c>
      <c r="P3504" s="10">
        <f t="shared" si="272"/>
        <v>42445.165972222225</v>
      </c>
      <c r="Q3504">
        <f t="shared" si="270"/>
        <v>105</v>
      </c>
      <c r="R3504">
        <f t="shared" si="273"/>
        <v>136</v>
      </c>
      <c r="S3504" t="s">
        <v>8317</v>
      </c>
      <c r="T3504" t="s">
        <v>8318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1"/>
        <v>42545.478333333333</v>
      </c>
      <c r="P3505" s="10">
        <f t="shared" si="272"/>
        <v>42575.478333333333</v>
      </c>
      <c r="Q3505">
        <f t="shared" si="270"/>
        <v>108</v>
      </c>
      <c r="R3505">
        <f t="shared" si="273"/>
        <v>70.760000000000005</v>
      </c>
      <c r="S3505" t="s">
        <v>8317</v>
      </c>
      <c r="T3505" t="s">
        <v>8318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1"/>
        <v>42297.748738425929</v>
      </c>
      <c r="P3506" s="10">
        <f t="shared" si="272"/>
        <v>42327.790405092594</v>
      </c>
      <c r="Q3506">
        <f t="shared" si="270"/>
        <v>100</v>
      </c>
      <c r="R3506">
        <f t="shared" si="273"/>
        <v>125</v>
      </c>
      <c r="S3506" t="s">
        <v>8317</v>
      </c>
      <c r="T3506" t="s">
        <v>8318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1"/>
        <v>41760.935706018521</v>
      </c>
      <c r="P3507" s="10">
        <f t="shared" si="272"/>
        <v>41772.166666666664</v>
      </c>
      <c r="Q3507">
        <f t="shared" si="270"/>
        <v>104</v>
      </c>
      <c r="R3507">
        <f t="shared" si="273"/>
        <v>66.510000000000005</v>
      </c>
      <c r="S3507" t="s">
        <v>8317</v>
      </c>
      <c r="T3507" t="s">
        <v>8318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1"/>
        <v>41829.734259259261</v>
      </c>
      <c r="P3508" s="10">
        <f t="shared" si="272"/>
        <v>41874.734259259261</v>
      </c>
      <c r="Q3508">
        <f t="shared" si="270"/>
        <v>102</v>
      </c>
      <c r="R3508">
        <f t="shared" si="273"/>
        <v>105</v>
      </c>
      <c r="S3508" t="s">
        <v>8317</v>
      </c>
      <c r="T3508" t="s">
        <v>8318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1"/>
        <v>42491.92288194444</v>
      </c>
      <c r="P3509" s="10">
        <f t="shared" si="272"/>
        <v>42521.92288194444</v>
      </c>
      <c r="Q3509">
        <f t="shared" si="270"/>
        <v>104</v>
      </c>
      <c r="R3509">
        <f t="shared" si="273"/>
        <v>145</v>
      </c>
      <c r="S3509" t="s">
        <v>8317</v>
      </c>
      <c r="T3509" t="s">
        <v>8318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1"/>
        <v>42477.729780092588</v>
      </c>
      <c r="P3510" s="10">
        <f t="shared" si="272"/>
        <v>42500.875</v>
      </c>
      <c r="Q3510">
        <f t="shared" si="270"/>
        <v>180</v>
      </c>
      <c r="R3510">
        <f t="shared" si="273"/>
        <v>12</v>
      </c>
      <c r="S3510" t="s">
        <v>8317</v>
      </c>
      <c r="T3510" t="s">
        <v>8318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1"/>
        <v>41950.859560185185</v>
      </c>
      <c r="P3511" s="10">
        <f t="shared" si="272"/>
        <v>41964.204861111109</v>
      </c>
      <c r="Q3511">
        <f t="shared" si="270"/>
        <v>106</v>
      </c>
      <c r="R3511">
        <f t="shared" si="273"/>
        <v>96.67</v>
      </c>
      <c r="S3511" t="s">
        <v>8317</v>
      </c>
      <c r="T3511" t="s">
        <v>8318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1"/>
        <v>41802.62090277778</v>
      </c>
      <c r="P3512" s="10">
        <f t="shared" si="272"/>
        <v>41822.62090277778</v>
      </c>
      <c r="Q3512">
        <f t="shared" si="270"/>
        <v>101</v>
      </c>
      <c r="R3512">
        <f t="shared" si="273"/>
        <v>60.33</v>
      </c>
      <c r="S3512" t="s">
        <v>8317</v>
      </c>
      <c r="T3512" t="s">
        <v>8318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1"/>
        <v>41927.873784722222</v>
      </c>
      <c r="P3513" s="10">
        <f t="shared" si="272"/>
        <v>41950.770833333336</v>
      </c>
      <c r="Q3513">
        <f t="shared" si="270"/>
        <v>101</v>
      </c>
      <c r="R3513">
        <f t="shared" si="273"/>
        <v>79.89</v>
      </c>
      <c r="S3513" t="s">
        <v>8317</v>
      </c>
      <c r="T3513" t="s">
        <v>8318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1"/>
        <v>42057.536944444444</v>
      </c>
      <c r="P3514" s="10">
        <f t="shared" si="272"/>
        <v>42117.49527777778</v>
      </c>
      <c r="Q3514">
        <f t="shared" si="270"/>
        <v>100</v>
      </c>
      <c r="R3514">
        <f t="shared" si="273"/>
        <v>58.82</v>
      </c>
      <c r="S3514" t="s">
        <v>8317</v>
      </c>
      <c r="T3514" t="s">
        <v>8318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1"/>
        <v>41781.096203703702</v>
      </c>
      <c r="P3515" s="10">
        <f t="shared" si="272"/>
        <v>41794.207638888889</v>
      </c>
      <c r="Q3515">
        <f t="shared" si="270"/>
        <v>118</v>
      </c>
      <c r="R3515">
        <f t="shared" si="273"/>
        <v>75.34</v>
      </c>
      <c r="S3515" t="s">
        <v>8317</v>
      </c>
      <c r="T3515" t="s">
        <v>8318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1"/>
        <v>42020.846666666665</v>
      </c>
      <c r="P3516" s="10">
        <f t="shared" si="272"/>
        <v>42037.207638888889</v>
      </c>
      <c r="Q3516">
        <f t="shared" si="270"/>
        <v>110</v>
      </c>
      <c r="R3516">
        <f t="shared" si="273"/>
        <v>55</v>
      </c>
      <c r="S3516" t="s">
        <v>8317</v>
      </c>
      <c r="T3516" t="s">
        <v>8318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1"/>
        <v>42125.772812499999</v>
      </c>
      <c r="P3517" s="10">
        <f t="shared" si="272"/>
        <v>42155.772812499999</v>
      </c>
      <c r="Q3517">
        <f t="shared" si="270"/>
        <v>103</v>
      </c>
      <c r="R3517">
        <f t="shared" si="273"/>
        <v>66.959999999999994</v>
      </c>
      <c r="S3517" t="s">
        <v>8317</v>
      </c>
      <c r="T3517" t="s">
        <v>8318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1"/>
        <v>41856.010069444441</v>
      </c>
      <c r="P3518" s="10">
        <f t="shared" si="272"/>
        <v>41890.125</v>
      </c>
      <c r="Q3518">
        <f t="shared" si="270"/>
        <v>100</v>
      </c>
      <c r="R3518">
        <f t="shared" si="273"/>
        <v>227.27</v>
      </c>
      <c r="S3518" t="s">
        <v>8317</v>
      </c>
      <c r="T3518" t="s">
        <v>8318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1"/>
        <v>41794.817523148151</v>
      </c>
      <c r="P3519" s="10">
        <f t="shared" si="272"/>
        <v>41824.458333333336</v>
      </c>
      <c r="Q3519">
        <f t="shared" si="270"/>
        <v>100</v>
      </c>
      <c r="R3519">
        <f t="shared" si="273"/>
        <v>307.69</v>
      </c>
      <c r="S3519" t="s">
        <v>8317</v>
      </c>
      <c r="T3519" t="s">
        <v>8318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1"/>
        <v>41893.783553240741</v>
      </c>
      <c r="P3520" s="10">
        <f t="shared" si="272"/>
        <v>41914.597916666666</v>
      </c>
      <c r="Q3520">
        <f t="shared" si="270"/>
        <v>110</v>
      </c>
      <c r="R3520">
        <f t="shared" si="273"/>
        <v>50.02</v>
      </c>
      <c r="S3520" t="s">
        <v>8317</v>
      </c>
      <c r="T3520" t="s">
        <v>8318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1"/>
        <v>42037.598958333328</v>
      </c>
      <c r="P3521" s="10">
        <f t="shared" si="272"/>
        <v>42067.598958333328</v>
      </c>
      <c r="Q3521">
        <f t="shared" si="270"/>
        <v>101</v>
      </c>
      <c r="R3521">
        <f t="shared" si="273"/>
        <v>72.39</v>
      </c>
      <c r="S3521" t="s">
        <v>8317</v>
      </c>
      <c r="T3521" t="s">
        <v>8318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1"/>
        <v>42227.824212962965</v>
      </c>
      <c r="P3522" s="10">
        <f t="shared" si="272"/>
        <v>42253.57430555555</v>
      </c>
      <c r="Q3522">
        <f t="shared" ref="Q3522:Q3585" si="275">ROUND(100*E3522/D3522, 0)</f>
        <v>101</v>
      </c>
      <c r="R3522">
        <f t="shared" si="273"/>
        <v>95.95</v>
      </c>
      <c r="S3522" t="s">
        <v>8317</v>
      </c>
      <c r="T3522" t="s">
        <v>8318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6">(((J3523/60)/60)/24)+DATE(1970,1,1)</f>
        <v>41881.361342592594</v>
      </c>
      <c r="P3523" s="10">
        <f t="shared" ref="P3523:P3586" si="277">(((I3523/60)/60)/24)+DATE(1970,1,1)</f>
        <v>41911.361342592594</v>
      </c>
      <c r="Q3523">
        <f t="shared" si="275"/>
        <v>169</v>
      </c>
      <c r="R3523">
        <f t="shared" ref="R3523:R3586" si="278">IFERROR(ROUND(E3523/L3523, 2), "no backers")</f>
        <v>45.62</v>
      </c>
      <c r="S3523" t="s">
        <v>8317</v>
      </c>
      <c r="T3523" t="s">
        <v>8318</v>
      </c>
      <c r="U3523">
        <f t="shared" ref="U3523:U3586" si="279">YEAR(O3523)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6"/>
        <v>42234.789884259255</v>
      </c>
      <c r="P3524" s="10">
        <f t="shared" si="277"/>
        <v>42262.420833333337</v>
      </c>
      <c r="Q3524">
        <f t="shared" si="275"/>
        <v>100</v>
      </c>
      <c r="R3524">
        <f t="shared" si="278"/>
        <v>41.03</v>
      </c>
      <c r="S3524" t="s">
        <v>8317</v>
      </c>
      <c r="T3524" t="s">
        <v>8318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6"/>
        <v>42581.397546296299</v>
      </c>
      <c r="P3525" s="10">
        <f t="shared" si="277"/>
        <v>42638.958333333328</v>
      </c>
      <c r="Q3525">
        <f t="shared" si="275"/>
        <v>114</v>
      </c>
      <c r="R3525">
        <f t="shared" si="278"/>
        <v>56.83</v>
      </c>
      <c r="S3525" t="s">
        <v>8317</v>
      </c>
      <c r="T3525" t="s">
        <v>8318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6"/>
        <v>41880.76357638889</v>
      </c>
      <c r="P3526" s="10">
        <f t="shared" si="277"/>
        <v>41895.166666666664</v>
      </c>
      <c r="Q3526">
        <f t="shared" si="275"/>
        <v>102</v>
      </c>
      <c r="R3526">
        <f t="shared" si="278"/>
        <v>137.24</v>
      </c>
      <c r="S3526" t="s">
        <v>8317</v>
      </c>
      <c r="T3526" t="s">
        <v>8318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6"/>
        <v>42214.6956712963</v>
      </c>
      <c r="P3527" s="10">
        <f t="shared" si="277"/>
        <v>42225.666666666672</v>
      </c>
      <c r="Q3527">
        <f t="shared" si="275"/>
        <v>106</v>
      </c>
      <c r="R3527">
        <f t="shared" si="278"/>
        <v>75.709999999999994</v>
      </c>
      <c r="S3527" t="s">
        <v>8317</v>
      </c>
      <c r="T3527" t="s">
        <v>8318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6"/>
        <v>42460.335312499999</v>
      </c>
      <c r="P3528" s="10">
        <f t="shared" si="277"/>
        <v>42488.249305555553</v>
      </c>
      <c r="Q3528">
        <f t="shared" si="275"/>
        <v>102</v>
      </c>
      <c r="R3528">
        <f t="shared" si="278"/>
        <v>99</v>
      </c>
      <c r="S3528" t="s">
        <v>8317</v>
      </c>
      <c r="T3528" t="s">
        <v>8318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6"/>
        <v>42167.023206018523</v>
      </c>
      <c r="P3529" s="10">
        <f t="shared" si="277"/>
        <v>42196.165972222225</v>
      </c>
      <c r="Q3529">
        <f t="shared" si="275"/>
        <v>117</v>
      </c>
      <c r="R3529">
        <f t="shared" si="278"/>
        <v>81.569999999999993</v>
      </c>
      <c r="S3529" t="s">
        <v>8317</v>
      </c>
      <c r="T3529" t="s">
        <v>8318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6"/>
        <v>42733.50136574074</v>
      </c>
      <c r="P3530" s="10">
        <f t="shared" si="277"/>
        <v>42753.50136574074</v>
      </c>
      <c r="Q3530">
        <f t="shared" si="275"/>
        <v>101</v>
      </c>
      <c r="R3530">
        <f t="shared" si="278"/>
        <v>45.11</v>
      </c>
      <c r="S3530" t="s">
        <v>8317</v>
      </c>
      <c r="T3530" t="s">
        <v>8318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6"/>
        <v>42177.761782407411</v>
      </c>
      <c r="P3531" s="10">
        <f t="shared" si="277"/>
        <v>42198.041666666672</v>
      </c>
      <c r="Q3531">
        <f t="shared" si="275"/>
        <v>132</v>
      </c>
      <c r="R3531">
        <f t="shared" si="278"/>
        <v>36.67</v>
      </c>
      <c r="S3531" t="s">
        <v>8317</v>
      </c>
      <c r="T3531" t="s">
        <v>8318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6"/>
        <v>42442.623344907406</v>
      </c>
      <c r="P3532" s="10">
        <f t="shared" si="277"/>
        <v>42470.833333333328</v>
      </c>
      <c r="Q3532">
        <f t="shared" si="275"/>
        <v>100</v>
      </c>
      <c r="R3532">
        <f t="shared" si="278"/>
        <v>125</v>
      </c>
      <c r="S3532" t="s">
        <v>8317</v>
      </c>
      <c r="T3532" t="s">
        <v>8318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6"/>
        <v>42521.654328703706</v>
      </c>
      <c r="P3533" s="10">
        <f t="shared" si="277"/>
        <v>42551.654328703706</v>
      </c>
      <c r="Q3533">
        <f t="shared" si="275"/>
        <v>128</v>
      </c>
      <c r="R3533">
        <f t="shared" si="278"/>
        <v>49.23</v>
      </c>
      <c r="S3533" t="s">
        <v>8317</v>
      </c>
      <c r="T3533" t="s">
        <v>8318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6"/>
        <v>41884.599849537037</v>
      </c>
      <c r="P3534" s="10">
        <f t="shared" si="277"/>
        <v>41900.165972222225</v>
      </c>
      <c r="Q3534">
        <f t="shared" si="275"/>
        <v>119</v>
      </c>
      <c r="R3534">
        <f t="shared" si="278"/>
        <v>42.3</v>
      </c>
      <c r="S3534" t="s">
        <v>8317</v>
      </c>
      <c r="T3534" t="s">
        <v>8318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6"/>
        <v>42289.761192129634</v>
      </c>
      <c r="P3535" s="10">
        <f t="shared" si="277"/>
        <v>42319.802858796291</v>
      </c>
      <c r="Q3535">
        <f t="shared" si="275"/>
        <v>126</v>
      </c>
      <c r="R3535">
        <f t="shared" si="278"/>
        <v>78.88</v>
      </c>
      <c r="S3535" t="s">
        <v>8317</v>
      </c>
      <c r="T3535" t="s">
        <v>8318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6"/>
        <v>42243.6252662037</v>
      </c>
      <c r="P3536" s="10">
        <f t="shared" si="277"/>
        <v>42278.6252662037</v>
      </c>
      <c r="Q3536">
        <f t="shared" si="275"/>
        <v>156</v>
      </c>
      <c r="R3536">
        <f t="shared" si="278"/>
        <v>38.28</v>
      </c>
      <c r="S3536" t="s">
        <v>8317</v>
      </c>
      <c r="T3536" t="s">
        <v>8318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6"/>
        <v>42248.640162037031</v>
      </c>
      <c r="P3537" s="10">
        <f t="shared" si="277"/>
        <v>42279.75</v>
      </c>
      <c r="Q3537">
        <f t="shared" si="275"/>
        <v>103</v>
      </c>
      <c r="R3537">
        <f t="shared" si="278"/>
        <v>44.85</v>
      </c>
      <c r="S3537" t="s">
        <v>8317</v>
      </c>
      <c r="T3537" t="s">
        <v>8318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6"/>
        <v>42328.727141203708</v>
      </c>
      <c r="P3538" s="10">
        <f t="shared" si="277"/>
        <v>42358.499305555553</v>
      </c>
      <c r="Q3538">
        <f t="shared" si="275"/>
        <v>153</v>
      </c>
      <c r="R3538">
        <f t="shared" si="278"/>
        <v>13.53</v>
      </c>
      <c r="S3538" t="s">
        <v>8317</v>
      </c>
      <c r="T3538" t="s">
        <v>8318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6"/>
        <v>41923.354351851849</v>
      </c>
      <c r="P3539" s="10">
        <f t="shared" si="277"/>
        <v>41960.332638888889</v>
      </c>
      <c r="Q3539">
        <f t="shared" si="275"/>
        <v>180</v>
      </c>
      <c r="R3539">
        <f t="shared" si="278"/>
        <v>43.5</v>
      </c>
      <c r="S3539" t="s">
        <v>8317</v>
      </c>
      <c r="T3539" t="s">
        <v>8318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6"/>
        <v>42571.420601851853</v>
      </c>
      <c r="P3540" s="10">
        <f t="shared" si="277"/>
        <v>42599.420601851853</v>
      </c>
      <c r="Q3540">
        <f t="shared" si="275"/>
        <v>128</v>
      </c>
      <c r="R3540">
        <f t="shared" si="278"/>
        <v>30.95</v>
      </c>
      <c r="S3540" t="s">
        <v>8317</v>
      </c>
      <c r="T3540" t="s">
        <v>8318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6"/>
        <v>42600.756041666667</v>
      </c>
      <c r="P3541" s="10">
        <f t="shared" si="277"/>
        <v>42621.756041666667</v>
      </c>
      <c r="Q3541">
        <f t="shared" si="275"/>
        <v>120</v>
      </c>
      <c r="R3541">
        <f t="shared" si="278"/>
        <v>55.23</v>
      </c>
      <c r="S3541" t="s">
        <v>8317</v>
      </c>
      <c r="T3541" t="s">
        <v>8318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6"/>
        <v>42517.003368055557</v>
      </c>
      <c r="P3542" s="10">
        <f t="shared" si="277"/>
        <v>42547.003368055557</v>
      </c>
      <c r="Q3542">
        <f t="shared" si="275"/>
        <v>123</v>
      </c>
      <c r="R3542">
        <f t="shared" si="278"/>
        <v>46.13</v>
      </c>
      <c r="S3542" t="s">
        <v>8317</v>
      </c>
      <c r="T3542" t="s">
        <v>8318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6"/>
        <v>42222.730034722219</v>
      </c>
      <c r="P3543" s="10">
        <f t="shared" si="277"/>
        <v>42247.730034722219</v>
      </c>
      <c r="Q3543">
        <f t="shared" si="275"/>
        <v>105</v>
      </c>
      <c r="R3543">
        <f t="shared" si="278"/>
        <v>39.380000000000003</v>
      </c>
      <c r="S3543" t="s">
        <v>8317</v>
      </c>
      <c r="T3543" t="s">
        <v>8318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6"/>
        <v>41829.599791666667</v>
      </c>
      <c r="P3544" s="10">
        <f t="shared" si="277"/>
        <v>41889.599791666667</v>
      </c>
      <c r="Q3544">
        <f t="shared" si="275"/>
        <v>102</v>
      </c>
      <c r="R3544">
        <f t="shared" si="278"/>
        <v>66.150000000000006</v>
      </c>
      <c r="S3544" t="s">
        <v>8317</v>
      </c>
      <c r="T3544" t="s">
        <v>8318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6"/>
        <v>42150.755312499998</v>
      </c>
      <c r="P3545" s="10">
        <f t="shared" si="277"/>
        <v>42180.755312499998</v>
      </c>
      <c r="Q3545">
        <f t="shared" si="275"/>
        <v>105</v>
      </c>
      <c r="R3545">
        <f t="shared" si="278"/>
        <v>54.14</v>
      </c>
      <c r="S3545" t="s">
        <v>8317</v>
      </c>
      <c r="T3545" t="s">
        <v>8318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6"/>
        <v>42040.831678240742</v>
      </c>
      <c r="P3546" s="10">
        <f t="shared" si="277"/>
        <v>42070.831678240742</v>
      </c>
      <c r="Q3546">
        <f t="shared" si="275"/>
        <v>100</v>
      </c>
      <c r="R3546">
        <f t="shared" si="278"/>
        <v>104.17</v>
      </c>
      <c r="S3546" t="s">
        <v>8317</v>
      </c>
      <c r="T3546" t="s">
        <v>8318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6"/>
        <v>42075.807395833333</v>
      </c>
      <c r="P3547" s="10">
        <f t="shared" si="277"/>
        <v>42105.807395833333</v>
      </c>
      <c r="Q3547">
        <f t="shared" si="275"/>
        <v>100</v>
      </c>
      <c r="R3547">
        <f t="shared" si="278"/>
        <v>31.38</v>
      </c>
      <c r="S3547" t="s">
        <v>8317</v>
      </c>
      <c r="T3547" t="s">
        <v>8318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6"/>
        <v>42073.660694444443</v>
      </c>
      <c r="P3548" s="10">
        <f t="shared" si="277"/>
        <v>42095.165972222225</v>
      </c>
      <c r="Q3548">
        <f t="shared" si="275"/>
        <v>102</v>
      </c>
      <c r="R3548">
        <f t="shared" si="278"/>
        <v>59.21</v>
      </c>
      <c r="S3548" t="s">
        <v>8317</v>
      </c>
      <c r="T3548" t="s">
        <v>8318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6"/>
        <v>42480.078715277778</v>
      </c>
      <c r="P3549" s="10">
        <f t="shared" si="277"/>
        <v>42504.165972222225</v>
      </c>
      <c r="Q3549">
        <f t="shared" si="275"/>
        <v>114</v>
      </c>
      <c r="R3549">
        <f t="shared" si="278"/>
        <v>119.18</v>
      </c>
      <c r="S3549" t="s">
        <v>8317</v>
      </c>
      <c r="T3549" t="s">
        <v>8318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6"/>
        <v>42411.942291666666</v>
      </c>
      <c r="P3550" s="10">
        <f t="shared" si="277"/>
        <v>42434.041666666672</v>
      </c>
      <c r="Q3550">
        <f t="shared" si="275"/>
        <v>102</v>
      </c>
      <c r="R3550">
        <f t="shared" si="278"/>
        <v>164.62</v>
      </c>
      <c r="S3550" t="s">
        <v>8317</v>
      </c>
      <c r="T3550" t="s">
        <v>8318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6"/>
        <v>42223.394363425927</v>
      </c>
      <c r="P3551" s="10">
        <f t="shared" si="277"/>
        <v>42251.394363425927</v>
      </c>
      <c r="Q3551">
        <f t="shared" si="275"/>
        <v>102</v>
      </c>
      <c r="R3551">
        <f t="shared" si="278"/>
        <v>24.29</v>
      </c>
      <c r="S3551" t="s">
        <v>8317</v>
      </c>
      <c r="T3551" t="s">
        <v>8318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6"/>
        <v>42462.893495370372</v>
      </c>
      <c r="P3552" s="10">
        <f t="shared" si="277"/>
        <v>42492.893495370372</v>
      </c>
      <c r="Q3552">
        <f t="shared" si="275"/>
        <v>105</v>
      </c>
      <c r="R3552">
        <f t="shared" si="278"/>
        <v>40.94</v>
      </c>
      <c r="S3552" t="s">
        <v>8317</v>
      </c>
      <c r="T3552" t="s">
        <v>8318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6"/>
        <v>41753.515856481477</v>
      </c>
      <c r="P3553" s="10">
        <f t="shared" si="277"/>
        <v>41781.921527777777</v>
      </c>
      <c r="Q3553">
        <f t="shared" si="275"/>
        <v>102</v>
      </c>
      <c r="R3553">
        <f t="shared" si="278"/>
        <v>61.1</v>
      </c>
      <c r="S3553" t="s">
        <v>8317</v>
      </c>
      <c r="T3553" t="s">
        <v>8318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6"/>
        <v>41788.587083333332</v>
      </c>
      <c r="P3554" s="10">
        <f t="shared" si="277"/>
        <v>41818.587083333332</v>
      </c>
      <c r="Q3554">
        <f t="shared" si="275"/>
        <v>100</v>
      </c>
      <c r="R3554">
        <f t="shared" si="278"/>
        <v>38.65</v>
      </c>
      <c r="S3554" t="s">
        <v>8317</v>
      </c>
      <c r="T3554" t="s">
        <v>8318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6"/>
        <v>42196.028703703705</v>
      </c>
      <c r="P3555" s="10">
        <f t="shared" si="277"/>
        <v>42228</v>
      </c>
      <c r="Q3555">
        <f t="shared" si="275"/>
        <v>106</v>
      </c>
      <c r="R3555">
        <f t="shared" si="278"/>
        <v>56.2</v>
      </c>
      <c r="S3555" t="s">
        <v>8317</v>
      </c>
      <c r="T3555" t="s">
        <v>8318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6"/>
        <v>42016.050451388888</v>
      </c>
      <c r="P3556" s="10">
        <f t="shared" si="277"/>
        <v>42046.708333333328</v>
      </c>
      <c r="Q3556">
        <f t="shared" si="275"/>
        <v>113</v>
      </c>
      <c r="R3556">
        <f t="shared" si="278"/>
        <v>107</v>
      </c>
      <c r="S3556" t="s">
        <v>8317</v>
      </c>
      <c r="T3556" t="s">
        <v>8318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6"/>
        <v>42661.442060185189</v>
      </c>
      <c r="P3557" s="10">
        <f t="shared" si="277"/>
        <v>42691.483726851846</v>
      </c>
      <c r="Q3557">
        <f t="shared" si="275"/>
        <v>100</v>
      </c>
      <c r="R3557">
        <f t="shared" si="278"/>
        <v>171.43</v>
      </c>
      <c r="S3557" t="s">
        <v>8317</v>
      </c>
      <c r="T3557" t="s">
        <v>8318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6"/>
        <v>41808.649583333332</v>
      </c>
      <c r="P3558" s="10">
        <f t="shared" si="277"/>
        <v>41868.649583333332</v>
      </c>
      <c r="Q3558">
        <f t="shared" si="275"/>
        <v>100</v>
      </c>
      <c r="R3558">
        <f t="shared" si="278"/>
        <v>110.5</v>
      </c>
      <c r="S3558" t="s">
        <v>8317</v>
      </c>
      <c r="T3558" t="s">
        <v>8318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6"/>
        <v>41730.276747685188</v>
      </c>
      <c r="P3559" s="10">
        <f t="shared" si="277"/>
        <v>41764.276747685188</v>
      </c>
      <c r="Q3559">
        <f t="shared" si="275"/>
        <v>100</v>
      </c>
      <c r="R3559">
        <f t="shared" si="278"/>
        <v>179.28</v>
      </c>
      <c r="S3559" t="s">
        <v>8317</v>
      </c>
      <c r="T3559" t="s">
        <v>8318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6"/>
        <v>42139.816840277781</v>
      </c>
      <c r="P3560" s="10">
        <f t="shared" si="277"/>
        <v>42181.875</v>
      </c>
      <c r="Q3560">
        <f t="shared" si="275"/>
        <v>144</v>
      </c>
      <c r="R3560">
        <f t="shared" si="278"/>
        <v>22.91</v>
      </c>
      <c r="S3560" t="s">
        <v>8317</v>
      </c>
      <c r="T3560" t="s">
        <v>8318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6"/>
        <v>42194.096157407403</v>
      </c>
      <c r="P3561" s="10">
        <f t="shared" si="277"/>
        <v>42216.373611111107</v>
      </c>
      <c r="Q3561">
        <f t="shared" si="275"/>
        <v>104</v>
      </c>
      <c r="R3561">
        <f t="shared" si="278"/>
        <v>43.13</v>
      </c>
      <c r="S3561" t="s">
        <v>8317</v>
      </c>
      <c r="T3561" t="s">
        <v>8318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6"/>
        <v>42115.889652777783</v>
      </c>
      <c r="P3562" s="10">
        <f t="shared" si="277"/>
        <v>42151.114583333328</v>
      </c>
      <c r="Q3562">
        <f t="shared" si="275"/>
        <v>108</v>
      </c>
      <c r="R3562">
        <f t="shared" si="278"/>
        <v>46.89</v>
      </c>
      <c r="S3562" t="s">
        <v>8317</v>
      </c>
      <c r="T3562" t="s">
        <v>8318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6"/>
        <v>42203.680300925931</v>
      </c>
      <c r="P3563" s="10">
        <f t="shared" si="277"/>
        <v>42221.774999999994</v>
      </c>
      <c r="Q3563">
        <f t="shared" si="275"/>
        <v>102</v>
      </c>
      <c r="R3563">
        <f t="shared" si="278"/>
        <v>47.41</v>
      </c>
      <c r="S3563" t="s">
        <v>8317</v>
      </c>
      <c r="T3563" t="s">
        <v>8318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6"/>
        <v>42433.761886574073</v>
      </c>
      <c r="P3564" s="10">
        <f t="shared" si="277"/>
        <v>42442.916666666672</v>
      </c>
      <c r="Q3564">
        <f t="shared" si="275"/>
        <v>149</v>
      </c>
      <c r="R3564">
        <f t="shared" si="278"/>
        <v>15.13</v>
      </c>
      <c r="S3564" t="s">
        <v>8317</v>
      </c>
      <c r="T3564" t="s">
        <v>8318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6"/>
        <v>42555.671944444446</v>
      </c>
      <c r="P3565" s="10">
        <f t="shared" si="277"/>
        <v>42583.791666666672</v>
      </c>
      <c r="Q3565">
        <f t="shared" si="275"/>
        <v>105</v>
      </c>
      <c r="R3565">
        <f t="shared" si="278"/>
        <v>21.1</v>
      </c>
      <c r="S3565" t="s">
        <v>8317</v>
      </c>
      <c r="T3565" t="s">
        <v>8318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6"/>
        <v>42236.623252314821</v>
      </c>
      <c r="P3566" s="10">
        <f t="shared" si="277"/>
        <v>42282.666666666672</v>
      </c>
      <c r="Q3566">
        <f t="shared" si="275"/>
        <v>101</v>
      </c>
      <c r="R3566">
        <f t="shared" si="278"/>
        <v>59.12</v>
      </c>
      <c r="S3566" t="s">
        <v>8317</v>
      </c>
      <c r="T3566" t="s">
        <v>8318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6"/>
        <v>41974.743148148147</v>
      </c>
      <c r="P3567" s="10">
        <f t="shared" si="277"/>
        <v>42004.743148148147</v>
      </c>
      <c r="Q3567">
        <f t="shared" si="275"/>
        <v>131</v>
      </c>
      <c r="R3567">
        <f t="shared" si="278"/>
        <v>97.92</v>
      </c>
      <c r="S3567" t="s">
        <v>8317</v>
      </c>
      <c r="T3567" t="s">
        <v>8318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6"/>
        <v>41997.507905092592</v>
      </c>
      <c r="P3568" s="10">
        <f t="shared" si="277"/>
        <v>42027.507905092592</v>
      </c>
      <c r="Q3568">
        <f t="shared" si="275"/>
        <v>105</v>
      </c>
      <c r="R3568">
        <f t="shared" si="278"/>
        <v>55.13</v>
      </c>
      <c r="S3568" t="s">
        <v>8317</v>
      </c>
      <c r="T3568" t="s">
        <v>8318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6"/>
        <v>42135.810694444444</v>
      </c>
      <c r="P3569" s="10">
        <f t="shared" si="277"/>
        <v>42165.810694444444</v>
      </c>
      <c r="Q3569">
        <f t="shared" si="275"/>
        <v>109</v>
      </c>
      <c r="R3569">
        <f t="shared" si="278"/>
        <v>26.54</v>
      </c>
      <c r="S3569" t="s">
        <v>8317</v>
      </c>
      <c r="T3569" t="s">
        <v>8318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6"/>
        <v>41869.740671296298</v>
      </c>
      <c r="P3570" s="10">
        <f t="shared" si="277"/>
        <v>41899.740671296298</v>
      </c>
      <c r="Q3570">
        <f t="shared" si="275"/>
        <v>111</v>
      </c>
      <c r="R3570">
        <f t="shared" si="278"/>
        <v>58.42</v>
      </c>
      <c r="S3570" t="s">
        <v>8317</v>
      </c>
      <c r="T3570" t="s">
        <v>8318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6"/>
        <v>41982.688611111109</v>
      </c>
      <c r="P3571" s="10">
        <f t="shared" si="277"/>
        <v>42012.688611111109</v>
      </c>
      <c r="Q3571">
        <f t="shared" si="275"/>
        <v>100</v>
      </c>
      <c r="R3571">
        <f t="shared" si="278"/>
        <v>122.54</v>
      </c>
      <c r="S3571" t="s">
        <v>8317</v>
      </c>
      <c r="T3571" t="s">
        <v>8318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6"/>
        <v>41976.331979166673</v>
      </c>
      <c r="P3572" s="10">
        <f t="shared" si="277"/>
        <v>42004.291666666672</v>
      </c>
      <c r="Q3572">
        <f t="shared" si="275"/>
        <v>114</v>
      </c>
      <c r="R3572">
        <f t="shared" si="278"/>
        <v>87.96</v>
      </c>
      <c r="S3572" t="s">
        <v>8317</v>
      </c>
      <c r="T3572" t="s">
        <v>8318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6"/>
        <v>41912.858946759261</v>
      </c>
      <c r="P3573" s="10">
        <f t="shared" si="277"/>
        <v>41942.858946759261</v>
      </c>
      <c r="Q3573">
        <f t="shared" si="275"/>
        <v>122</v>
      </c>
      <c r="R3573">
        <f t="shared" si="278"/>
        <v>73.239999999999995</v>
      </c>
      <c r="S3573" t="s">
        <v>8317</v>
      </c>
      <c r="T3573" t="s">
        <v>8318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6"/>
        <v>42146.570393518516</v>
      </c>
      <c r="P3574" s="10">
        <f t="shared" si="277"/>
        <v>42176.570393518516</v>
      </c>
      <c r="Q3574">
        <f t="shared" si="275"/>
        <v>100</v>
      </c>
      <c r="R3574">
        <f t="shared" si="278"/>
        <v>55.56</v>
      </c>
      <c r="S3574" t="s">
        <v>8317</v>
      </c>
      <c r="T3574" t="s">
        <v>8318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6"/>
        <v>41921.375532407408</v>
      </c>
      <c r="P3575" s="10">
        <f t="shared" si="277"/>
        <v>41951.417199074072</v>
      </c>
      <c r="Q3575">
        <f t="shared" si="275"/>
        <v>103</v>
      </c>
      <c r="R3575">
        <f t="shared" si="278"/>
        <v>39.54</v>
      </c>
      <c r="S3575" t="s">
        <v>8317</v>
      </c>
      <c r="T3575" t="s">
        <v>8318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6"/>
        <v>41926.942685185182</v>
      </c>
      <c r="P3576" s="10">
        <f t="shared" si="277"/>
        <v>41956.984351851846</v>
      </c>
      <c r="Q3576">
        <f t="shared" si="275"/>
        <v>106</v>
      </c>
      <c r="R3576">
        <f t="shared" si="278"/>
        <v>136.78</v>
      </c>
      <c r="S3576" t="s">
        <v>8317</v>
      </c>
      <c r="T3576" t="s">
        <v>8318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6"/>
        <v>42561.783877314811</v>
      </c>
      <c r="P3577" s="10">
        <f t="shared" si="277"/>
        <v>42593.165972222225</v>
      </c>
      <c r="Q3577">
        <f t="shared" si="275"/>
        <v>101</v>
      </c>
      <c r="R3577">
        <f t="shared" si="278"/>
        <v>99.34</v>
      </c>
      <c r="S3577" t="s">
        <v>8317</v>
      </c>
      <c r="T3577" t="s">
        <v>8318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6"/>
        <v>42649.54923611111</v>
      </c>
      <c r="P3578" s="10">
        <f t="shared" si="277"/>
        <v>42709.590902777782</v>
      </c>
      <c r="Q3578">
        <f t="shared" si="275"/>
        <v>100</v>
      </c>
      <c r="R3578">
        <f t="shared" si="278"/>
        <v>20</v>
      </c>
      <c r="S3578" t="s">
        <v>8317</v>
      </c>
      <c r="T3578" t="s">
        <v>8318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6"/>
        <v>42093.786840277782</v>
      </c>
      <c r="P3579" s="10">
        <f t="shared" si="277"/>
        <v>42120.26944444445</v>
      </c>
      <c r="Q3579">
        <f t="shared" si="275"/>
        <v>130</v>
      </c>
      <c r="R3579">
        <f t="shared" si="278"/>
        <v>28.89</v>
      </c>
      <c r="S3579" t="s">
        <v>8317</v>
      </c>
      <c r="T3579" t="s">
        <v>8318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6"/>
        <v>42460.733530092592</v>
      </c>
      <c r="P3580" s="10">
        <f t="shared" si="277"/>
        <v>42490.733530092592</v>
      </c>
      <c r="Q3580">
        <f t="shared" si="275"/>
        <v>100</v>
      </c>
      <c r="R3580">
        <f t="shared" si="278"/>
        <v>40.549999999999997</v>
      </c>
      <c r="S3580" t="s">
        <v>8317</v>
      </c>
      <c r="T3580" t="s">
        <v>8318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6"/>
        <v>42430.762222222227</v>
      </c>
      <c r="P3581" s="10">
        <f t="shared" si="277"/>
        <v>42460.720555555556</v>
      </c>
      <c r="Q3581">
        <f t="shared" si="275"/>
        <v>100</v>
      </c>
      <c r="R3581">
        <f t="shared" si="278"/>
        <v>35.71</v>
      </c>
      <c r="S3581" t="s">
        <v>8317</v>
      </c>
      <c r="T3581" t="s">
        <v>8318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6"/>
        <v>42026.176180555558</v>
      </c>
      <c r="P3582" s="10">
        <f t="shared" si="277"/>
        <v>42064.207638888889</v>
      </c>
      <c r="Q3582">
        <f t="shared" si="275"/>
        <v>114</v>
      </c>
      <c r="R3582">
        <f t="shared" si="278"/>
        <v>37.96</v>
      </c>
      <c r="S3582" t="s">
        <v>8317</v>
      </c>
      <c r="T3582" t="s">
        <v>8318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6"/>
        <v>41836.471180555556</v>
      </c>
      <c r="P3583" s="10">
        <f t="shared" si="277"/>
        <v>41850.471180555556</v>
      </c>
      <c r="Q3583">
        <f t="shared" si="275"/>
        <v>100</v>
      </c>
      <c r="R3583">
        <f t="shared" si="278"/>
        <v>33.33</v>
      </c>
      <c r="S3583" t="s">
        <v>8317</v>
      </c>
      <c r="T3583" t="s">
        <v>8318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6"/>
        <v>42451.095856481479</v>
      </c>
      <c r="P3584" s="10">
        <f t="shared" si="277"/>
        <v>42465.095856481479</v>
      </c>
      <c r="Q3584">
        <f t="shared" si="275"/>
        <v>287</v>
      </c>
      <c r="R3584">
        <f t="shared" si="278"/>
        <v>58.57</v>
      </c>
      <c r="S3584" t="s">
        <v>8317</v>
      </c>
      <c r="T3584" t="s">
        <v>8318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6"/>
        <v>42418.425983796296</v>
      </c>
      <c r="P3585" s="10">
        <f t="shared" si="277"/>
        <v>42478.384317129632</v>
      </c>
      <c r="Q3585">
        <f t="shared" si="275"/>
        <v>109</v>
      </c>
      <c r="R3585">
        <f t="shared" si="278"/>
        <v>135.63</v>
      </c>
      <c r="S3585" t="s">
        <v>8317</v>
      </c>
      <c r="T3585" t="s">
        <v>8318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6"/>
        <v>42168.316481481481</v>
      </c>
      <c r="P3586" s="10">
        <f t="shared" si="277"/>
        <v>42198.316481481481</v>
      </c>
      <c r="Q3586">
        <f t="shared" ref="Q3586:Q3649" si="280">ROUND(100*E3586/D3586, 0)</f>
        <v>116</v>
      </c>
      <c r="R3586">
        <f t="shared" si="278"/>
        <v>30.94</v>
      </c>
      <c r="S3586" t="s">
        <v>8317</v>
      </c>
      <c r="T3586" t="s">
        <v>8318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1">(((J3587/60)/60)/24)+DATE(1970,1,1)</f>
        <v>41964.716319444444</v>
      </c>
      <c r="P3587" s="10">
        <f t="shared" ref="P3587:P3650" si="282">(((I3587/60)/60)/24)+DATE(1970,1,1)</f>
        <v>41994.716319444444</v>
      </c>
      <c r="Q3587">
        <f t="shared" si="280"/>
        <v>119</v>
      </c>
      <c r="R3587">
        <f t="shared" ref="R3587:R3650" si="283">IFERROR(ROUND(E3587/L3587, 2), "no backers")</f>
        <v>176.09</v>
      </c>
      <c r="S3587" t="s">
        <v>8317</v>
      </c>
      <c r="T3587" t="s">
        <v>8318</v>
      </c>
      <c r="U3587">
        <f t="shared" ref="U3587:U3650" si="284">YEAR(O3587)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1"/>
        <v>42576.697569444441</v>
      </c>
      <c r="P3588" s="10">
        <f t="shared" si="282"/>
        <v>42636.697569444441</v>
      </c>
      <c r="Q3588">
        <f t="shared" si="280"/>
        <v>109</v>
      </c>
      <c r="R3588">
        <f t="shared" si="283"/>
        <v>151.97999999999999</v>
      </c>
      <c r="S3588" t="s">
        <v>8317</v>
      </c>
      <c r="T3588" t="s">
        <v>8318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1"/>
        <v>42503.539976851855</v>
      </c>
      <c r="P3589" s="10">
        <f t="shared" si="282"/>
        <v>42548.791666666672</v>
      </c>
      <c r="Q3589">
        <f t="shared" si="280"/>
        <v>127</v>
      </c>
      <c r="R3589">
        <f t="shared" si="283"/>
        <v>22.61</v>
      </c>
      <c r="S3589" t="s">
        <v>8317</v>
      </c>
      <c r="T3589" t="s">
        <v>8318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1"/>
        <v>42101.828819444447</v>
      </c>
      <c r="P3590" s="10">
        <f t="shared" si="282"/>
        <v>42123.958333333328</v>
      </c>
      <c r="Q3590">
        <f t="shared" si="280"/>
        <v>101</v>
      </c>
      <c r="R3590">
        <f t="shared" si="283"/>
        <v>18.27</v>
      </c>
      <c r="S3590" t="s">
        <v>8317</v>
      </c>
      <c r="T3590" t="s">
        <v>8318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1"/>
        <v>42125.647534722222</v>
      </c>
      <c r="P3591" s="10">
        <f t="shared" si="282"/>
        <v>42150.647534722222</v>
      </c>
      <c r="Q3591">
        <f t="shared" si="280"/>
        <v>128</v>
      </c>
      <c r="R3591">
        <f t="shared" si="283"/>
        <v>82.26</v>
      </c>
      <c r="S3591" t="s">
        <v>8317</v>
      </c>
      <c r="T3591" t="s">
        <v>8318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1"/>
        <v>41902.333726851852</v>
      </c>
      <c r="P3592" s="10">
        <f t="shared" si="282"/>
        <v>41932.333726851852</v>
      </c>
      <c r="Q3592">
        <f t="shared" si="280"/>
        <v>100</v>
      </c>
      <c r="R3592">
        <f t="shared" si="283"/>
        <v>68.53</v>
      </c>
      <c r="S3592" t="s">
        <v>8317</v>
      </c>
      <c r="T3592" t="s">
        <v>8318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1"/>
        <v>42003.948425925926</v>
      </c>
      <c r="P3593" s="10">
        <f t="shared" si="282"/>
        <v>42028.207638888889</v>
      </c>
      <c r="Q3593">
        <f t="shared" si="280"/>
        <v>175</v>
      </c>
      <c r="R3593">
        <f t="shared" si="283"/>
        <v>68.06</v>
      </c>
      <c r="S3593" t="s">
        <v>8317</v>
      </c>
      <c r="T3593" t="s">
        <v>8318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1"/>
        <v>41988.829942129625</v>
      </c>
      <c r="P3594" s="10">
        <f t="shared" si="282"/>
        <v>42046.207638888889</v>
      </c>
      <c r="Q3594">
        <f t="shared" si="280"/>
        <v>127</v>
      </c>
      <c r="R3594">
        <f t="shared" si="283"/>
        <v>72.709999999999994</v>
      </c>
      <c r="S3594" t="s">
        <v>8317</v>
      </c>
      <c r="T3594" t="s">
        <v>8318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1"/>
        <v>41974.898599537039</v>
      </c>
      <c r="P3595" s="10">
        <f t="shared" si="282"/>
        <v>42009.851388888885</v>
      </c>
      <c r="Q3595">
        <f t="shared" si="280"/>
        <v>111</v>
      </c>
      <c r="R3595">
        <f t="shared" si="283"/>
        <v>77.19</v>
      </c>
      <c r="S3595" t="s">
        <v>8317</v>
      </c>
      <c r="T3595" t="s">
        <v>8318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1"/>
        <v>42592.066921296297</v>
      </c>
      <c r="P3596" s="10">
        <f t="shared" si="282"/>
        <v>42617.066921296297</v>
      </c>
      <c r="Q3596">
        <f t="shared" si="280"/>
        <v>126</v>
      </c>
      <c r="R3596">
        <f t="shared" si="283"/>
        <v>55.97</v>
      </c>
      <c r="S3596" t="s">
        <v>8317</v>
      </c>
      <c r="T3596" t="s">
        <v>8318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1"/>
        <v>42050.008368055554</v>
      </c>
      <c r="P3597" s="10">
        <f t="shared" si="282"/>
        <v>42076.290972222225</v>
      </c>
      <c r="Q3597">
        <f t="shared" si="280"/>
        <v>119</v>
      </c>
      <c r="R3597">
        <f t="shared" si="283"/>
        <v>49.69</v>
      </c>
      <c r="S3597" t="s">
        <v>8317</v>
      </c>
      <c r="T3597" t="s">
        <v>8318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1"/>
        <v>41856.715069444443</v>
      </c>
      <c r="P3598" s="10">
        <f t="shared" si="282"/>
        <v>41877.715069444443</v>
      </c>
      <c r="Q3598">
        <f t="shared" si="280"/>
        <v>108</v>
      </c>
      <c r="R3598">
        <f t="shared" si="283"/>
        <v>79</v>
      </c>
      <c r="S3598" t="s">
        <v>8317</v>
      </c>
      <c r="T3598" t="s">
        <v>8318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1"/>
        <v>42417.585532407407</v>
      </c>
      <c r="P3599" s="10">
        <f t="shared" si="282"/>
        <v>42432.249305555553</v>
      </c>
      <c r="Q3599">
        <f t="shared" si="280"/>
        <v>103</v>
      </c>
      <c r="R3599">
        <f t="shared" si="283"/>
        <v>77.73</v>
      </c>
      <c r="S3599" t="s">
        <v>8317</v>
      </c>
      <c r="T3599" t="s">
        <v>8318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41866.79886574074</v>
      </c>
      <c r="P3600" s="10">
        <f t="shared" si="282"/>
        <v>41885.207638888889</v>
      </c>
      <c r="Q3600">
        <f t="shared" si="280"/>
        <v>110</v>
      </c>
      <c r="R3600">
        <f t="shared" si="283"/>
        <v>40.78</v>
      </c>
      <c r="S3600" t="s">
        <v>8317</v>
      </c>
      <c r="T3600" t="s">
        <v>8318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1"/>
        <v>42220.79487268519</v>
      </c>
      <c r="P3601" s="10">
        <f t="shared" si="282"/>
        <v>42246</v>
      </c>
      <c r="Q3601">
        <f t="shared" si="280"/>
        <v>202</v>
      </c>
      <c r="R3601">
        <f t="shared" si="283"/>
        <v>59.41</v>
      </c>
      <c r="S3601" t="s">
        <v>8317</v>
      </c>
      <c r="T3601" t="s">
        <v>8318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1"/>
        <v>42628.849120370374</v>
      </c>
      <c r="P3602" s="10">
        <f t="shared" si="282"/>
        <v>42656.849120370374</v>
      </c>
      <c r="Q3602">
        <f t="shared" si="280"/>
        <v>130</v>
      </c>
      <c r="R3602">
        <f t="shared" si="283"/>
        <v>3.25</v>
      </c>
      <c r="S3602" t="s">
        <v>8317</v>
      </c>
      <c r="T3602" t="s">
        <v>8318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1"/>
        <v>41990.99863425926</v>
      </c>
      <c r="P3603" s="10">
        <f t="shared" si="282"/>
        <v>42020.99863425926</v>
      </c>
      <c r="Q3603">
        <f t="shared" si="280"/>
        <v>104</v>
      </c>
      <c r="R3603">
        <f t="shared" si="283"/>
        <v>39.380000000000003</v>
      </c>
      <c r="S3603" t="s">
        <v>8317</v>
      </c>
      <c r="T3603" t="s">
        <v>8318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1"/>
        <v>42447.894432870366</v>
      </c>
      <c r="P3604" s="10">
        <f t="shared" si="282"/>
        <v>42507.894432870366</v>
      </c>
      <c r="Q3604">
        <f t="shared" si="280"/>
        <v>100</v>
      </c>
      <c r="R3604">
        <f t="shared" si="283"/>
        <v>81.67</v>
      </c>
      <c r="S3604" t="s">
        <v>8317</v>
      </c>
      <c r="T3604" t="s">
        <v>8318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1"/>
        <v>42283.864351851851</v>
      </c>
      <c r="P3605" s="10">
        <f t="shared" si="282"/>
        <v>42313.906018518523</v>
      </c>
      <c r="Q3605">
        <f t="shared" si="280"/>
        <v>171</v>
      </c>
      <c r="R3605">
        <f t="shared" si="283"/>
        <v>44.91</v>
      </c>
      <c r="S3605" t="s">
        <v>8317</v>
      </c>
      <c r="T3605" t="s">
        <v>8318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1"/>
        <v>42483.015694444446</v>
      </c>
      <c r="P3606" s="10">
        <f t="shared" si="282"/>
        <v>42489.290972222225</v>
      </c>
      <c r="Q3606">
        <f t="shared" si="280"/>
        <v>113</v>
      </c>
      <c r="R3606">
        <f t="shared" si="283"/>
        <v>49.06</v>
      </c>
      <c r="S3606" t="s">
        <v>8317</v>
      </c>
      <c r="T3606" t="s">
        <v>8318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1"/>
        <v>42383.793124999997</v>
      </c>
      <c r="P3607" s="10">
        <f t="shared" si="282"/>
        <v>42413.793124999997</v>
      </c>
      <c r="Q3607">
        <f t="shared" si="280"/>
        <v>184</v>
      </c>
      <c r="R3607">
        <f t="shared" si="283"/>
        <v>30.67</v>
      </c>
      <c r="S3607" t="s">
        <v>8317</v>
      </c>
      <c r="T3607" t="s">
        <v>8318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1"/>
        <v>42566.604826388888</v>
      </c>
      <c r="P3608" s="10">
        <f t="shared" si="282"/>
        <v>42596.604826388888</v>
      </c>
      <c r="Q3608">
        <f t="shared" si="280"/>
        <v>130</v>
      </c>
      <c r="R3608">
        <f t="shared" si="283"/>
        <v>61.06</v>
      </c>
      <c r="S3608" t="s">
        <v>8317</v>
      </c>
      <c r="T3608" t="s">
        <v>8318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1"/>
        <v>42338.963912037041</v>
      </c>
      <c r="P3609" s="10">
        <f t="shared" si="282"/>
        <v>42353</v>
      </c>
      <c r="Q3609">
        <f t="shared" si="280"/>
        <v>105</v>
      </c>
      <c r="R3609">
        <f t="shared" si="283"/>
        <v>29</v>
      </c>
      <c r="S3609" t="s">
        <v>8317</v>
      </c>
      <c r="T3609" t="s">
        <v>8318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1"/>
        <v>42506.709375000006</v>
      </c>
      <c r="P3610" s="10">
        <f t="shared" si="282"/>
        <v>42538.583333333328</v>
      </c>
      <c r="Q3610">
        <f t="shared" si="280"/>
        <v>100</v>
      </c>
      <c r="R3610">
        <f t="shared" si="283"/>
        <v>29.63</v>
      </c>
      <c r="S3610" t="s">
        <v>8317</v>
      </c>
      <c r="T3610" t="s">
        <v>8318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1"/>
        <v>42429.991724537031</v>
      </c>
      <c r="P3611" s="10">
        <f t="shared" si="282"/>
        <v>42459.950057870374</v>
      </c>
      <c r="Q3611">
        <f t="shared" si="280"/>
        <v>153</v>
      </c>
      <c r="R3611">
        <f t="shared" si="283"/>
        <v>143.1</v>
      </c>
      <c r="S3611" t="s">
        <v>8317</v>
      </c>
      <c r="T3611" t="s">
        <v>8318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1"/>
        <v>42203.432129629626</v>
      </c>
      <c r="P3612" s="10">
        <f t="shared" si="282"/>
        <v>42233.432129629626</v>
      </c>
      <c r="Q3612">
        <f t="shared" si="280"/>
        <v>162</v>
      </c>
      <c r="R3612">
        <f t="shared" si="283"/>
        <v>52.35</v>
      </c>
      <c r="S3612" t="s">
        <v>8317</v>
      </c>
      <c r="T3612" t="s">
        <v>8318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1"/>
        <v>42072.370381944449</v>
      </c>
      <c r="P3613" s="10">
        <f t="shared" si="282"/>
        <v>42102.370381944449</v>
      </c>
      <c r="Q3613">
        <f t="shared" si="280"/>
        <v>136</v>
      </c>
      <c r="R3613">
        <f t="shared" si="283"/>
        <v>66.67</v>
      </c>
      <c r="S3613" t="s">
        <v>8317</v>
      </c>
      <c r="T3613" t="s">
        <v>8318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1"/>
        <v>41789.726979166669</v>
      </c>
      <c r="P3614" s="10">
        <f t="shared" si="282"/>
        <v>41799.726979166669</v>
      </c>
      <c r="Q3614">
        <f t="shared" si="280"/>
        <v>144</v>
      </c>
      <c r="R3614">
        <f t="shared" si="283"/>
        <v>126.67</v>
      </c>
      <c r="S3614" t="s">
        <v>8317</v>
      </c>
      <c r="T3614" t="s">
        <v>8318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1"/>
        <v>41788.58997685185</v>
      </c>
      <c r="P3615" s="10">
        <f t="shared" si="282"/>
        <v>41818.58997685185</v>
      </c>
      <c r="Q3615">
        <f t="shared" si="280"/>
        <v>100</v>
      </c>
      <c r="R3615">
        <f t="shared" si="283"/>
        <v>62.5</v>
      </c>
      <c r="S3615" t="s">
        <v>8317</v>
      </c>
      <c r="T3615" t="s">
        <v>8318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1"/>
        <v>42144.041851851856</v>
      </c>
      <c r="P3616" s="10">
        <f t="shared" si="282"/>
        <v>42174.041851851856</v>
      </c>
      <c r="Q3616">
        <f t="shared" si="280"/>
        <v>101</v>
      </c>
      <c r="R3616">
        <f t="shared" si="283"/>
        <v>35.49</v>
      </c>
      <c r="S3616" t="s">
        <v>8317</v>
      </c>
      <c r="T3616" t="s">
        <v>8318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1"/>
        <v>42318.593703703707</v>
      </c>
      <c r="P3617" s="10">
        <f t="shared" si="282"/>
        <v>42348.593703703707</v>
      </c>
      <c r="Q3617">
        <f t="shared" si="280"/>
        <v>107</v>
      </c>
      <c r="R3617">
        <f t="shared" si="283"/>
        <v>37.08</v>
      </c>
      <c r="S3617" t="s">
        <v>8317</v>
      </c>
      <c r="T3617" t="s">
        <v>8318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1"/>
        <v>42052.949814814812</v>
      </c>
      <c r="P3618" s="10">
        <f t="shared" si="282"/>
        <v>42082.908148148148</v>
      </c>
      <c r="Q3618">
        <f t="shared" si="280"/>
        <v>125</v>
      </c>
      <c r="R3618">
        <f t="shared" si="283"/>
        <v>69.33</v>
      </c>
      <c r="S3618" t="s">
        <v>8317</v>
      </c>
      <c r="T3618" t="s">
        <v>8318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1"/>
        <v>42779.610289351855</v>
      </c>
      <c r="P3619" s="10">
        <f t="shared" si="282"/>
        <v>42794</v>
      </c>
      <c r="Q3619">
        <f t="shared" si="280"/>
        <v>119</v>
      </c>
      <c r="R3619">
        <f t="shared" si="283"/>
        <v>17.25</v>
      </c>
      <c r="S3619" t="s">
        <v>8317</v>
      </c>
      <c r="T3619" t="s">
        <v>8318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1"/>
        <v>42128.627893518518</v>
      </c>
      <c r="P3620" s="10">
        <f t="shared" si="282"/>
        <v>42158.627893518518</v>
      </c>
      <c r="Q3620">
        <f t="shared" si="280"/>
        <v>101</v>
      </c>
      <c r="R3620">
        <f t="shared" si="283"/>
        <v>36.07</v>
      </c>
      <c r="S3620" t="s">
        <v>8317</v>
      </c>
      <c r="T3620" t="s">
        <v>8318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1"/>
        <v>42661.132245370376</v>
      </c>
      <c r="P3621" s="10">
        <f t="shared" si="282"/>
        <v>42693.916666666672</v>
      </c>
      <c r="Q3621">
        <f t="shared" si="280"/>
        <v>113</v>
      </c>
      <c r="R3621">
        <f t="shared" si="283"/>
        <v>66.47</v>
      </c>
      <c r="S3621" t="s">
        <v>8317</v>
      </c>
      <c r="T3621" t="s">
        <v>8318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1"/>
        <v>42037.938206018516</v>
      </c>
      <c r="P3622" s="10">
        <f t="shared" si="282"/>
        <v>42068.166666666672</v>
      </c>
      <c r="Q3622">
        <f t="shared" si="280"/>
        <v>105</v>
      </c>
      <c r="R3622">
        <f t="shared" si="283"/>
        <v>56.07</v>
      </c>
      <c r="S3622" t="s">
        <v>8317</v>
      </c>
      <c r="T3622" t="s">
        <v>8318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1"/>
        <v>42619.935694444444</v>
      </c>
      <c r="P3623" s="10">
        <f t="shared" si="282"/>
        <v>42643.875</v>
      </c>
      <c r="Q3623">
        <f t="shared" si="280"/>
        <v>110</v>
      </c>
      <c r="R3623">
        <f t="shared" si="283"/>
        <v>47.03</v>
      </c>
      <c r="S3623" t="s">
        <v>8317</v>
      </c>
      <c r="T3623" t="s">
        <v>8318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1"/>
        <v>41877.221886574072</v>
      </c>
      <c r="P3624" s="10">
        <f t="shared" si="282"/>
        <v>41910.140972222223</v>
      </c>
      <c r="Q3624">
        <f t="shared" si="280"/>
        <v>100</v>
      </c>
      <c r="R3624">
        <f t="shared" si="283"/>
        <v>47.67</v>
      </c>
      <c r="S3624" t="s">
        <v>8317</v>
      </c>
      <c r="T3624" t="s">
        <v>8318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1"/>
        <v>41828.736921296295</v>
      </c>
      <c r="P3625" s="10">
        <f t="shared" si="282"/>
        <v>41846.291666666664</v>
      </c>
      <c r="Q3625">
        <f t="shared" si="280"/>
        <v>120</v>
      </c>
      <c r="R3625">
        <f t="shared" si="283"/>
        <v>88.24</v>
      </c>
      <c r="S3625" t="s">
        <v>8317</v>
      </c>
      <c r="T3625" t="s">
        <v>8318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1"/>
        <v>42545.774189814809</v>
      </c>
      <c r="P3626" s="10">
        <f t="shared" si="282"/>
        <v>42605.774189814809</v>
      </c>
      <c r="Q3626">
        <f t="shared" si="280"/>
        <v>105</v>
      </c>
      <c r="R3626">
        <f t="shared" si="283"/>
        <v>80.72</v>
      </c>
      <c r="S3626" t="s">
        <v>8317</v>
      </c>
      <c r="T3626" t="s">
        <v>8318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1"/>
        <v>42157.652511574073</v>
      </c>
      <c r="P3627" s="10">
        <f t="shared" si="282"/>
        <v>42187.652511574073</v>
      </c>
      <c r="Q3627">
        <f t="shared" si="280"/>
        <v>103</v>
      </c>
      <c r="R3627">
        <f t="shared" si="283"/>
        <v>39.49</v>
      </c>
      <c r="S3627" t="s">
        <v>8317</v>
      </c>
      <c r="T3627" t="s">
        <v>8318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1"/>
        <v>41846.667326388888</v>
      </c>
      <c r="P3628" s="10">
        <f t="shared" si="282"/>
        <v>41867.667326388888</v>
      </c>
      <c r="Q3628">
        <f t="shared" si="280"/>
        <v>102</v>
      </c>
      <c r="R3628">
        <f t="shared" si="283"/>
        <v>84.85</v>
      </c>
      <c r="S3628" t="s">
        <v>8317</v>
      </c>
      <c r="T3628" t="s">
        <v>8318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1"/>
        <v>42460.741747685184</v>
      </c>
      <c r="P3629" s="10">
        <f t="shared" si="282"/>
        <v>42511.165972222225</v>
      </c>
      <c r="Q3629">
        <f t="shared" si="280"/>
        <v>100</v>
      </c>
      <c r="R3629">
        <f t="shared" si="283"/>
        <v>68.97</v>
      </c>
      <c r="S3629" t="s">
        <v>8317</v>
      </c>
      <c r="T3629" t="s">
        <v>8318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1"/>
        <v>42291.833287037036</v>
      </c>
      <c r="P3630" s="10">
        <f t="shared" si="282"/>
        <v>42351.874953703707</v>
      </c>
      <c r="Q3630">
        <f t="shared" si="280"/>
        <v>0</v>
      </c>
      <c r="R3630" t="str">
        <f t="shared" si="283"/>
        <v>no backers</v>
      </c>
      <c r="S3630" t="s">
        <v>8317</v>
      </c>
      <c r="T3630" t="s">
        <v>8359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1"/>
        <v>42437.094490740739</v>
      </c>
      <c r="P3631" s="10">
        <f t="shared" si="282"/>
        <v>42495.708333333328</v>
      </c>
      <c r="Q3631">
        <f t="shared" si="280"/>
        <v>0</v>
      </c>
      <c r="R3631">
        <f t="shared" si="283"/>
        <v>1</v>
      </c>
      <c r="S3631" t="s">
        <v>8317</v>
      </c>
      <c r="T3631" t="s">
        <v>8359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1"/>
        <v>41942.84710648148</v>
      </c>
      <c r="P3632" s="10">
        <f t="shared" si="282"/>
        <v>41972.888773148152</v>
      </c>
      <c r="Q3632">
        <f t="shared" si="280"/>
        <v>0</v>
      </c>
      <c r="R3632">
        <f t="shared" si="283"/>
        <v>1</v>
      </c>
      <c r="S3632" t="s">
        <v>8317</v>
      </c>
      <c r="T3632" t="s">
        <v>8359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1"/>
        <v>41880.753437499996</v>
      </c>
      <c r="P3633" s="10">
        <f t="shared" si="282"/>
        <v>41905.165972222225</v>
      </c>
      <c r="Q3633">
        <f t="shared" si="280"/>
        <v>51</v>
      </c>
      <c r="R3633">
        <f t="shared" si="283"/>
        <v>147.88</v>
      </c>
      <c r="S3633" t="s">
        <v>8317</v>
      </c>
      <c r="T3633" t="s">
        <v>8359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1"/>
        <v>41946.936909722222</v>
      </c>
      <c r="P3634" s="10">
        <f t="shared" si="282"/>
        <v>41966.936909722222</v>
      </c>
      <c r="Q3634">
        <f t="shared" si="280"/>
        <v>20</v>
      </c>
      <c r="R3634">
        <f t="shared" si="283"/>
        <v>100</v>
      </c>
      <c r="S3634" t="s">
        <v>8317</v>
      </c>
      <c r="T3634" t="s">
        <v>8359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1"/>
        <v>42649.623460648145</v>
      </c>
      <c r="P3635" s="10">
        <f t="shared" si="282"/>
        <v>42693.041666666672</v>
      </c>
      <c r="Q3635">
        <f t="shared" si="280"/>
        <v>35</v>
      </c>
      <c r="R3635">
        <f t="shared" si="283"/>
        <v>56.84</v>
      </c>
      <c r="S3635" t="s">
        <v>8317</v>
      </c>
      <c r="T3635" t="s">
        <v>8359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1"/>
        <v>42701.166365740741</v>
      </c>
      <c r="P3636" s="10">
        <f t="shared" si="282"/>
        <v>42749.165972222225</v>
      </c>
      <c r="Q3636">
        <f t="shared" si="280"/>
        <v>4</v>
      </c>
      <c r="R3636">
        <f t="shared" si="283"/>
        <v>176.94</v>
      </c>
      <c r="S3636" t="s">
        <v>8317</v>
      </c>
      <c r="T3636" t="s">
        <v>8359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1"/>
        <v>42450.88282407407</v>
      </c>
      <c r="P3637" s="10">
        <f t="shared" si="282"/>
        <v>42480.88282407407</v>
      </c>
      <c r="Q3637">
        <f t="shared" si="280"/>
        <v>36</v>
      </c>
      <c r="R3637">
        <f t="shared" si="283"/>
        <v>127.6</v>
      </c>
      <c r="S3637" t="s">
        <v>8317</v>
      </c>
      <c r="T3637" t="s">
        <v>8359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1"/>
        <v>42226.694780092599</v>
      </c>
      <c r="P3638" s="10">
        <f t="shared" si="282"/>
        <v>42261.694780092599</v>
      </c>
      <c r="Q3638">
        <f t="shared" si="280"/>
        <v>0</v>
      </c>
      <c r="R3638" t="str">
        <f t="shared" si="283"/>
        <v>no backers</v>
      </c>
      <c r="S3638" t="s">
        <v>8317</v>
      </c>
      <c r="T3638" t="s">
        <v>8359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1"/>
        <v>41975.700636574074</v>
      </c>
      <c r="P3639" s="10">
        <f t="shared" si="282"/>
        <v>42005.700636574074</v>
      </c>
      <c r="Q3639">
        <f t="shared" si="280"/>
        <v>31</v>
      </c>
      <c r="R3639">
        <f t="shared" si="283"/>
        <v>66.14</v>
      </c>
      <c r="S3639" t="s">
        <v>8317</v>
      </c>
      <c r="T3639" t="s">
        <v>8359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1"/>
        <v>42053.672824074078</v>
      </c>
      <c r="P3640" s="10">
        <f t="shared" si="282"/>
        <v>42113.631157407406</v>
      </c>
      <c r="Q3640">
        <f t="shared" si="280"/>
        <v>7</v>
      </c>
      <c r="R3640">
        <f t="shared" si="283"/>
        <v>108</v>
      </c>
      <c r="S3640" t="s">
        <v>8317</v>
      </c>
      <c r="T3640" t="s">
        <v>8359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1"/>
        <v>42590.677152777775</v>
      </c>
      <c r="P3641" s="10">
        <f t="shared" si="282"/>
        <v>42650.632638888885</v>
      </c>
      <c r="Q3641">
        <f t="shared" si="280"/>
        <v>0</v>
      </c>
      <c r="R3641">
        <f t="shared" si="283"/>
        <v>1</v>
      </c>
      <c r="S3641" t="s">
        <v>8317</v>
      </c>
      <c r="T3641" t="s">
        <v>8359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1"/>
        <v>42104.781597222223</v>
      </c>
      <c r="P3642" s="10">
        <f t="shared" si="282"/>
        <v>42134.781597222223</v>
      </c>
      <c r="Q3642">
        <f t="shared" si="280"/>
        <v>6</v>
      </c>
      <c r="R3642">
        <f t="shared" si="283"/>
        <v>18.329999999999998</v>
      </c>
      <c r="S3642" t="s">
        <v>8317</v>
      </c>
      <c r="T3642" t="s">
        <v>8359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1"/>
        <v>41899.627071759263</v>
      </c>
      <c r="P3643" s="10">
        <f t="shared" si="282"/>
        <v>41917.208333333336</v>
      </c>
      <c r="Q3643">
        <f t="shared" si="280"/>
        <v>0</v>
      </c>
      <c r="R3643" t="str">
        <f t="shared" si="283"/>
        <v>no backers</v>
      </c>
      <c r="S3643" t="s">
        <v>8317</v>
      </c>
      <c r="T3643" t="s">
        <v>8359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1"/>
        <v>42297.816284722227</v>
      </c>
      <c r="P3644" s="10">
        <f t="shared" si="282"/>
        <v>42338.708333333328</v>
      </c>
      <c r="Q3644">
        <f t="shared" si="280"/>
        <v>2</v>
      </c>
      <c r="R3644">
        <f t="shared" si="283"/>
        <v>7.5</v>
      </c>
      <c r="S3644" t="s">
        <v>8317</v>
      </c>
      <c r="T3644" t="s">
        <v>8359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1"/>
        <v>42285.143969907411</v>
      </c>
      <c r="P3645" s="10">
        <f t="shared" si="282"/>
        <v>42325.185636574075</v>
      </c>
      <c r="Q3645">
        <f t="shared" si="280"/>
        <v>0</v>
      </c>
      <c r="R3645" t="str">
        <f t="shared" si="283"/>
        <v>no backers</v>
      </c>
      <c r="S3645" t="s">
        <v>8317</v>
      </c>
      <c r="T3645" t="s">
        <v>8359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1"/>
        <v>42409.241747685184</v>
      </c>
      <c r="P3646" s="10">
        <f t="shared" si="282"/>
        <v>42437.207638888889</v>
      </c>
      <c r="Q3646">
        <f t="shared" si="280"/>
        <v>16</v>
      </c>
      <c r="R3646">
        <f t="shared" si="283"/>
        <v>68.42</v>
      </c>
      <c r="S3646" t="s">
        <v>8317</v>
      </c>
      <c r="T3646" t="s">
        <v>8359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1"/>
        <v>42665.970347222217</v>
      </c>
      <c r="P3647" s="10">
        <f t="shared" si="282"/>
        <v>42696.012013888889</v>
      </c>
      <c r="Q3647">
        <f t="shared" si="280"/>
        <v>0</v>
      </c>
      <c r="R3647">
        <f t="shared" si="283"/>
        <v>1</v>
      </c>
      <c r="S3647" t="s">
        <v>8317</v>
      </c>
      <c r="T3647" t="s">
        <v>8359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1"/>
        <v>42140.421319444446</v>
      </c>
      <c r="P3648" s="10">
        <f t="shared" si="282"/>
        <v>42171.979166666672</v>
      </c>
      <c r="Q3648">
        <f t="shared" si="280"/>
        <v>5</v>
      </c>
      <c r="R3648">
        <f t="shared" si="283"/>
        <v>60.13</v>
      </c>
      <c r="S3648" t="s">
        <v>8317</v>
      </c>
      <c r="T3648" t="s">
        <v>8359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1"/>
        <v>42598.749155092592</v>
      </c>
      <c r="P3649" s="10">
        <f t="shared" si="282"/>
        <v>42643.749155092592</v>
      </c>
      <c r="Q3649">
        <f t="shared" si="280"/>
        <v>6</v>
      </c>
      <c r="R3649">
        <f t="shared" si="283"/>
        <v>15</v>
      </c>
      <c r="S3649" t="s">
        <v>8317</v>
      </c>
      <c r="T3649" t="s">
        <v>8359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1"/>
        <v>41887.292187500003</v>
      </c>
      <c r="P3650" s="10">
        <f t="shared" si="282"/>
        <v>41917.292187500003</v>
      </c>
      <c r="Q3650">
        <f t="shared" ref="Q3650:Q3713" si="285">ROUND(100*E3650/D3650, 0)</f>
        <v>100</v>
      </c>
      <c r="R3650">
        <f t="shared" si="283"/>
        <v>550.04</v>
      </c>
      <c r="S3650" t="s">
        <v>8317</v>
      </c>
      <c r="T3650" t="s">
        <v>8318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6">(((J3651/60)/60)/24)+DATE(1970,1,1)</f>
        <v>41780.712893518517</v>
      </c>
      <c r="P3651" s="10">
        <f t="shared" ref="P3651:P3714" si="287">(((I3651/60)/60)/24)+DATE(1970,1,1)</f>
        <v>41806.712893518517</v>
      </c>
      <c r="Q3651">
        <f t="shared" si="285"/>
        <v>104</v>
      </c>
      <c r="R3651">
        <f t="shared" ref="R3651:R3714" si="288">IFERROR(ROUND(E3651/L3651, 2), "no backers")</f>
        <v>97.5</v>
      </c>
      <c r="S3651" t="s">
        <v>8317</v>
      </c>
      <c r="T3651" t="s">
        <v>8318</v>
      </c>
      <c r="U3651">
        <f t="shared" ref="U3651:U3714" si="289">YEAR(O3651)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6"/>
        <v>42381.478981481487</v>
      </c>
      <c r="P3652" s="10">
        <f t="shared" si="287"/>
        <v>42402.478981481487</v>
      </c>
      <c r="Q3652">
        <f t="shared" si="285"/>
        <v>100</v>
      </c>
      <c r="R3652">
        <f t="shared" si="288"/>
        <v>29.41</v>
      </c>
      <c r="S3652" t="s">
        <v>8317</v>
      </c>
      <c r="T3652" t="s">
        <v>8318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6"/>
        <v>41828.646319444444</v>
      </c>
      <c r="P3653" s="10">
        <f t="shared" si="287"/>
        <v>41861.665972222225</v>
      </c>
      <c r="Q3653">
        <f t="shared" si="285"/>
        <v>104</v>
      </c>
      <c r="R3653">
        <f t="shared" si="288"/>
        <v>57.78</v>
      </c>
      <c r="S3653" t="s">
        <v>8317</v>
      </c>
      <c r="T3653" t="s">
        <v>8318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6"/>
        <v>42596.644699074073</v>
      </c>
      <c r="P3654" s="10">
        <f t="shared" si="287"/>
        <v>42607.165972222225</v>
      </c>
      <c r="Q3654">
        <f t="shared" si="285"/>
        <v>251</v>
      </c>
      <c r="R3654">
        <f t="shared" si="288"/>
        <v>44.24</v>
      </c>
      <c r="S3654" t="s">
        <v>8317</v>
      </c>
      <c r="T3654" t="s">
        <v>8318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6"/>
        <v>42191.363506944443</v>
      </c>
      <c r="P3655" s="10">
        <f t="shared" si="287"/>
        <v>42221.363506944443</v>
      </c>
      <c r="Q3655">
        <f t="shared" si="285"/>
        <v>101</v>
      </c>
      <c r="R3655">
        <f t="shared" si="288"/>
        <v>60.91</v>
      </c>
      <c r="S3655" t="s">
        <v>8317</v>
      </c>
      <c r="T3655" t="s">
        <v>8318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6"/>
        <v>42440.416504629626</v>
      </c>
      <c r="P3656" s="10">
        <f t="shared" si="287"/>
        <v>42463.708333333328</v>
      </c>
      <c r="Q3656">
        <f t="shared" si="285"/>
        <v>174</v>
      </c>
      <c r="R3656">
        <f t="shared" si="288"/>
        <v>68.84</v>
      </c>
      <c r="S3656" t="s">
        <v>8317</v>
      </c>
      <c r="T3656" t="s">
        <v>8318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6"/>
        <v>42173.803217592591</v>
      </c>
      <c r="P3657" s="10">
        <f t="shared" si="287"/>
        <v>42203.290972222225</v>
      </c>
      <c r="Q3657">
        <f t="shared" si="285"/>
        <v>116</v>
      </c>
      <c r="R3657">
        <f t="shared" si="288"/>
        <v>73.58</v>
      </c>
      <c r="S3657" t="s">
        <v>8317</v>
      </c>
      <c r="T3657" t="s">
        <v>8318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6"/>
        <v>42737.910138888896</v>
      </c>
      <c r="P3658" s="10">
        <f t="shared" si="287"/>
        <v>42767.957638888889</v>
      </c>
      <c r="Q3658">
        <f t="shared" si="285"/>
        <v>106</v>
      </c>
      <c r="R3658">
        <f t="shared" si="288"/>
        <v>115.02</v>
      </c>
      <c r="S3658" t="s">
        <v>8317</v>
      </c>
      <c r="T3658" t="s">
        <v>8318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6"/>
        <v>42499.629849537043</v>
      </c>
      <c r="P3659" s="10">
        <f t="shared" si="287"/>
        <v>42522.904166666667</v>
      </c>
      <c r="Q3659">
        <f t="shared" si="285"/>
        <v>111</v>
      </c>
      <c r="R3659">
        <f t="shared" si="288"/>
        <v>110.75</v>
      </c>
      <c r="S3659" t="s">
        <v>8317</v>
      </c>
      <c r="T3659" t="s">
        <v>8318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6"/>
        <v>41775.858564814815</v>
      </c>
      <c r="P3660" s="10">
        <f t="shared" si="287"/>
        <v>41822.165972222225</v>
      </c>
      <c r="Q3660">
        <f t="shared" si="285"/>
        <v>101</v>
      </c>
      <c r="R3660">
        <f t="shared" si="288"/>
        <v>75.5</v>
      </c>
      <c r="S3660" t="s">
        <v>8317</v>
      </c>
      <c r="T3660" t="s">
        <v>8318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6"/>
        <v>42055.277199074073</v>
      </c>
      <c r="P3661" s="10">
        <f t="shared" si="287"/>
        <v>42082.610416666663</v>
      </c>
      <c r="Q3661">
        <f t="shared" si="285"/>
        <v>102</v>
      </c>
      <c r="R3661">
        <f t="shared" si="288"/>
        <v>235.46</v>
      </c>
      <c r="S3661" t="s">
        <v>8317</v>
      </c>
      <c r="T3661" t="s">
        <v>8318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6"/>
        <v>41971.881076388891</v>
      </c>
      <c r="P3662" s="10">
        <f t="shared" si="287"/>
        <v>41996.881076388891</v>
      </c>
      <c r="Q3662">
        <f t="shared" si="285"/>
        <v>100</v>
      </c>
      <c r="R3662">
        <f t="shared" si="288"/>
        <v>11.36</v>
      </c>
      <c r="S3662" t="s">
        <v>8317</v>
      </c>
      <c r="T3662" t="s">
        <v>8318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6"/>
        <v>42447.896666666667</v>
      </c>
      <c r="P3663" s="10">
        <f t="shared" si="287"/>
        <v>42470.166666666672</v>
      </c>
      <c r="Q3663">
        <f t="shared" si="285"/>
        <v>111</v>
      </c>
      <c r="R3663">
        <f t="shared" si="288"/>
        <v>92.5</v>
      </c>
      <c r="S3663" t="s">
        <v>8317</v>
      </c>
      <c r="T3663" t="s">
        <v>8318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6"/>
        <v>42064.220069444447</v>
      </c>
      <c r="P3664" s="10">
        <f t="shared" si="287"/>
        <v>42094.178402777776</v>
      </c>
      <c r="Q3664">
        <f t="shared" si="285"/>
        <v>101</v>
      </c>
      <c r="R3664">
        <f t="shared" si="288"/>
        <v>202.85</v>
      </c>
      <c r="S3664" t="s">
        <v>8317</v>
      </c>
      <c r="T3664" t="s">
        <v>8318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6"/>
        <v>42665.451736111107</v>
      </c>
      <c r="P3665" s="10">
        <f t="shared" si="287"/>
        <v>42725.493402777778</v>
      </c>
      <c r="Q3665">
        <f t="shared" si="285"/>
        <v>104</v>
      </c>
      <c r="R3665">
        <f t="shared" si="288"/>
        <v>26</v>
      </c>
      <c r="S3665" t="s">
        <v>8317</v>
      </c>
      <c r="T3665" t="s">
        <v>8318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6"/>
        <v>42523.248715277776</v>
      </c>
      <c r="P3666" s="10">
        <f t="shared" si="287"/>
        <v>42537.248715277776</v>
      </c>
      <c r="Q3666">
        <f t="shared" si="285"/>
        <v>109</v>
      </c>
      <c r="R3666">
        <f t="shared" si="288"/>
        <v>46.05</v>
      </c>
      <c r="S3666" t="s">
        <v>8317</v>
      </c>
      <c r="T3666" t="s">
        <v>8318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6"/>
        <v>42294.808124999996</v>
      </c>
      <c r="P3667" s="10">
        <f t="shared" si="287"/>
        <v>42305.829166666663</v>
      </c>
      <c r="Q3667">
        <f t="shared" si="285"/>
        <v>115</v>
      </c>
      <c r="R3667">
        <f t="shared" si="288"/>
        <v>51</v>
      </c>
      <c r="S3667" t="s">
        <v>8317</v>
      </c>
      <c r="T3667" t="s">
        <v>8318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6"/>
        <v>41822.90488425926</v>
      </c>
      <c r="P3668" s="10">
        <f t="shared" si="287"/>
        <v>41844.291666666664</v>
      </c>
      <c r="Q3668">
        <f t="shared" si="285"/>
        <v>100</v>
      </c>
      <c r="R3668">
        <f t="shared" si="288"/>
        <v>31.58</v>
      </c>
      <c r="S3668" t="s">
        <v>8317</v>
      </c>
      <c r="T3668" t="s">
        <v>8318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6"/>
        <v>42173.970127314817</v>
      </c>
      <c r="P3669" s="10">
        <f t="shared" si="287"/>
        <v>42203.970127314817</v>
      </c>
      <c r="Q3669">
        <f t="shared" si="285"/>
        <v>103</v>
      </c>
      <c r="R3669">
        <f t="shared" si="288"/>
        <v>53.36</v>
      </c>
      <c r="S3669" t="s">
        <v>8317</v>
      </c>
      <c r="T3669" t="s">
        <v>8318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6"/>
        <v>42185.556157407409</v>
      </c>
      <c r="P3670" s="10">
        <f t="shared" si="287"/>
        <v>42208.772916666669</v>
      </c>
      <c r="Q3670">
        <f t="shared" si="285"/>
        <v>104</v>
      </c>
      <c r="R3670">
        <f t="shared" si="288"/>
        <v>36.96</v>
      </c>
      <c r="S3670" t="s">
        <v>8317</v>
      </c>
      <c r="T3670" t="s">
        <v>8318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6"/>
        <v>42136.675196759257</v>
      </c>
      <c r="P3671" s="10">
        <f t="shared" si="287"/>
        <v>42166.675196759257</v>
      </c>
      <c r="Q3671">
        <f t="shared" si="285"/>
        <v>138</v>
      </c>
      <c r="R3671">
        <f t="shared" si="288"/>
        <v>81.290000000000006</v>
      </c>
      <c r="S3671" t="s">
        <v>8317</v>
      </c>
      <c r="T3671" t="s">
        <v>8318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6"/>
        <v>42142.514016203699</v>
      </c>
      <c r="P3672" s="10">
        <f t="shared" si="287"/>
        <v>42155.958333333328</v>
      </c>
      <c r="Q3672">
        <f t="shared" si="285"/>
        <v>110</v>
      </c>
      <c r="R3672">
        <f t="shared" si="288"/>
        <v>20.079999999999998</v>
      </c>
      <c r="S3672" t="s">
        <v>8317</v>
      </c>
      <c r="T3672" t="s">
        <v>8318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6"/>
        <v>41820.62809027778</v>
      </c>
      <c r="P3673" s="10">
        <f t="shared" si="287"/>
        <v>41841.165972222225</v>
      </c>
      <c r="Q3673">
        <f t="shared" si="285"/>
        <v>101</v>
      </c>
      <c r="R3673">
        <f t="shared" si="288"/>
        <v>88.25</v>
      </c>
      <c r="S3673" t="s">
        <v>8317</v>
      </c>
      <c r="T3673" t="s">
        <v>8318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6"/>
        <v>41878.946574074071</v>
      </c>
      <c r="P3674" s="10">
        <f t="shared" si="287"/>
        <v>41908.946574074071</v>
      </c>
      <c r="Q3674">
        <f t="shared" si="285"/>
        <v>102</v>
      </c>
      <c r="R3674">
        <f t="shared" si="288"/>
        <v>53.44</v>
      </c>
      <c r="S3674" t="s">
        <v>8317</v>
      </c>
      <c r="T3674" t="s">
        <v>8318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6"/>
        <v>41914.295104166667</v>
      </c>
      <c r="P3675" s="10">
        <f t="shared" si="287"/>
        <v>41948.536111111112</v>
      </c>
      <c r="Q3675">
        <f t="shared" si="285"/>
        <v>114</v>
      </c>
      <c r="R3675">
        <f t="shared" si="288"/>
        <v>39.869999999999997</v>
      </c>
      <c r="S3675" t="s">
        <v>8317</v>
      </c>
      <c r="T3675" t="s">
        <v>8318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6"/>
        <v>42556.873020833329</v>
      </c>
      <c r="P3676" s="10">
        <f t="shared" si="287"/>
        <v>42616.873020833329</v>
      </c>
      <c r="Q3676">
        <f t="shared" si="285"/>
        <v>100</v>
      </c>
      <c r="R3676">
        <f t="shared" si="288"/>
        <v>145.16</v>
      </c>
      <c r="S3676" t="s">
        <v>8317</v>
      </c>
      <c r="T3676" t="s">
        <v>8318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6"/>
        <v>42493.597013888888</v>
      </c>
      <c r="P3677" s="10">
        <f t="shared" si="287"/>
        <v>42505.958333333328</v>
      </c>
      <c r="Q3677">
        <f t="shared" si="285"/>
        <v>140</v>
      </c>
      <c r="R3677">
        <f t="shared" si="288"/>
        <v>23.33</v>
      </c>
      <c r="S3677" t="s">
        <v>8317</v>
      </c>
      <c r="T3677" t="s">
        <v>8318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6"/>
        <v>41876.815787037034</v>
      </c>
      <c r="P3678" s="10">
        <f t="shared" si="287"/>
        <v>41894.815787037034</v>
      </c>
      <c r="Q3678">
        <f t="shared" si="285"/>
        <v>129</v>
      </c>
      <c r="R3678">
        <f t="shared" si="288"/>
        <v>64.38</v>
      </c>
      <c r="S3678" t="s">
        <v>8317</v>
      </c>
      <c r="T3678" t="s">
        <v>8318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6"/>
        <v>41802.574282407404</v>
      </c>
      <c r="P3679" s="10">
        <f t="shared" si="287"/>
        <v>41823.165972222225</v>
      </c>
      <c r="Q3679">
        <f t="shared" si="285"/>
        <v>103</v>
      </c>
      <c r="R3679">
        <f t="shared" si="288"/>
        <v>62.05</v>
      </c>
      <c r="S3679" t="s">
        <v>8317</v>
      </c>
      <c r="T3679" t="s">
        <v>8318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6"/>
        <v>42120.531226851846</v>
      </c>
      <c r="P3680" s="10">
        <f t="shared" si="287"/>
        <v>42155.531226851846</v>
      </c>
      <c r="Q3680">
        <f t="shared" si="285"/>
        <v>103</v>
      </c>
      <c r="R3680">
        <f t="shared" si="288"/>
        <v>66.13</v>
      </c>
      <c r="S3680" t="s">
        <v>8317</v>
      </c>
      <c r="T3680" t="s">
        <v>8318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6"/>
        <v>41786.761354166665</v>
      </c>
      <c r="P3681" s="10">
        <f t="shared" si="287"/>
        <v>41821.207638888889</v>
      </c>
      <c r="Q3681">
        <f t="shared" si="285"/>
        <v>110</v>
      </c>
      <c r="R3681">
        <f t="shared" si="288"/>
        <v>73.400000000000006</v>
      </c>
      <c r="S3681" t="s">
        <v>8317</v>
      </c>
      <c r="T3681" t="s">
        <v>8318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6"/>
        <v>42627.454097222217</v>
      </c>
      <c r="P3682" s="10">
        <f t="shared" si="287"/>
        <v>42648.454097222217</v>
      </c>
      <c r="Q3682">
        <f t="shared" si="285"/>
        <v>113</v>
      </c>
      <c r="R3682">
        <f t="shared" si="288"/>
        <v>99.5</v>
      </c>
      <c r="S3682" t="s">
        <v>8317</v>
      </c>
      <c r="T3682" t="s">
        <v>8318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6"/>
        <v>42374.651504629626</v>
      </c>
      <c r="P3683" s="10">
        <f t="shared" si="287"/>
        <v>42384.651504629626</v>
      </c>
      <c r="Q3683">
        <f t="shared" si="285"/>
        <v>112</v>
      </c>
      <c r="R3683">
        <f t="shared" si="288"/>
        <v>62.17</v>
      </c>
      <c r="S3683" t="s">
        <v>8317</v>
      </c>
      <c r="T3683" t="s">
        <v>8318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6"/>
        <v>41772.685393518521</v>
      </c>
      <c r="P3684" s="10">
        <f t="shared" si="287"/>
        <v>41806.290972222225</v>
      </c>
      <c r="Q3684">
        <f t="shared" si="285"/>
        <v>139</v>
      </c>
      <c r="R3684">
        <f t="shared" si="288"/>
        <v>62.33</v>
      </c>
      <c r="S3684" t="s">
        <v>8317</v>
      </c>
      <c r="T3684" t="s">
        <v>8318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6"/>
        <v>42633.116851851853</v>
      </c>
      <c r="P3685" s="10">
        <f t="shared" si="287"/>
        <v>42663.116851851853</v>
      </c>
      <c r="Q3685">
        <f t="shared" si="285"/>
        <v>111</v>
      </c>
      <c r="R3685">
        <f t="shared" si="288"/>
        <v>58.79</v>
      </c>
      <c r="S3685" t="s">
        <v>8317</v>
      </c>
      <c r="T3685" t="s">
        <v>8318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6"/>
        <v>42219.180393518516</v>
      </c>
      <c r="P3686" s="10">
        <f t="shared" si="287"/>
        <v>42249.180393518516</v>
      </c>
      <c r="Q3686">
        <f t="shared" si="285"/>
        <v>139</v>
      </c>
      <c r="R3686">
        <f t="shared" si="288"/>
        <v>45.35</v>
      </c>
      <c r="S3686" t="s">
        <v>8317</v>
      </c>
      <c r="T3686" t="s">
        <v>8318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6"/>
        <v>41753.593275462961</v>
      </c>
      <c r="P3687" s="10">
        <f t="shared" si="287"/>
        <v>41778.875</v>
      </c>
      <c r="Q3687">
        <f t="shared" si="285"/>
        <v>106</v>
      </c>
      <c r="R3687">
        <f t="shared" si="288"/>
        <v>41.94</v>
      </c>
      <c r="S3687" t="s">
        <v>8317</v>
      </c>
      <c r="T3687" t="s">
        <v>8318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6"/>
        <v>42230.662731481483</v>
      </c>
      <c r="P3688" s="10">
        <f t="shared" si="287"/>
        <v>42245.165972222225</v>
      </c>
      <c r="Q3688">
        <f t="shared" si="285"/>
        <v>101</v>
      </c>
      <c r="R3688">
        <f t="shared" si="288"/>
        <v>59.17</v>
      </c>
      <c r="S3688" t="s">
        <v>8317</v>
      </c>
      <c r="T3688" t="s">
        <v>8318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6"/>
        <v>41787.218229166669</v>
      </c>
      <c r="P3689" s="10">
        <f t="shared" si="287"/>
        <v>41817.218229166669</v>
      </c>
      <c r="Q3689">
        <f t="shared" si="285"/>
        <v>100</v>
      </c>
      <c r="R3689">
        <f t="shared" si="288"/>
        <v>200.49</v>
      </c>
      <c r="S3689" t="s">
        <v>8317</v>
      </c>
      <c r="T3689" t="s">
        <v>8318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6"/>
        <v>41829.787083333329</v>
      </c>
      <c r="P3690" s="10">
        <f t="shared" si="287"/>
        <v>41859.787083333329</v>
      </c>
      <c r="Q3690">
        <f t="shared" si="285"/>
        <v>109</v>
      </c>
      <c r="R3690">
        <f t="shared" si="288"/>
        <v>83.97</v>
      </c>
      <c r="S3690" t="s">
        <v>8317</v>
      </c>
      <c r="T3690" t="s">
        <v>8318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6"/>
        <v>42147.826840277776</v>
      </c>
      <c r="P3691" s="10">
        <f t="shared" si="287"/>
        <v>42176.934027777781</v>
      </c>
      <c r="Q3691">
        <f t="shared" si="285"/>
        <v>118</v>
      </c>
      <c r="R3691">
        <f t="shared" si="288"/>
        <v>57.26</v>
      </c>
      <c r="S3691" t="s">
        <v>8317</v>
      </c>
      <c r="T3691" t="s">
        <v>8318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6"/>
        <v>41940.598182870373</v>
      </c>
      <c r="P3692" s="10">
        <f t="shared" si="287"/>
        <v>41970.639849537038</v>
      </c>
      <c r="Q3692">
        <f t="shared" si="285"/>
        <v>120</v>
      </c>
      <c r="R3692">
        <f t="shared" si="288"/>
        <v>58.06</v>
      </c>
      <c r="S3692" t="s">
        <v>8317</v>
      </c>
      <c r="T3692" t="s">
        <v>8318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6"/>
        <v>42020.700567129628</v>
      </c>
      <c r="P3693" s="10">
        <f t="shared" si="287"/>
        <v>42065.207638888889</v>
      </c>
      <c r="Q3693">
        <f t="shared" si="285"/>
        <v>128</v>
      </c>
      <c r="R3693">
        <f t="shared" si="288"/>
        <v>186.8</v>
      </c>
      <c r="S3693" t="s">
        <v>8317</v>
      </c>
      <c r="T3693" t="s">
        <v>8318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6"/>
        <v>41891.96503472222</v>
      </c>
      <c r="P3694" s="10">
        <f t="shared" si="287"/>
        <v>41901</v>
      </c>
      <c r="Q3694">
        <f t="shared" si="285"/>
        <v>126</v>
      </c>
      <c r="R3694">
        <f t="shared" si="288"/>
        <v>74.12</v>
      </c>
      <c r="S3694" t="s">
        <v>8317</v>
      </c>
      <c r="T3694" t="s">
        <v>8318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6"/>
        <v>42309.191307870366</v>
      </c>
      <c r="P3695" s="10">
        <f t="shared" si="287"/>
        <v>42338.9375</v>
      </c>
      <c r="Q3695">
        <f t="shared" si="285"/>
        <v>129</v>
      </c>
      <c r="R3695">
        <f t="shared" si="288"/>
        <v>30.71</v>
      </c>
      <c r="S3695" t="s">
        <v>8317</v>
      </c>
      <c r="T3695" t="s">
        <v>8318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6"/>
        <v>42490.133877314816</v>
      </c>
      <c r="P3696" s="10">
        <f t="shared" si="287"/>
        <v>42527.083333333328</v>
      </c>
      <c r="Q3696">
        <f t="shared" si="285"/>
        <v>107</v>
      </c>
      <c r="R3696">
        <f t="shared" si="288"/>
        <v>62.67</v>
      </c>
      <c r="S3696" t="s">
        <v>8317</v>
      </c>
      <c r="T3696" t="s">
        <v>8318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6"/>
        <v>41995.870486111111</v>
      </c>
      <c r="P3697" s="10">
        <f t="shared" si="287"/>
        <v>42015.870486111111</v>
      </c>
      <c r="Q3697">
        <f t="shared" si="285"/>
        <v>100</v>
      </c>
      <c r="R3697">
        <f t="shared" si="288"/>
        <v>121.36</v>
      </c>
      <c r="S3697" t="s">
        <v>8317</v>
      </c>
      <c r="T3697" t="s">
        <v>8318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6"/>
        <v>41988.617083333331</v>
      </c>
      <c r="P3698" s="10">
        <f t="shared" si="287"/>
        <v>42048.617083333331</v>
      </c>
      <c r="Q3698">
        <f t="shared" si="285"/>
        <v>155</v>
      </c>
      <c r="R3698">
        <f t="shared" si="288"/>
        <v>39.74</v>
      </c>
      <c r="S3698" t="s">
        <v>8317</v>
      </c>
      <c r="T3698" t="s">
        <v>8318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6"/>
        <v>42479.465833333335</v>
      </c>
      <c r="P3699" s="10">
        <f t="shared" si="287"/>
        <v>42500.465833333335</v>
      </c>
      <c r="Q3699">
        <f t="shared" si="285"/>
        <v>108</v>
      </c>
      <c r="R3699">
        <f t="shared" si="288"/>
        <v>72</v>
      </c>
      <c r="S3699" t="s">
        <v>8317</v>
      </c>
      <c r="T3699" t="s">
        <v>8318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6"/>
        <v>42401.806562500002</v>
      </c>
      <c r="P3700" s="10">
        <f t="shared" si="287"/>
        <v>42431.806562500002</v>
      </c>
      <c r="Q3700">
        <f t="shared" si="285"/>
        <v>111</v>
      </c>
      <c r="R3700">
        <f t="shared" si="288"/>
        <v>40.630000000000003</v>
      </c>
      <c r="S3700" t="s">
        <v>8317</v>
      </c>
      <c r="T3700" t="s">
        <v>8318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6"/>
        <v>41897.602037037039</v>
      </c>
      <c r="P3701" s="10">
        <f t="shared" si="287"/>
        <v>41927.602037037039</v>
      </c>
      <c r="Q3701">
        <f t="shared" si="285"/>
        <v>101</v>
      </c>
      <c r="R3701">
        <f t="shared" si="288"/>
        <v>63</v>
      </c>
      <c r="S3701" t="s">
        <v>8317</v>
      </c>
      <c r="T3701" t="s">
        <v>8318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6"/>
        <v>41882.585648148146</v>
      </c>
      <c r="P3702" s="10">
        <f t="shared" si="287"/>
        <v>41912.666666666664</v>
      </c>
      <c r="Q3702">
        <f t="shared" si="285"/>
        <v>121</v>
      </c>
      <c r="R3702">
        <f t="shared" si="288"/>
        <v>33.67</v>
      </c>
      <c r="S3702" t="s">
        <v>8317</v>
      </c>
      <c r="T3702" t="s">
        <v>8318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6"/>
        <v>42129.541585648149</v>
      </c>
      <c r="P3703" s="10">
        <f t="shared" si="287"/>
        <v>42159.541585648149</v>
      </c>
      <c r="Q3703">
        <f t="shared" si="285"/>
        <v>100</v>
      </c>
      <c r="R3703">
        <f t="shared" si="288"/>
        <v>38.590000000000003</v>
      </c>
      <c r="S3703" t="s">
        <v>8317</v>
      </c>
      <c r="T3703" t="s">
        <v>8318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6"/>
        <v>42524.53800925926</v>
      </c>
      <c r="P3704" s="10">
        <f t="shared" si="287"/>
        <v>42561.957638888889</v>
      </c>
      <c r="Q3704">
        <f t="shared" si="285"/>
        <v>109</v>
      </c>
      <c r="R3704">
        <f t="shared" si="288"/>
        <v>155.94999999999999</v>
      </c>
      <c r="S3704" t="s">
        <v>8317</v>
      </c>
      <c r="T3704" t="s">
        <v>8318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6"/>
        <v>42556.504490740743</v>
      </c>
      <c r="P3705" s="10">
        <f t="shared" si="287"/>
        <v>42595.290972222225</v>
      </c>
      <c r="Q3705">
        <f t="shared" si="285"/>
        <v>123</v>
      </c>
      <c r="R3705">
        <f t="shared" si="288"/>
        <v>43.2</v>
      </c>
      <c r="S3705" t="s">
        <v>8317</v>
      </c>
      <c r="T3705" t="s">
        <v>8318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6"/>
        <v>42461.689745370371</v>
      </c>
      <c r="P3706" s="10">
        <f t="shared" si="287"/>
        <v>42521.689745370371</v>
      </c>
      <c r="Q3706">
        <f t="shared" si="285"/>
        <v>136</v>
      </c>
      <c r="R3706">
        <f t="shared" si="288"/>
        <v>15.15</v>
      </c>
      <c r="S3706" t="s">
        <v>8317</v>
      </c>
      <c r="T3706" t="s">
        <v>8318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6"/>
        <v>41792.542986111112</v>
      </c>
      <c r="P3707" s="10">
        <f t="shared" si="287"/>
        <v>41813.75</v>
      </c>
      <c r="Q3707">
        <f t="shared" si="285"/>
        <v>103</v>
      </c>
      <c r="R3707">
        <f t="shared" si="288"/>
        <v>83.57</v>
      </c>
      <c r="S3707" t="s">
        <v>8317</v>
      </c>
      <c r="T3707" t="s">
        <v>8318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6"/>
        <v>41879.913761574076</v>
      </c>
      <c r="P3708" s="10">
        <f t="shared" si="287"/>
        <v>41894.913761574076</v>
      </c>
      <c r="Q3708">
        <f t="shared" si="285"/>
        <v>121</v>
      </c>
      <c r="R3708">
        <f t="shared" si="288"/>
        <v>140</v>
      </c>
      <c r="S3708" t="s">
        <v>8317</v>
      </c>
      <c r="T3708" t="s">
        <v>8318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6"/>
        <v>42552.048356481479</v>
      </c>
      <c r="P3709" s="10">
        <f t="shared" si="287"/>
        <v>42573.226388888885</v>
      </c>
      <c r="Q3709">
        <f t="shared" si="285"/>
        <v>186</v>
      </c>
      <c r="R3709">
        <f t="shared" si="288"/>
        <v>80.87</v>
      </c>
      <c r="S3709" t="s">
        <v>8317</v>
      </c>
      <c r="T3709" t="s">
        <v>8318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6"/>
        <v>41810.142199074071</v>
      </c>
      <c r="P3710" s="10">
        <f t="shared" si="287"/>
        <v>41824.142199074071</v>
      </c>
      <c r="Q3710">
        <f t="shared" si="285"/>
        <v>300</v>
      </c>
      <c r="R3710">
        <f t="shared" si="288"/>
        <v>53.85</v>
      </c>
      <c r="S3710" t="s">
        <v>8317</v>
      </c>
      <c r="T3710" t="s">
        <v>8318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6"/>
        <v>41785.707708333335</v>
      </c>
      <c r="P3711" s="10">
        <f t="shared" si="287"/>
        <v>41815.707708333335</v>
      </c>
      <c r="Q3711">
        <f t="shared" si="285"/>
        <v>108</v>
      </c>
      <c r="R3711">
        <f t="shared" si="288"/>
        <v>30.93</v>
      </c>
      <c r="S3711" t="s">
        <v>8317</v>
      </c>
      <c r="T3711" t="s">
        <v>8318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6"/>
        <v>42072.576249999998</v>
      </c>
      <c r="P3712" s="10">
        <f t="shared" si="287"/>
        <v>42097.576249999998</v>
      </c>
      <c r="Q3712">
        <f t="shared" si="285"/>
        <v>141</v>
      </c>
      <c r="R3712">
        <f t="shared" si="288"/>
        <v>67.959999999999994</v>
      </c>
      <c r="S3712" t="s">
        <v>8317</v>
      </c>
      <c r="T3712" t="s">
        <v>8318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6"/>
        <v>41779.724224537036</v>
      </c>
      <c r="P3713" s="10">
        <f t="shared" si="287"/>
        <v>41805.666666666664</v>
      </c>
      <c r="Q3713">
        <f t="shared" si="285"/>
        <v>114</v>
      </c>
      <c r="R3713">
        <f t="shared" si="288"/>
        <v>27.14</v>
      </c>
      <c r="S3713" t="s">
        <v>8317</v>
      </c>
      <c r="T3713" t="s">
        <v>8318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6"/>
        <v>42134.172071759262</v>
      </c>
      <c r="P3714" s="10">
        <f t="shared" si="287"/>
        <v>42155.290972222225</v>
      </c>
      <c r="Q3714">
        <f t="shared" ref="Q3714:Q3777" si="290">ROUND(100*E3714/D3714, 0)</f>
        <v>154</v>
      </c>
      <c r="R3714">
        <f t="shared" si="288"/>
        <v>110.87</v>
      </c>
      <c r="S3714" t="s">
        <v>8317</v>
      </c>
      <c r="T3714" t="s">
        <v>8318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1">(((J3715/60)/60)/24)+DATE(1970,1,1)</f>
        <v>42505.738032407404</v>
      </c>
      <c r="P3715" s="10">
        <f t="shared" ref="P3715:P3778" si="292">(((I3715/60)/60)/24)+DATE(1970,1,1)</f>
        <v>42525.738032407404</v>
      </c>
      <c r="Q3715">
        <f t="shared" si="290"/>
        <v>102</v>
      </c>
      <c r="R3715">
        <f t="shared" ref="R3715:R3778" si="293">IFERROR(ROUND(E3715/L3715, 2), "no backers")</f>
        <v>106.84</v>
      </c>
      <c r="S3715" t="s">
        <v>8317</v>
      </c>
      <c r="T3715" t="s">
        <v>8318</v>
      </c>
      <c r="U3715">
        <f t="shared" ref="U3715:U3778" si="294">YEAR(O3715)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1"/>
        <v>42118.556331018524</v>
      </c>
      <c r="P3716" s="10">
        <f t="shared" si="292"/>
        <v>42150.165972222225</v>
      </c>
      <c r="Q3716">
        <f t="shared" si="290"/>
        <v>102</v>
      </c>
      <c r="R3716">
        <f t="shared" si="293"/>
        <v>105.52</v>
      </c>
      <c r="S3716" t="s">
        <v>8317</v>
      </c>
      <c r="T3716" t="s">
        <v>8318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1"/>
        <v>42036.995590277773</v>
      </c>
      <c r="P3717" s="10">
        <f t="shared" si="292"/>
        <v>42094.536111111112</v>
      </c>
      <c r="Q3717">
        <f t="shared" si="290"/>
        <v>103</v>
      </c>
      <c r="R3717">
        <f t="shared" si="293"/>
        <v>132.96</v>
      </c>
      <c r="S3717" t="s">
        <v>8317</v>
      </c>
      <c r="T3717" t="s">
        <v>8318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1"/>
        <v>42360.887835648144</v>
      </c>
      <c r="P3718" s="10">
        <f t="shared" si="292"/>
        <v>42390.887835648144</v>
      </c>
      <c r="Q3718">
        <f t="shared" si="290"/>
        <v>156</v>
      </c>
      <c r="R3718">
        <f t="shared" si="293"/>
        <v>51.92</v>
      </c>
      <c r="S3718" t="s">
        <v>8317</v>
      </c>
      <c r="T3718" t="s">
        <v>8318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1"/>
        <v>42102.866307870368</v>
      </c>
      <c r="P3719" s="10">
        <f t="shared" si="292"/>
        <v>42133.866307870368</v>
      </c>
      <c r="Q3719">
        <f t="shared" si="290"/>
        <v>101</v>
      </c>
      <c r="R3719">
        <f t="shared" si="293"/>
        <v>310</v>
      </c>
      <c r="S3719" t="s">
        <v>8317</v>
      </c>
      <c r="T3719" t="s">
        <v>8318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1"/>
        <v>42032.716145833328</v>
      </c>
      <c r="P3720" s="10">
        <f t="shared" si="292"/>
        <v>42062.716145833328</v>
      </c>
      <c r="Q3720">
        <f t="shared" si="290"/>
        <v>239</v>
      </c>
      <c r="R3720">
        <f t="shared" si="293"/>
        <v>26.02</v>
      </c>
      <c r="S3720" t="s">
        <v>8317</v>
      </c>
      <c r="T3720" t="s">
        <v>8318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1"/>
        <v>42147.729930555557</v>
      </c>
      <c r="P3721" s="10">
        <f t="shared" si="292"/>
        <v>42177.729930555557</v>
      </c>
      <c r="Q3721">
        <f t="shared" si="290"/>
        <v>210</v>
      </c>
      <c r="R3721">
        <f t="shared" si="293"/>
        <v>105</v>
      </c>
      <c r="S3721" t="s">
        <v>8317</v>
      </c>
      <c r="T3721" t="s">
        <v>8318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1"/>
        <v>42165.993125000001</v>
      </c>
      <c r="P3722" s="10">
        <f t="shared" si="292"/>
        <v>42187.993125000001</v>
      </c>
      <c r="Q3722">
        <f t="shared" si="290"/>
        <v>105</v>
      </c>
      <c r="R3722">
        <f t="shared" si="293"/>
        <v>86.23</v>
      </c>
      <c r="S3722" t="s">
        <v>8317</v>
      </c>
      <c r="T3722" t="s">
        <v>8318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1"/>
        <v>41927.936157407406</v>
      </c>
      <c r="P3723" s="10">
        <f t="shared" si="292"/>
        <v>41948.977824074071</v>
      </c>
      <c r="Q3723">
        <f t="shared" si="290"/>
        <v>101</v>
      </c>
      <c r="R3723">
        <f t="shared" si="293"/>
        <v>114.55</v>
      </c>
      <c r="S3723" t="s">
        <v>8317</v>
      </c>
      <c r="T3723" t="s">
        <v>8318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1"/>
        <v>42381.671840277777</v>
      </c>
      <c r="P3724" s="10">
        <f t="shared" si="292"/>
        <v>42411.957638888889</v>
      </c>
      <c r="Q3724">
        <f t="shared" si="290"/>
        <v>111</v>
      </c>
      <c r="R3724">
        <f t="shared" si="293"/>
        <v>47.66</v>
      </c>
      <c r="S3724" t="s">
        <v>8317</v>
      </c>
      <c r="T3724" t="s">
        <v>8318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1"/>
        <v>41943.753032407411</v>
      </c>
      <c r="P3725" s="10">
        <f t="shared" si="292"/>
        <v>41973.794699074075</v>
      </c>
      <c r="Q3725">
        <f t="shared" si="290"/>
        <v>102</v>
      </c>
      <c r="R3725">
        <f t="shared" si="293"/>
        <v>72.89</v>
      </c>
      <c r="S3725" t="s">
        <v>8317</v>
      </c>
      <c r="T3725" t="s">
        <v>8318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1"/>
        <v>42465.491435185191</v>
      </c>
      <c r="P3726" s="10">
        <f t="shared" si="292"/>
        <v>42494.958333333328</v>
      </c>
      <c r="Q3726">
        <f t="shared" si="290"/>
        <v>103</v>
      </c>
      <c r="R3726">
        <f t="shared" si="293"/>
        <v>49.55</v>
      </c>
      <c r="S3726" t="s">
        <v>8317</v>
      </c>
      <c r="T3726" t="s">
        <v>8318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1"/>
        <v>42401.945219907408</v>
      </c>
      <c r="P3727" s="10">
        <f t="shared" si="292"/>
        <v>42418.895833333328</v>
      </c>
      <c r="Q3727">
        <f t="shared" si="290"/>
        <v>127</v>
      </c>
      <c r="R3727">
        <f t="shared" si="293"/>
        <v>25.4</v>
      </c>
      <c r="S3727" t="s">
        <v>8317</v>
      </c>
      <c r="T3727" t="s">
        <v>8318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1"/>
        <v>42462.140868055561</v>
      </c>
      <c r="P3728" s="10">
        <f t="shared" si="292"/>
        <v>42489.875</v>
      </c>
      <c r="Q3728">
        <f t="shared" si="290"/>
        <v>339</v>
      </c>
      <c r="R3728">
        <f t="shared" si="293"/>
        <v>62.59</v>
      </c>
      <c r="S3728" t="s">
        <v>8317</v>
      </c>
      <c r="T3728" t="s">
        <v>8318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1"/>
        <v>42632.348310185189</v>
      </c>
      <c r="P3729" s="10">
        <f t="shared" si="292"/>
        <v>42663.204861111109</v>
      </c>
      <c r="Q3729">
        <f t="shared" si="290"/>
        <v>101</v>
      </c>
      <c r="R3729">
        <f t="shared" si="293"/>
        <v>61.06</v>
      </c>
      <c r="S3729" t="s">
        <v>8317</v>
      </c>
      <c r="T3729" t="s">
        <v>8318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1"/>
        <v>42205.171018518522</v>
      </c>
      <c r="P3730" s="10">
        <f t="shared" si="292"/>
        <v>42235.171018518522</v>
      </c>
      <c r="Q3730">
        <f t="shared" si="290"/>
        <v>9</v>
      </c>
      <c r="R3730">
        <f t="shared" si="293"/>
        <v>60.06</v>
      </c>
      <c r="S3730" t="s">
        <v>8317</v>
      </c>
      <c r="T3730" t="s">
        <v>8318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1"/>
        <v>42041.205000000002</v>
      </c>
      <c r="P3731" s="10">
        <f t="shared" si="292"/>
        <v>42086.16333333333</v>
      </c>
      <c r="Q3731">
        <f t="shared" si="290"/>
        <v>7</v>
      </c>
      <c r="R3731">
        <f t="shared" si="293"/>
        <v>72.400000000000006</v>
      </c>
      <c r="S3731" t="s">
        <v>8317</v>
      </c>
      <c r="T3731" t="s">
        <v>8318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1"/>
        <v>42203.677766203706</v>
      </c>
      <c r="P3732" s="10">
        <f t="shared" si="292"/>
        <v>42233.677766203706</v>
      </c>
      <c r="Q3732">
        <f t="shared" si="290"/>
        <v>10</v>
      </c>
      <c r="R3732">
        <f t="shared" si="293"/>
        <v>100</v>
      </c>
      <c r="S3732" t="s">
        <v>8317</v>
      </c>
      <c r="T3732" t="s">
        <v>8318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1"/>
        <v>41983.752847222218</v>
      </c>
      <c r="P3733" s="10">
        <f t="shared" si="292"/>
        <v>42014.140972222223</v>
      </c>
      <c r="Q3733">
        <f t="shared" si="290"/>
        <v>11</v>
      </c>
      <c r="R3733">
        <f t="shared" si="293"/>
        <v>51.67</v>
      </c>
      <c r="S3733" t="s">
        <v>8317</v>
      </c>
      <c r="T3733" t="s">
        <v>8318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1"/>
        <v>41968.677465277782</v>
      </c>
      <c r="P3734" s="10">
        <f t="shared" si="292"/>
        <v>42028.5</v>
      </c>
      <c r="Q3734">
        <f t="shared" si="290"/>
        <v>15</v>
      </c>
      <c r="R3734">
        <f t="shared" si="293"/>
        <v>32.75</v>
      </c>
      <c r="S3734" t="s">
        <v>8317</v>
      </c>
      <c r="T3734" t="s">
        <v>8318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1"/>
        <v>42103.024398148147</v>
      </c>
      <c r="P3735" s="10">
        <f t="shared" si="292"/>
        <v>42112.9375</v>
      </c>
      <c r="Q3735">
        <f t="shared" si="290"/>
        <v>0</v>
      </c>
      <c r="R3735" t="str">
        <f t="shared" si="293"/>
        <v>no backers</v>
      </c>
      <c r="S3735" t="s">
        <v>8317</v>
      </c>
      <c r="T3735" t="s">
        <v>8318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1"/>
        <v>42089.901574074072</v>
      </c>
      <c r="P3736" s="10">
        <f t="shared" si="292"/>
        <v>42149.901574074072</v>
      </c>
      <c r="Q3736">
        <f t="shared" si="290"/>
        <v>28</v>
      </c>
      <c r="R3736">
        <f t="shared" si="293"/>
        <v>61</v>
      </c>
      <c r="S3736" t="s">
        <v>8317</v>
      </c>
      <c r="T3736" t="s">
        <v>8318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1"/>
        <v>42122.693159722221</v>
      </c>
      <c r="P3737" s="10">
        <f t="shared" si="292"/>
        <v>42152.693159722221</v>
      </c>
      <c r="Q3737">
        <f t="shared" si="290"/>
        <v>13</v>
      </c>
      <c r="R3737">
        <f t="shared" si="293"/>
        <v>10</v>
      </c>
      <c r="S3737" t="s">
        <v>8317</v>
      </c>
      <c r="T3737" t="s">
        <v>8318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1"/>
        <v>42048.711724537032</v>
      </c>
      <c r="P3738" s="10">
        <f t="shared" si="292"/>
        <v>42086.75</v>
      </c>
      <c r="Q3738">
        <f t="shared" si="290"/>
        <v>1</v>
      </c>
      <c r="R3738">
        <f t="shared" si="293"/>
        <v>10</v>
      </c>
      <c r="S3738" t="s">
        <v>8317</v>
      </c>
      <c r="T3738" t="s">
        <v>8318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1"/>
        <v>42297.691006944442</v>
      </c>
      <c r="P3739" s="10">
        <f t="shared" si="292"/>
        <v>42320.290972222225</v>
      </c>
      <c r="Q3739">
        <f t="shared" si="290"/>
        <v>21</v>
      </c>
      <c r="R3739">
        <f t="shared" si="293"/>
        <v>37.5</v>
      </c>
      <c r="S3739" t="s">
        <v>8317</v>
      </c>
      <c r="T3739" t="s">
        <v>8318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1"/>
        <v>41813.938715277778</v>
      </c>
      <c r="P3740" s="10">
        <f t="shared" si="292"/>
        <v>41835.916666666664</v>
      </c>
      <c r="Q3740">
        <f t="shared" si="290"/>
        <v>18</v>
      </c>
      <c r="R3740">
        <f t="shared" si="293"/>
        <v>45</v>
      </c>
      <c r="S3740" t="s">
        <v>8317</v>
      </c>
      <c r="T3740" t="s">
        <v>8318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1"/>
        <v>42548.449861111112</v>
      </c>
      <c r="P3741" s="10">
        <f t="shared" si="292"/>
        <v>42568.449861111112</v>
      </c>
      <c r="Q3741">
        <f t="shared" si="290"/>
        <v>20</v>
      </c>
      <c r="R3741">
        <f t="shared" si="293"/>
        <v>100.63</v>
      </c>
      <c r="S3741" t="s">
        <v>8317</v>
      </c>
      <c r="T3741" t="s">
        <v>8318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1"/>
        <v>41833.089756944442</v>
      </c>
      <c r="P3742" s="10">
        <f t="shared" si="292"/>
        <v>41863.079143518517</v>
      </c>
      <c r="Q3742">
        <f t="shared" si="290"/>
        <v>18</v>
      </c>
      <c r="R3742">
        <f t="shared" si="293"/>
        <v>25.57</v>
      </c>
      <c r="S3742" t="s">
        <v>8317</v>
      </c>
      <c r="T3742" t="s">
        <v>8318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1"/>
        <v>42325.920717592591</v>
      </c>
      <c r="P3743" s="10">
        <f t="shared" si="292"/>
        <v>42355.920717592591</v>
      </c>
      <c r="Q3743">
        <f t="shared" si="290"/>
        <v>0</v>
      </c>
      <c r="R3743" t="str">
        <f t="shared" si="293"/>
        <v>no backers</v>
      </c>
      <c r="S3743" t="s">
        <v>8317</v>
      </c>
      <c r="T3743" t="s">
        <v>8318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1"/>
        <v>41858.214629629627</v>
      </c>
      <c r="P3744" s="10">
        <f t="shared" si="292"/>
        <v>41888.214629629627</v>
      </c>
      <c r="Q3744">
        <f t="shared" si="290"/>
        <v>2</v>
      </c>
      <c r="R3744">
        <f t="shared" si="293"/>
        <v>25</v>
      </c>
      <c r="S3744" t="s">
        <v>8317</v>
      </c>
      <c r="T3744" t="s">
        <v>8318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1"/>
        <v>41793.710231481484</v>
      </c>
      <c r="P3745" s="10">
        <f t="shared" si="292"/>
        <v>41823.710231481484</v>
      </c>
      <c r="Q3745">
        <f t="shared" si="290"/>
        <v>0</v>
      </c>
      <c r="R3745" t="str">
        <f t="shared" si="293"/>
        <v>no backers</v>
      </c>
      <c r="S3745" t="s">
        <v>8317</v>
      </c>
      <c r="T3745" t="s">
        <v>8318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1"/>
        <v>41793.814259259263</v>
      </c>
      <c r="P3746" s="10">
        <f t="shared" si="292"/>
        <v>41825.165972222225</v>
      </c>
      <c r="Q3746">
        <f t="shared" si="290"/>
        <v>0</v>
      </c>
      <c r="R3746" t="str">
        <f t="shared" si="293"/>
        <v>no backers</v>
      </c>
      <c r="S3746" t="s">
        <v>8317</v>
      </c>
      <c r="T3746" t="s">
        <v>8318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1"/>
        <v>41831.697939814818</v>
      </c>
      <c r="P3747" s="10">
        <f t="shared" si="292"/>
        <v>41861.697939814818</v>
      </c>
      <c r="Q3747">
        <f t="shared" si="290"/>
        <v>10</v>
      </c>
      <c r="R3747">
        <f t="shared" si="293"/>
        <v>10</v>
      </c>
      <c r="S3747" t="s">
        <v>8317</v>
      </c>
      <c r="T3747" t="s">
        <v>8318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1"/>
        <v>42621.389340277776</v>
      </c>
      <c r="P3748" s="10">
        <f t="shared" si="292"/>
        <v>42651.389340277776</v>
      </c>
      <c r="Q3748">
        <f t="shared" si="290"/>
        <v>2</v>
      </c>
      <c r="R3748">
        <f t="shared" si="293"/>
        <v>202</v>
      </c>
      <c r="S3748" t="s">
        <v>8317</v>
      </c>
      <c r="T3748" t="s">
        <v>8318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1"/>
        <v>42164.299722222218</v>
      </c>
      <c r="P3749" s="10">
        <f t="shared" si="292"/>
        <v>42190.957638888889</v>
      </c>
      <c r="Q3749">
        <f t="shared" si="290"/>
        <v>1</v>
      </c>
      <c r="R3749">
        <f t="shared" si="293"/>
        <v>25</v>
      </c>
      <c r="S3749" t="s">
        <v>8317</v>
      </c>
      <c r="T3749" t="s">
        <v>8318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1"/>
        <v>42395.706435185188</v>
      </c>
      <c r="P3750" s="10">
        <f t="shared" si="292"/>
        <v>42416.249305555553</v>
      </c>
      <c r="Q3750">
        <f t="shared" si="290"/>
        <v>104</v>
      </c>
      <c r="R3750">
        <f t="shared" si="293"/>
        <v>99.54</v>
      </c>
      <c r="S3750" t="s">
        <v>8317</v>
      </c>
      <c r="T3750" t="s">
        <v>8359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1"/>
        <v>42458.127175925925</v>
      </c>
      <c r="P3751" s="10">
        <f t="shared" si="292"/>
        <v>42489.165972222225</v>
      </c>
      <c r="Q3751">
        <f t="shared" si="290"/>
        <v>105</v>
      </c>
      <c r="R3751">
        <f t="shared" si="293"/>
        <v>75</v>
      </c>
      <c r="S3751" t="s">
        <v>8317</v>
      </c>
      <c r="T3751" t="s">
        <v>8359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1"/>
        <v>42016.981574074074</v>
      </c>
      <c r="P3752" s="10">
        <f t="shared" si="292"/>
        <v>42045.332638888889</v>
      </c>
      <c r="Q3752">
        <f t="shared" si="290"/>
        <v>100</v>
      </c>
      <c r="R3752">
        <f t="shared" si="293"/>
        <v>215.25</v>
      </c>
      <c r="S3752" t="s">
        <v>8317</v>
      </c>
      <c r="T3752" t="s">
        <v>8359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1"/>
        <v>42403.035567129627</v>
      </c>
      <c r="P3753" s="10">
        <f t="shared" si="292"/>
        <v>42462.993900462956</v>
      </c>
      <c r="Q3753">
        <f t="shared" si="290"/>
        <v>133</v>
      </c>
      <c r="R3753">
        <f t="shared" si="293"/>
        <v>120.55</v>
      </c>
      <c r="S3753" t="s">
        <v>8317</v>
      </c>
      <c r="T3753" t="s">
        <v>8359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1"/>
        <v>42619.802488425921</v>
      </c>
      <c r="P3754" s="10">
        <f t="shared" si="292"/>
        <v>42659.875</v>
      </c>
      <c r="Q3754">
        <f t="shared" si="290"/>
        <v>113</v>
      </c>
      <c r="R3754">
        <f t="shared" si="293"/>
        <v>37.67</v>
      </c>
      <c r="S3754" t="s">
        <v>8317</v>
      </c>
      <c r="T3754" t="s">
        <v>8359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1"/>
        <v>42128.824074074073</v>
      </c>
      <c r="P3755" s="10">
        <f t="shared" si="292"/>
        <v>42158</v>
      </c>
      <c r="Q3755">
        <f t="shared" si="290"/>
        <v>103</v>
      </c>
      <c r="R3755">
        <f t="shared" si="293"/>
        <v>172.23</v>
      </c>
      <c r="S3755" t="s">
        <v>8317</v>
      </c>
      <c r="T3755" t="s">
        <v>8359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1"/>
        <v>41808.881215277775</v>
      </c>
      <c r="P3756" s="10">
        <f t="shared" si="292"/>
        <v>41846.207638888889</v>
      </c>
      <c r="Q3756">
        <f t="shared" si="290"/>
        <v>120</v>
      </c>
      <c r="R3756">
        <f t="shared" si="293"/>
        <v>111.11</v>
      </c>
      <c r="S3756" t="s">
        <v>8317</v>
      </c>
      <c r="T3756" t="s">
        <v>8359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1"/>
        <v>42445.866979166662</v>
      </c>
      <c r="P3757" s="10">
        <f t="shared" si="292"/>
        <v>42475.866979166662</v>
      </c>
      <c r="Q3757">
        <f t="shared" si="290"/>
        <v>130</v>
      </c>
      <c r="R3757">
        <f t="shared" si="293"/>
        <v>25.46</v>
      </c>
      <c r="S3757" t="s">
        <v>8317</v>
      </c>
      <c r="T3757" t="s">
        <v>8359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1"/>
        <v>41771.814791666664</v>
      </c>
      <c r="P3758" s="10">
        <f t="shared" si="292"/>
        <v>41801.814791666664</v>
      </c>
      <c r="Q3758">
        <f t="shared" si="290"/>
        <v>101</v>
      </c>
      <c r="R3758">
        <f t="shared" si="293"/>
        <v>267.64999999999998</v>
      </c>
      <c r="S3758" t="s">
        <v>8317</v>
      </c>
      <c r="T3758" t="s">
        <v>8359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1"/>
        <v>41954.850868055553</v>
      </c>
      <c r="P3759" s="10">
        <f t="shared" si="292"/>
        <v>41974.850868055553</v>
      </c>
      <c r="Q3759">
        <f t="shared" si="290"/>
        <v>109</v>
      </c>
      <c r="R3759">
        <f t="shared" si="293"/>
        <v>75.959999999999994</v>
      </c>
      <c r="S3759" t="s">
        <v>8317</v>
      </c>
      <c r="T3759" t="s">
        <v>8359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1"/>
        <v>41747.471504629626</v>
      </c>
      <c r="P3760" s="10">
        <f t="shared" si="292"/>
        <v>41778.208333333336</v>
      </c>
      <c r="Q3760">
        <f t="shared" si="290"/>
        <v>102</v>
      </c>
      <c r="R3760">
        <f t="shared" si="293"/>
        <v>59.04</v>
      </c>
      <c r="S3760" t="s">
        <v>8317</v>
      </c>
      <c r="T3760" t="s">
        <v>8359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1"/>
        <v>42182.108252314814</v>
      </c>
      <c r="P3761" s="10">
        <f t="shared" si="292"/>
        <v>42242.108252314814</v>
      </c>
      <c r="Q3761">
        <f t="shared" si="290"/>
        <v>110</v>
      </c>
      <c r="R3761">
        <f t="shared" si="293"/>
        <v>50.11</v>
      </c>
      <c r="S3761" t="s">
        <v>8317</v>
      </c>
      <c r="T3761" t="s">
        <v>8359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1"/>
        <v>41739.525300925925</v>
      </c>
      <c r="P3762" s="10">
        <f t="shared" si="292"/>
        <v>41764.525300925925</v>
      </c>
      <c r="Q3762">
        <f t="shared" si="290"/>
        <v>101</v>
      </c>
      <c r="R3762">
        <f t="shared" si="293"/>
        <v>55.5</v>
      </c>
      <c r="S3762" t="s">
        <v>8317</v>
      </c>
      <c r="T3762" t="s">
        <v>8359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1"/>
        <v>42173.466863425929</v>
      </c>
      <c r="P3763" s="10">
        <f t="shared" si="292"/>
        <v>42226.958333333328</v>
      </c>
      <c r="Q3763">
        <f t="shared" si="290"/>
        <v>100</v>
      </c>
      <c r="R3763">
        <f t="shared" si="293"/>
        <v>166.67</v>
      </c>
      <c r="S3763" t="s">
        <v>8317</v>
      </c>
      <c r="T3763" t="s">
        <v>8359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1"/>
        <v>42193.813530092593</v>
      </c>
      <c r="P3764" s="10">
        <f t="shared" si="292"/>
        <v>42218.813530092593</v>
      </c>
      <c r="Q3764">
        <f t="shared" si="290"/>
        <v>106</v>
      </c>
      <c r="R3764">
        <f t="shared" si="293"/>
        <v>47.43</v>
      </c>
      <c r="S3764" t="s">
        <v>8317</v>
      </c>
      <c r="T3764" t="s">
        <v>8359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1"/>
        <v>42065.750300925924</v>
      </c>
      <c r="P3765" s="10">
        <f t="shared" si="292"/>
        <v>42095.708634259259</v>
      </c>
      <c r="Q3765">
        <f t="shared" si="290"/>
        <v>100</v>
      </c>
      <c r="R3765">
        <f t="shared" si="293"/>
        <v>64.94</v>
      </c>
      <c r="S3765" t="s">
        <v>8317</v>
      </c>
      <c r="T3765" t="s">
        <v>8359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1"/>
        <v>42499.842962962968</v>
      </c>
      <c r="P3766" s="10">
        <f t="shared" si="292"/>
        <v>42519.024999999994</v>
      </c>
      <c r="Q3766">
        <f t="shared" si="290"/>
        <v>100</v>
      </c>
      <c r="R3766">
        <f t="shared" si="293"/>
        <v>55.56</v>
      </c>
      <c r="S3766" t="s">
        <v>8317</v>
      </c>
      <c r="T3766" t="s">
        <v>8359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1"/>
        <v>41820.776412037041</v>
      </c>
      <c r="P3767" s="10">
        <f t="shared" si="292"/>
        <v>41850.776412037041</v>
      </c>
      <c r="Q3767">
        <f t="shared" si="290"/>
        <v>113</v>
      </c>
      <c r="R3767">
        <f t="shared" si="293"/>
        <v>74.22</v>
      </c>
      <c r="S3767" t="s">
        <v>8317</v>
      </c>
      <c r="T3767" t="s">
        <v>8359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1"/>
        <v>41788.167187500003</v>
      </c>
      <c r="P3768" s="10">
        <f t="shared" si="292"/>
        <v>41823.167187500003</v>
      </c>
      <c r="Q3768">
        <f t="shared" si="290"/>
        <v>103</v>
      </c>
      <c r="R3768">
        <f t="shared" si="293"/>
        <v>106.93</v>
      </c>
      <c r="S3768" t="s">
        <v>8317</v>
      </c>
      <c r="T3768" t="s">
        <v>8359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1"/>
        <v>42050.019641203704</v>
      </c>
      <c r="P3769" s="10">
        <f t="shared" si="292"/>
        <v>42064.207638888889</v>
      </c>
      <c r="Q3769">
        <f t="shared" si="290"/>
        <v>117</v>
      </c>
      <c r="R3769">
        <f t="shared" si="293"/>
        <v>41.7</v>
      </c>
      <c r="S3769" t="s">
        <v>8317</v>
      </c>
      <c r="T3769" t="s">
        <v>8359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1"/>
        <v>41772.727893518517</v>
      </c>
      <c r="P3770" s="10">
        <f t="shared" si="292"/>
        <v>41802.727893518517</v>
      </c>
      <c r="Q3770">
        <f t="shared" si="290"/>
        <v>108</v>
      </c>
      <c r="R3770">
        <f t="shared" si="293"/>
        <v>74.239999999999995</v>
      </c>
      <c r="S3770" t="s">
        <v>8317</v>
      </c>
      <c r="T3770" t="s">
        <v>8359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1"/>
        <v>42445.598136574074</v>
      </c>
      <c r="P3771" s="10">
        <f t="shared" si="292"/>
        <v>42475.598136574074</v>
      </c>
      <c r="Q3771">
        <f t="shared" si="290"/>
        <v>100</v>
      </c>
      <c r="R3771">
        <f t="shared" si="293"/>
        <v>73.33</v>
      </c>
      <c r="S3771" t="s">
        <v>8317</v>
      </c>
      <c r="T3771" t="s">
        <v>8359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1"/>
        <v>42138.930671296301</v>
      </c>
      <c r="P3772" s="10">
        <f t="shared" si="292"/>
        <v>42168.930671296301</v>
      </c>
      <c r="Q3772">
        <f t="shared" si="290"/>
        <v>100</v>
      </c>
      <c r="R3772">
        <f t="shared" si="293"/>
        <v>100</v>
      </c>
      <c r="S3772" t="s">
        <v>8317</v>
      </c>
      <c r="T3772" t="s">
        <v>8359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1"/>
        <v>42493.857083333336</v>
      </c>
      <c r="P3773" s="10">
        <f t="shared" si="292"/>
        <v>42508</v>
      </c>
      <c r="Q3773">
        <f t="shared" si="290"/>
        <v>146</v>
      </c>
      <c r="R3773">
        <f t="shared" si="293"/>
        <v>38.42</v>
      </c>
      <c r="S3773" t="s">
        <v>8317</v>
      </c>
      <c r="T3773" t="s">
        <v>8359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1"/>
        <v>42682.616967592592</v>
      </c>
      <c r="P3774" s="10">
        <f t="shared" si="292"/>
        <v>42703.25</v>
      </c>
      <c r="Q3774">
        <f t="shared" si="290"/>
        <v>110</v>
      </c>
      <c r="R3774">
        <f t="shared" si="293"/>
        <v>166.97</v>
      </c>
      <c r="S3774" t="s">
        <v>8317</v>
      </c>
      <c r="T3774" t="s">
        <v>8359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1"/>
        <v>42656.005173611105</v>
      </c>
      <c r="P3775" s="10">
        <f t="shared" si="292"/>
        <v>42689.088888888888</v>
      </c>
      <c r="Q3775">
        <f t="shared" si="290"/>
        <v>108</v>
      </c>
      <c r="R3775">
        <f t="shared" si="293"/>
        <v>94.91</v>
      </c>
      <c r="S3775" t="s">
        <v>8317</v>
      </c>
      <c r="T3775" t="s">
        <v>8359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1"/>
        <v>42087.792303240742</v>
      </c>
      <c r="P3776" s="10">
        <f t="shared" si="292"/>
        <v>42103.792303240742</v>
      </c>
      <c r="Q3776">
        <f t="shared" si="290"/>
        <v>100</v>
      </c>
      <c r="R3776">
        <f t="shared" si="293"/>
        <v>100</v>
      </c>
      <c r="S3776" t="s">
        <v>8317</v>
      </c>
      <c r="T3776" t="s">
        <v>8359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1"/>
        <v>42075.942627314813</v>
      </c>
      <c r="P3777" s="10">
        <f t="shared" si="292"/>
        <v>42103.166666666672</v>
      </c>
      <c r="Q3777">
        <f t="shared" si="290"/>
        <v>100</v>
      </c>
      <c r="R3777">
        <f t="shared" si="293"/>
        <v>143.21</v>
      </c>
      <c r="S3777" t="s">
        <v>8317</v>
      </c>
      <c r="T3777" t="s">
        <v>8359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1"/>
        <v>41814.367800925924</v>
      </c>
      <c r="P3778" s="10">
        <f t="shared" si="292"/>
        <v>41852.041666666664</v>
      </c>
      <c r="Q3778">
        <f t="shared" ref="Q3778:Q3841" si="295">ROUND(100*E3778/D3778, 0)</f>
        <v>107</v>
      </c>
      <c r="R3778">
        <f t="shared" si="293"/>
        <v>90.82</v>
      </c>
      <c r="S3778" t="s">
        <v>8317</v>
      </c>
      <c r="T3778" t="s">
        <v>8359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6">(((J3779/60)/60)/24)+DATE(1970,1,1)</f>
        <v>41887.111354166671</v>
      </c>
      <c r="P3779" s="10">
        <f t="shared" ref="P3779:P3842" si="297">(((I3779/60)/60)/24)+DATE(1970,1,1)</f>
        <v>41909.166666666664</v>
      </c>
      <c r="Q3779">
        <f t="shared" si="295"/>
        <v>143</v>
      </c>
      <c r="R3779">
        <f t="shared" ref="R3779:R3842" si="298">IFERROR(ROUND(E3779/L3779, 2), "no backers")</f>
        <v>48.54</v>
      </c>
      <c r="S3779" t="s">
        <v>8317</v>
      </c>
      <c r="T3779" t="s">
        <v>8359</v>
      </c>
      <c r="U3779">
        <f t="shared" ref="U3779:U3842" si="299">YEAR(O3779)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41989.819212962961</v>
      </c>
      <c r="P3780" s="10">
        <f t="shared" si="297"/>
        <v>42049.819212962961</v>
      </c>
      <c r="Q3780">
        <f t="shared" si="295"/>
        <v>105</v>
      </c>
      <c r="R3780">
        <f t="shared" si="298"/>
        <v>70.03</v>
      </c>
      <c r="S3780" t="s">
        <v>8317</v>
      </c>
      <c r="T3780" t="s">
        <v>8359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42425.735416666663</v>
      </c>
      <c r="P3781" s="10">
        <f t="shared" si="297"/>
        <v>42455.693750000006</v>
      </c>
      <c r="Q3781">
        <f t="shared" si="295"/>
        <v>104</v>
      </c>
      <c r="R3781">
        <f t="shared" si="298"/>
        <v>135.63</v>
      </c>
      <c r="S3781" t="s">
        <v>8317</v>
      </c>
      <c r="T3781" t="s">
        <v>8359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42166.219733796301</v>
      </c>
      <c r="P3782" s="10">
        <f t="shared" si="297"/>
        <v>42198.837499999994</v>
      </c>
      <c r="Q3782">
        <f t="shared" si="295"/>
        <v>120</v>
      </c>
      <c r="R3782">
        <f t="shared" si="298"/>
        <v>100</v>
      </c>
      <c r="S3782" t="s">
        <v>8317</v>
      </c>
      <c r="T3782" t="s">
        <v>8359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41865.882928240739</v>
      </c>
      <c r="P3783" s="10">
        <f t="shared" si="297"/>
        <v>41890.882928240739</v>
      </c>
      <c r="Q3783">
        <f t="shared" si="295"/>
        <v>110</v>
      </c>
      <c r="R3783">
        <f t="shared" si="298"/>
        <v>94.9</v>
      </c>
      <c r="S3783" t="s">
        <v>8317</v>
      </c>
      <c r="T3783" t="s">
        <v>8359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42546.862233796302</v>
      </c>
      <c r="P3784" s="10">
        <f t="shared" si="297"/>
        <v>42575.958333333328</v>
      </c>
      <c r="Q3784">
        <f t="shared" si="295"/>
        <v>102</v>
      </c>
      <c r="R3784">
        <f t="shared" si="298"/>
        <v>75.37</v>
      </c>
      <c r="S3784" t="s">
        <v>8317</v>
      </c>
      <c r="T3784" t="s">
        <v>8359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42420.140277777777</v>
      </c>
      <c r="P3785" s="10">
        <f t="shared" si="297"/>
        <v>42444.666666666672</v>
      </c>
      <c r="Q3785">
        <f t="shared" si="295"/>
        <v>129</v>
      </c>
      <c r="R3785">
        <f t="shared" si="298"/>
        <v>64.459999999999994</v>
      </c>
      <c r="S3785" t="s">
        <v>8317</v>
      </c>
      <c r="T3785" t="s">
        <v>8359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42531.980694444443</v>
      </c>
      <c r="P3786" s="10">
        <f t="shared" si="297"/>
        <v>42561.980694444443</v>
      </c>
      <c r="Q3786">
        <f t="shared" si="295"/>
        <v>115</v>
      </c>
      <c r="R3786">
        <f t="shared" si="298"/>
        <v>115</v>
      </c>
      <c r="S3786" t="s">
        <v>8317</v>
      </c>
      <c r="T3786" t="s">
        <v>8359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42548.63853009259</v>
      </c>
      <c r="P3787" s="10">
        <f t="shared" si="297"/>
        <v>42584.418749999997</v>
      </c>
      <c r="Q3787">
        <f t="shared" si="295"/>
        <v>151</v>
      </c>
      <c r="R3787">
        <f t="shared" si="298"/>
        <v>100.5</v>
      </c>
      <c r="S3787" t="s">
        <v>8317</v>
      </c>
      <c r="T3787" t="s">
        <v>8359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42487.037905092591</v>
      </c>
      <c r="P3788" s="10">
        <f t="shared" si="297"/>
        <v>42517.037905092591</v>
      </c>
      <c r="Q3788">
        <f t="shared" si="295"/>
        <v>111</v>
      </c>
      <c r="R3788">
        <f t="shared" si="298"/>
        <v>93.77</v>
      </c>
      <c r="S3788" t="s">
        <v>8317</v>
      </c>
      <c r="T3788" t="s">
        <v>8359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42167.534791666665</v>
      </c>
      <c r="P3789" s="10">
        <f t="shared" si="297"/>
        <v>42196.165972222225</v>
      </c>
      <c r="Q3789">
        <f t="shared" si="295"/>
        <v>100</v>
      </c>
      <c r="R3789">
        <f t="shared" si="298"/>
        <v>35.1</v>
      </c>
      <c r="S3789" t="s">
        <v>8317</v>
      </c>
      <c r="T3789" t="s">
        <v>8359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42333.695821759262</v>
      </c>
      <c r="P3790" s="10">
        <f t="shared" si="297"/>
        <v>42361.679166666669</v>
      </c>
      <c r="Q3790">
        <f t="shared" si="295"/>
        <v>1</v>
      </c>
      <c r="R3790">
        <f t="shared" si="298"/>
        <v>500</v>
      </c>
      <c r="S3790" t="s">
        <v>8317</v>
      </c>
      <c r="T3790" t="s">
        <v>8359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42138.798819444448</v>
      </c>
      <c r="P3791" s="10">
        <f t="shared" si="297"/>
        <v>42170.798819444448</v>
      </c>
      <c r="Q3791">
        <f t="shared" si="295"/>
        <v>3</v>
      </c>
      <c r="R3791">
        <f t="shared" si="298"/>
        <v>29</v>
      </c>
      <c r="S3791" t="s">
        <v>8317</v>
      </c>
      <c r="T3791" t="s">
        <v>8359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42666.666932870372</v>
      </c>
      <c r="P3792" s="10">
        <f t="shared" si="297"/>
        <v>42696.708599537036</v>
      </c>
      <c r="Q3792">
        <f t="shared" si="295"/>
        <v>0</v>
      </c>
      <c r="R3792" t="str">
        <f t="shared" si="298"/>
        <v>no backers</v>
      </c>
      <c r="S3792" t="s">
        <v>8317</v>
      </c>
      <c r="T3792" t="s">
        <v>8359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41766.692037037035</v>
      </c>
      <c r="P3793" s="10">
        <f t="shared" si="297"/>
        <v>41826.692037037035</v>
      </c>
      <c r="Q3793">
        <f t="shared" si="295"/>
        <v>0</v>
      </c>
      <c r="R3793" t="str">
        <f t="shared" si="298"/>
        <v>no backers</v>
      </c>
      <c r="S3793" t="s">
        <v>8317</v>
      </c>
      <c r="T3793" t="s">
        <v>8359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42170.447013888886</v>
      </c>
      <c r="P3794" s="10">
        <f t="shared" si="297"/>
        <v>42200.447013888886</v>
      </c>
      <c r="Q3794">
        <f t="shared" si="295"/>
        <v>0</v>
      </c>
      <c r="R3794">
        <f t="shared" si="298"/>
        <v>17.5</v>
      </c>
      <c r="S3794" t="s">
        <v>8317</v>
      </c>
      <c r="T3794" t="s">
        <v>8359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41968.938993055555</v>
      </c>
      <c r="P3795" s="10">
        <f t="shared" si="297"/>
        <v>41989.938993055555</v>
      </c>
      <c r="Q3795">
        <f t="shared" si="295"/>
        <v>60</v>
      </c>
      <c r="R3795">
        <f t="shared" si="298"/>
        <v>174</v>
      </c>
      <c r="S3795" t="s">
        <v>8317</v>
      </c>
      <c r="T3795" t="s">
        <v>8359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42132.58048611111</v>
      </c>
      <c r="P3796" s="10">
        <f t="shared" si="297"/>
        <v>42162.58048611111</v>
      </c>
      <c r="Q3796">
        <f t="shared" si="295"/>
        <v>1</v>
      </c>
      <c r="R3796">
        <f t="shared" si="298"/>
        <v>50</v>
      </c>
      <c r="S3796" t="s">
        <v>8317</v>
      </c>
      <c r="T3796" t="s">
        <v>8359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42201.436226851853</v>
      </c>
      <c r="P3797" s="10">
        <f t="shared" si="297"/>
        <v>42244.9375</v>
      </c>
      <c r="Q3797">
        <f t="shared" si="295"/>
        <v>2</v>
      </c>
      <c r="R3797">
        <f t="shared" si="298"/>
        <v>5</v>
      </c>
      <c r="S3797" t="s">
        <v>8317</v>
      </c>
      <c r="T3797" t="s">
        <v>8359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42689.029583333337</v>
      </c>
      <c r="P3798" s="10">
        <f t="shared" si="297"/>
        <v>42749.029583333337</v>
      </c>
      <c r="Q3798">
        <f t="shared" si="295"/>
        <v>0</v>
      </c>
      <c r="R3798">
        <f t="shared" si="298"/>
        <v>1</v>
      </c>
      <c r="S3798" t="s">
        <v>8317</v>
      </c>
      <c r="T3798" t="s">
        <v>8359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42084.881539351853</v>
      </c>
      <c r="P3799" s="10">
        <f t="shared" si="297"/>
        <v>42114.881539351853</v>
      </c>
      <c r="Q3799">
        <f t="shared" si="295"/>
        <v>90</v>
      </c>
      <c r="R3799">
        <f t="shared" si="298"/>
        <v>145.41</v>
      </c>
      <c r="S3799" t="s">
        <v>8317</v>
      </c>
      <c r="T3799" t="s">
        <v>8359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41831.722777777781</v>
      </c>
      <c r="P3800" s="10">
        <f t="shared" si="297"/>
        <v>41861.722777777781</v>
      </c>
      <c r="Q3800">
        <f t="shared" si="295"/>
        <v>1</v>
      </c>
      <c r="R3800">
        <f t="shared" si="298"/>
        <v>205</v>
      </c>
      <c r="S3800" t="s">
        <v>8317</v>
      </c>
      <c r="T3800" t="s">
        <v>8359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42410.93105324074</v>
      </c>
      <c r="P3801" s="10">
        <f t="shared" si="297"/>
        <v>42440.93105324074</v>
      </c>
      <c r="Q3801">
        <f t="shared" si="295"/>
        <v>4</v>
      </c>
      <c r="R3801">
        <f t="shared" si="298"/>
        <v>100.5</v>
      </c>
      <c r="S3801" t="s">
        <v>8317</v>
      </c>
      <c r="T3801" t="s">
        <v>8359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41982.737071759257</v>
      </c>
      <c r="P3802" s="10">
        <f t="shared" si="297"/>
        <v>42015.207638888889</v>
      </c>
      <c r="Q3802">
        <f t="shared" si="295"/>
        <v>4</v>
      </c>
      <c r="R3802">
        <f t="shared" si="298"/>
        <v>55.06</v>
      </c>
      <c r="S3802" t="s">
        <v>8317</v>
      </c>
      <c r="T3802" t="s">
        <v>8359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41975.676111111112</v>
      </c>
      <c r="P3803" s="10">
        <f t="shared" si="297"/>
        <v>42006.676111111112</v>
      </c>
      <c r="Q3803">
        <f t="shared" si="295"/>
        <v>9</v>
      </c>
      <c r="R3803">
        <f t="shared" si="298"/>
        <v>47.33</v>
      </c>
      <c r="S3803" t="s">
        <v>8317</v>
      </c>
      <c r="T3803" t="s">
        <v>8359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42269.126226851848</v>
      </c>
      <c r="P3804" s="10">
        <f t="shared" si="297"/>
        <v>42299.126226851848</v>
      </c>
      <c r="Q3804">
        <f t="shared" si="295"/>
        <v>0</v>
      </c>
      <c r="R3804" t="str">
        <f t="shared" si="298"/>
        <v>no backers</v>
      </c>
      <c r="S3804" t="s">
        <v>8317</v>
      </c>
      <c r="T3804" t="s">
        <v>8359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42403.971851851849</v>
      </c>
      <c r="P3805" s="10">
        <f t="shared" si="297"/>
        <v>42433.971851851849</v>
      </c>
      <c r="Q3805">
        <f t="shared" si="295"/>
        <v>20</v>
      </c>
      <c r="R3805">
        <f t="shared" si="298"/>
        <v>58.95</v>
      </c>
      <c r="S3805" t="s">
        <v>8317</v>
      </c>
      <c r="T3805" t="s">
        <v>8359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42527.00953703704</v>
      </c>
      <c r="P3806" s="10">
        <f t="shared" si="297"/>
        <v>42582.291666666672</v>
      </c>
      <c r="Q3806">
        <f t="shared" si="295"/>
        <v>0</v>
      </c>
      <c r="R3806" t="str">
        <f t="shared" si="298"/>
        <v>no backers</v>
      </c>
      <c r="S3806" t="s">
        <v>8317</v>
      </c>
      <c r="T3806" t="s">
        <v>8359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41849.887037037035</v>
      </c>
      <c r="P3807" s="10">
        <f t="shared" si="297"/>
        <v>41909.887037037035</v>
      </c>
      <c r="Q3807">
        <f t="shared" si="295"/>
        <v>0</v>
      </c>
      <c r="R3807">
        <f t="shared" si="298"/>
        <v>1.5</v>
      </c>
      <c r="S3807" t="s">
        <v>8317</v>
      </c>
      <c r="T3807" t="s">
        <v>8359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41799.259039351848</v>
      </c>
      <c r="P3808" s="10">
        <f t="shared" si="297"/>
        <v>41819.259039351848</v>
      </c>
      <c r="Q3808">
        <f t="shared" si="295"/>
        <v>0</v>
      </c>
      <c r="R3808">
        <f t="shared" si="298"/>
        <v>5</v>
      </c>
      <c r="S3808" t="s">
        <v>8317</v>
      </c>
      <c r="T3808" t="s">
        <v>8359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42090.909016203703</v>
      </c>
      <c r="P3809" s="10">
        <f t="shared" si="297"/>
        <v>42097.909016203703</v>
      </c>
      <c r="Q3809">
        <f t="shared" si="295"/>
        <v>30</v>
      </c>
      <c r="R3809">
        <f t="shared" si="298"/>
        <v>50.56</v>
      </c>
      <c r="S3809" t="s">
        <v>8317</v>
      </c>
      <c r="T3809" t="s">
        <v>8359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42059.453923611116</v>
      </c>
      <c r="P3810" s="10">
        <f t="shared" si="297"/>
        <v>42119.412256944444</v>
      </c>
      <c r="Q3810">
        <f t="shared" si="295"/>
        <v>100</v>
      </c>
      <c r="R3810">
        <f t="shared" si="298"/>
        <v>41.67</v>
      </c>
      <c r="S3810" t="s">
        <v>8317</v>
      </c>
      <c r="T3810" t="s">
        <v>8318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41800.526701388888</v>
      </c>
      <c r="P3811" s="10">
        <f t="shared" si="297"/>
        <v>41850.958333333336</v>
      </c>
      <c r="Q3811">
        <f t="shared" si="295"/>
        <v>101</v>
      </c>
      <c r="R3811">
        <f t="shared" si="298"/>
        <v>53.29</v>
      </c>
      <c r="S3811" t="s">
        <v>8317</v>
      </c>
      <c r="T3811" t="s">
        <v>8318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42054.849050925928</v>
      </c>
      <c r="P3812" s="10">
        <f t="shared" si="297"/>
        <v>42084.807384259257</v>
      </c>
      <c r="Q3812">
        <f t="shared" si="295"/>
        <v>122</v>
      </c>
      <c r="R3812">
        <f t="shared" si="298"/>
        <v>70.23</v>
      </c>
      <c r="S3812" t="s">
        <v>8317</v>
      </c>
      <c r="T3812" t="s">
        <v>8318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42487.62700231481</v>
      </c>
      <c r="P3813" s="10">
        <f t="shared" si="297"/>
        <v>42521.458333333328</v>
      </c>
      <c r="Q3813">
        <f t="shared" si="295"/>
        <v>330</v>
      </c>
      <c r="R3813">
        <f t="shared" si="298"/>
        <v>43.42</v>
      </c>
      <c r="S3813" t="s">
        <v>8317</v>
      </c>
      <c r="T3813" t="s">
        <v>8318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42109.751250000001</v>
      </c>
      <c r="P3814" s="10">
        <f t="shared" si="297"/>
        <v>42156.165972222225</v>
      </c>
      <c r="Q3814">
        <f t="shared" si="295"/>
        <v>110</v>
      </c>
      <c r="R3814">
        <f t="shared" si="298"/>
        <v>199.18</v>
      </c>
      <c r="S3814" t="s">
        <v>8317</v>
      </c>
      <c r="T3814" t="s">
        <v>8318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42497.275706018518</v>
      </c>
      <c r="P3815" s="10">
        <f t="shared" si="297"/>
        <v>42535.904861111107</v>
      </c>
      <c r="Q3815">
        <f t="shared" si="295"/>
        <v>101</v>
      </c>
      <c r="R3815">
        <f t="shared" si="298"/>
        <v>78.52</v>
      </c>
      <c r="S3815" t="s">
        <v>8317</v>
      </c>
      <c r="T3815" t="s">
        <v>8318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42058.904074074075</v>
      </c>
      <c r="P3816" s="10">
        <f t="shared" si="297"/>
        <v>42095.165972222225</v>
      </c>
      <c r="Q3816">
        <f t="shared" si="295"/>
        <v>140</v>
      </c>
      <c r="R3816">
        <f t="shared" si="298"/>
        <v>61.82</v>
      </c>
      <c r="S3816" t="s">
        <v>8317</v>
      </c>
      <c r="T3816" t="s">
        <v>8318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42207.259918981479</v>
      </c>
      <c r="P3817" s="10">
        <f t="shared" si="297"/>
        <v>42236.958333333328</v>
      </c>
      <c r="Q3817">
        <f t="shared" si="295"/>
        <v>100</v>
      </c>
      <c r="R3817">
        <f t="shared" si="298"/>
        <v>50</v>
      </c>
      <c r="S3817" t="s">
        <v>8317</v>
      </c>
      <c r="T3817" t="s">
        <v>8318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41807.690081018518</v>
      </c>
      <c r="P3818" s="10">
        <f t="shared" si="297"/>
        <v>41837.690081018518</v>
      </c>
      <c r="Q3818">
        <f t="shared" si="295"/>
        <v>119</v>
      </c>
      <c r="R3818">
        <f t="shared" si="298"/>
        <v>48.34</v>
      </c>
      <c r="S3818" t="s">
        <v>8317</v>
      </c>
      <c r="T3818" t="s">
        <v>8318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42284.69694444444</v>
      </c>
      <c r="P3819" s="10">
        <f t="shared" si="297"/>
        <v>42301.165972222225</v>
      </c>
      <c r="Q3819">
        <f t="shared" si="295"/>
        <v>107</v>
      </c>
      <c r="R3819">
        <f t="shared" si="298"/>
        <v>107.25</v>
      </c>
      <c r="S3819" t="s">
        <v>8317</v>
      </c>
      <c r="T3819" t="s">
        <v>8318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42045.84238425926</v>
      </c>
      <c r="P3820" s="10">
        <f t="shared" si="297"/>
        <v>42075.800717592589</v>
      </c>
      <c r="Q3820">
        <f t="shared" si="295"/>
        <v>228</v>
      </c>
      <c r="R3820">
        <f t="shared" si="298"/>
        <v>57</v>
      </c>
      <c r="S3820" t="s">
        <v>8317</v>
      </c>
      <c r="T3820" t="s">
        <v>8318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42184.209537037037</v>
      </c>
      <c r="P3821" s="10">
        <f t="shared" si="297"/>
        <v>42202.876388888893</v>
      </c>
      <c r="Q3821">
        <f t="shared" si="295"/>
        <v>106</v>
      </c>
      <c r="R3821">
        <f t="shared" si="298"/>
        <v>40.92</v>
      </c>
      <c r="S3821" t="s">
        <v>8317</v>
      </c>
      <c r="T3821" t="s">
        <v>8318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42160.651817129634</v>
      </c>
      <c r="P3822" s="10">
        <f t="shared" si="297"/>
        <v>42190.651817129634</v>
      </c>
      <c r="Q3822">
        <f t="shared" si="295"/>
        <v>143</v>
      </c>
      <c r="R3822">
        <f t="shared" si="298"/>
        <v>21.5</v>
      </c>
      <c r="S3822" t="s">
        <v>8317</v>
      </c>
      <c r="T3822" t="s">
        <v>8318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42341.180636574078</v>
      </c>
      <c r="P3823" s="10">
        <f t="shared" si="297"/>
        <v>42373.180636574078</v>
      </c>
      <c r="Q3823">
        <f t="shared" si="295"/>
        <v>105</v>
      </c>
      <c r="R3823">
        <f t="shared" si="298"/>
        <v>79.540000000000006</v>
      </c>
      <c r="S3823" t="s">
        <v>8317</v>
      </c>
      <c r="T3823" t="s">
        <v>8318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42329.838159722218</v>
      </c>
      <c r="P3824" s="10">
        <f t="shared" si="297"/>
        <v>42388.957638888889</v>
      </c>
      <c r="Q3824">
        <f t="shared" si="295"/>
        <v>110</v>
      </c>
      <c r="R3824">
        <f t="shared" si="298"/>
        <v>72.38</v>
      </c>
      <c r="S3824" t="s">
        <v>8317</v>
      </c>
      <c r="T3824" t="s">
        <v>8318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42170.910231481481</v>
      </c>
      <c r="P3825" s="10">
        <f t="shared" si="297"/>
        <v>42205.165972222225</v>
      </c>
      <c r="Q3825">
        <f t="shared" si="295"/>
        <v>106</v>
      </c>
      <c r="R3825">
        <f t="shared" si="298"/>
        <v>64.63</v>
      </c>
      <c r="S3825" t="s">
        <v>8317</v>
      </c>
      <c r="T3825" t="s">
        <v>8318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42571.626192129625</v>
      </c>
      <c r="P3826" s="10">
        <f t="shared" si="297"/>
        <v>42583.570138888885</v>
      </c>
      <c r="Q3826">
        <f t="shared" si="295"/>
        <v>108</v>
      </c>
      <c r="R3826">
        <f t="shared" si="298"/>
        <v>38.57</v>
      </c>
      <c r="S3826" t="s">
        <v>8317</v>
      </c>
      <c r="T3826" t="s">
        <v>8318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42151.069606481484</v>
      </c>
      <c r="P3827" s="10">
        <f t="shared" si="297"/>
        <v>42172.069606481484</v>
      </c>
      <c r="Q3827">
        <f t="shared" si="295"/>
        <v>105</v>
      </c>
      <c r="R3827">
        <f t="shared" si="298"/>
        <v>107.57</v>
      </c>
      <c r="S3827" t="s">
        <v>8317</v>
      </c>
      <c r="T3827" t="s">
        <v>8318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42101.423541666663</v>
      </c>
      <c r="P3828" s="10">
        <f t="shared" si="297"/>
        <v>42131.423541666663</v>
      </c>
      <c r="Q3828">
        <f t="shared" si="295"/>
        <v>119</v>
      </c>
      <c r="R3828">
        <f t="shared" si="298"/>
        <v>27.5</v>
      </c>
      <c r="S3828" t="s">
        <v>8317</v>
      </c>
      <c r="T3828" t="s">
        <v>8318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42034.928252314814</v>
      </c>
      <c r="P3829" s="10">
        <f t="shared" si="297"/>
        <v>42090</v>
      </c>
      <c r="Q3829">
        <f t="shared" si="295"/>
        <v>153</v>
      </c>
      <c r="R3829">
        <f t="shared" si="298"/>
        <v>70.459999999999994</v>
      </c>
      <c r="S3829" t="s">
        <v>8317</v>
      </c>
      <c r="T3829" t="s">
        <v>8318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41944.527627314819</v>
      </c>
      <c r="P3830" s="10">
        <f t="shared" si="297"/>
        <v>42004.569293981483</v>
      </c>
      <c r="Q3830">
        <f t="shared" si="295"/>
        <v>100</v>
      </c>
      <c r="R3830">
        <f t="shared" si="298"/>
        <v>178.57</v>
      </c>
      <c r="S3830" t="s">
        <v>8317</v>
      </c>
      <c r="T3830" t="s">
        <v>8318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42593.865405092598</v>
      </c>
      <c r="P3831" s="10">
        <f t="shared" si="297"/>
        <v>42613.865405092598</v>
      </c>
      <c r="Q3831">
        <f t="shared" si="295"/>
        <v>100</v>
      </c>
      <c r="R3831">
        <f t="shared" si="298"/>
        <v>62.63</v>
      </c>
      <c r="S3831" t="s">
        <v>8317</v>
      </c>
      <c r="T3831" t="s">
        <v>8318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42503.740868055553</v>
      </c>
      <c r="P3832" s="10">
        <f t="shared" si="297"/>
        <v>42517.740868055553</v>
      </c>
      <c r="Q3832">
        <f t="shared" si="295"/>
        <v>225</v>
      </c>
      <c r="R3832">
        <f t="shared" si="298"/>
        <v>75</v>
      </c>
      <c r="S3832" t="s">
        <v>8317</v>
      </c>
      <c r="T3832" t="s">
        <v>8318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41927.848900462966</v>
      </c>
      <c r="P3833" s="10">
        <f t="shared" si="297"/>
        <v>41948.890567129631</v>
      </c>
      <c r="Q3833">
        <f t="shared" si="295"/>
        <v>106</v>
      </c>
      <c r="R3833">
        <f t="shared" si="298"/>
        <v>58.9</v>
      </c>
      <c r="S3833" t="s">
        <v>8317</v>
      </c>
      <c r="T3833" t="s">
        <v>8318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42375.114988425921</v>
      </c>
      <c r="P3834" s="10">
        <f t="shared" si="297"/>
        <v>42420.114988425921</v>
      </c>
      <c r="Q3834">
        <f t="shared" si="295"/>
        <v>105</v>
      </c>
      <c r="R3834">
        <f t="shared" si="298"/>
        <v>139.56</v>
      </c>
      <c r="S3834" t="s">
        <v>8317</v>
      </c>
      <c r="T3834" t="s">
        <v>8318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41963.872361111105</v>
      </c>
      <c r="P3835" s="10">
        <f t="shared" si="297"/>
        <v>41974.797916666663</v>
      </c>
      <c r="Q3835">
        <f t="shared" si="295"/>
        <v>117</v>
      </c>
      <c r="R3835">
        <f t="shared" si="298"/>
        <v>70</v>
      </c>
      <c r="S3835" t="s">
        <v>8317</v>
      </c>
      <c r="T3835" t="s">
        <v>8318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42143.445219907408</v>
      </c>
      <c r="P3836" s="10">
        <f t="shared" si="297"/>
        <v>42173.445219907408</v>
      </c>
      <c r="Q3836">
        <f t="shared" si="295"/>
        <v>109</v>
      </c>
      <c r="R3836">
        <f t="shared" si="298"/>
        <v>57.39</v>
      </c>
      <c r="S3836" t="s">
        <v>8317</v>
      </c>
      <c r="T3836" t="s">
        <v>8318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42460.94222222222</v>
      </c>
      <c r="P3837" s="10">
        <f t="shared" si="297"/>
        <v>42481.94222222222</v>
      </c>
      <c r="Q3837">
        <f t="shared" si="295"/>
        <v>160</v>
      </c>
      <c r="R3837">
        <f t="shared" si="298"/>
        <v>40</v>
      </c>
      <c r="S3837" t="s">
        <v>8317</v>
      </c>
      <c r="T3837" t="s">
        <v>8318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42553.926527777774</v>
      </c>
      <c r="P3838" s="10">
        <f t="shared" si="297"/>
        <v>42585.172916666663</v>
      </c>
      <c r="Q3838">
        <f t="shared" si="295"/>
        <v>113</v>
      </c>
      <c r="R3838">
        <f t="shared" si="298"/>
        <v>64.290000000000006</v>
      </c>
      <c r="S3838" t="s">
        <v>8317</v>
      </c>
      <c r="T3838" t="s">
        <v>8318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42152.765717592592</v>
      </c>
      <c r="P3839" s="10">
        <f t="shared" si="297"/>
        <v>42188.765717592592</v>
      </c>
      <c r="Q3839">
        <f t="shared" si="295"/>
        <v>102</v>
      </c>
      <c r="R3839">
        <f t="shared" si="298"/>
        <v>120.12</v>
      </c>
      <c r="S3839" t="s">
        <v>8317</v>
      </c>
      <c r="T3839" t="s">
        <v>8318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42116.710752314815</v>
      </c>
      <c r="P3840" s="10">
        <f t="shared" si="297"/>
        <v>42146.710752314815</v>
      </c>
      <c r="Q3840">
        <f t="shared" si="295"/>
        <v>101</v>
      </c>
      <c r="R3840">
        <f t="shared" si="298"/>
        <v>1008.24</v>
      </c>
      <c r="S3840" t="s">
        <v>8317</v>
      </c>
      <c r="T3840" t="s">
        <v>8318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42155.142638888887</v>
      </c>
      <c r="P3841" s="10">
        <f t="shared" si="297"/>
        <v>42215.142638888887</v>
      </c>
      <c r="Q3841">
        <f t="shared" si="295"/>
        <v>101</v>
      </c>
      <c r="R3841">
        <f t="shared" si="298"/>
        <v>63.28</v>
      </c>
      <c r="S3841" t="s">
        <v>8317</v>
      </c>
      <c r="T3841" t="s">
        <v>8318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6"/>
        <v>42432.701724537037</v>
      </c>
      <c r="P3842" s="10">
        <f t="shared" si="297"/>
        <v>42457.660057870366</v>
      </c>
      <c r="Q3842">
        <f t="shared" ref="Q3842:Q3905" si="300">ROUND(100*E3842/D3842, 0)</f>
        <v>6500</v>
      </c>
      <c r="R3842">
        <f t="shared" si="298"/>
        <v>21.67</v>
      </c>
      <c r="S3842" t="s">
        <v>8317</v>
      </c>
      <c r="T3842" t="s">
        <v>8318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1">(((J3843/60)/60)/24)+DATE(1970,1,1)</f>
        <v>41780.785729166666</v>
      </c>
      <c r="P3843" s="10">
        <f t="shared" ref="P3843:P3906" si="302">(((I3843/60)/60)/24)+DATE(1970,1,1)</f>
        <v>41840.785729166666</v>
      </c>
      <c r="Q3843">
        <f t="shared" si="300"/>
        <v>9</v>
      </c>
      <c r="R3843">
        <f t="shared" ref="R3843:R3906" si="303">IFERROR(ROUND(E3843/L3843, 2), "no backers")</f>
        <v>25.65</v>
      </c>
      <c r="S3843" t="s">
        <v>8317</v>
      </c>
      <c r="T3843" t="s">
        <v>8318</v>
      </c>
      <c r="U3843">
        <f t="shared" ref="U3843:U3906" si="304">YEAR(O3843)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1"/>
        <v>41740.493657407409</v>
      </c>
      <c r="P3844" s="10">
        <f t="shared" si="302"/>
        <v>41770.493657407409</v>
      </c>
      <c r="Q3844">
        <f t="shared" si="300"/>
        <v>22</v>
      </c>
      <c r="R3844">
        <f t="shared" si="303"/>
        <v>47.7</v>
      </c>
      <c r="S3844" t="s">
        <v>8317</v>
      </c>
      <c r="T3844" t="s">
        <v>8318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1"/>
        <v>41766.072500000002</v>
      </c>
      <c r="P3845" s="10">
        <f t="shared" si="302"/>
        <v>41791.072500000002</v>
      </c>
      <c r="Q3845">
        <f t="shared" si="300"/>
        <v>21</v>
      </c>
      <c r="R3845">
        <f t="shared" si="303"/>
        <v>56.05</v>
      </c>
      <c r="S3845" t="s">
        <v>8317</v>
      </c>
      <c r="T3845" t="s">
        <v>8318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1"/>
        <v>41766.617291666669</v>
      </c>
      <c r="P3846" s="10">
        <f t="shared" si="302"/>
        <v>41793.290972222225</v>
      </c>
      <c r="Q3846">
        <f t="shared" si="300"/>
        <v>41</v>
      </c>
      <c r="R3846">
        <f t="shared" si="303"/>
        <v>81.319999999999993</v>
      </c>
      <c r="S3846" t="s">
        <v>8317</v>
      </c>
      <c r="T3846" t="s">
        <v>8318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1"/>
        <v>42248.627013888887</v>
      </c>
      <c r="P3847" s="10">
        <f t="shared" si="302"/>
        <v>42278.627013888887</v>
      </c>
      <c r="Q3847">
        <f t="shared" si="300"/>
        <v>2</v>
      </c>
      <c r="R3847">
        <f t="shared" si="303"/>
        <v>70.17</v>
      </c>
      <c r="S3847" t="s">
        <v>8317</v>
      </c>
      <c r="T3847" t="s">
        <v>8318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1"/>
        <v>41885.221550925926</v>
      </c>
      <c r="P3848" s="10">
        <f t="shared" si="302"/>
        <v>41916.290972222225</v>
      </c>
      <c r="Q3848">
        <f t="shared" si="300"/>
        <v>3</v>
      </c>
      <c r="R3848">
        <f t="shared" si="303"/>
        <v>23.63</v>
      </c>
      <c r="S3848" t="s">
        <v>8317</v>
      </c>
      <c r="T3848" t="s">
        <v>8318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1"/>
        <v>42159.224432870367</v>
      </c>
      <c r="P3849" s="10">
        <f t="shared" si="302"/>
        <v>42204.224432870367</v>
      </c>
      <c r="Q3849">
        <f t="shared" si="300"/>
        <v>16</v>
      </c>
      <c r="R3849">
        <f t="shared" si="303"/>
        <v>188.56</v>
      </c>
      <c r="S3849" t="s">
        <v>8317</v>
      </c>
      <c r="T3849" t="s">
        <v>8318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1"/>
        <v>42265.817002314812</v>
      </c>
      <c r="P3850" s="10">
        <f t="shared" si="302"/>
        <v>42295.817002314812</v>
      </c>
      <c r="Q3850">
        <f t="shared" si="300"/>
        <v>16</v>
      </c>
      <c r="R3850">
        <f t="shared" si="303"/>
        <v>49.51</v>
      </c>
      <c r="S3850" t="s">
        <v>8317</v>
      </c>
      <c r="T3850" t="s">
        <v>8318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1"/>
        <v>42136.767175925925</v>
      </c>
      <c r="P3851" s="10">
        <f t="shared" si="302"/>
        <v>42166.767175925925</v>
      </c>
      <c r="Q3851">
        <f t="shared" si="300"/>
        <v>7</v>
      </c>
      <c r="R3851">
        <f t="shared" si="303"/>
        <v>75.459999999999994</v>
      </c>
      <c r="S3851" t="s">
        <v>8317</v>
      </c>
      <c r="T3851" t="s">
        <v>8318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1"/>
        <v>41975.124340277776</v>
      </c>
      <c r="P3852" s="10">
        <f t="shared" si="302"/>
        <v>42005.124340277776</v>
      </c>
      <c r="Q3852">
        <f t="shared" si="300"/>
        <v>4</v>
      </c>
      <c r="R3852">
        <f t="shared" si="303"/>
        <v>9.5</v>
      </c>
      <c r="S3852" t="s">
        <v>8317</v>
      </c>
      <c r="T3852" t="s">
        <v>8318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1"/>
        <v>42172.439571759256</v>
      </c>
      <c r="P3853" s="10">
        <f t="shared" si="302"/>
        <v>42202.439571759256</v>
      </c>
      <c r="Q3853">
        <f t="shared" si="300"/>
        <v>34</v>
      </c>
      <c r="R3853">
        <f t="shared" si="303"/>
        <v>35.5</v>
      </c>
      <c r="S3853" t="s">
        <v>8317</v>
      </c>
      <c r="T3853" t="s">
        <v>8318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1"/>
        <v>42065.190694444449</v>
      </c>
      <c r="P3854" s="10">
        <f t="shared" si="302"/>
        <v>42090.149027777778</v>
      </c>
      <c r="Q3854">
        <f t="shared" si="300"/>
        <v>0</v>
      </c>
      <c r="R3854">
        <f t="shared" si="303"/>
        <v>10</v>
      </c>
      <c r="S3854" t="s">
        <v>8317</v>
      </c>
      <c r="T3854" t="s">
        <v>8318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1"/>
        <v>41848.84002314815</v>
      </c>
      <c r="P3855" s="10">
        <f t="shared" si="302"/>
        <v>41883.84002314815</v>
      </c>
      <c r="Q3855">
        <f t="shared" si="300"/>
        <v>0</v>
      </c>
      <c r="R3855">
        <f t="shared" si="303"/>
        <v>13</v>
      </c>
      <c r="S3855" t="s">
        <v>8317</v>
      </c>
      <c r="T3855" t="s">
        <v>8318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1"/>
        <v>42103.884930555556</v>
      </c>
      <c r="P3856" s="10">
        <f t="shared" si="302"/>
        <v>42133.884930555556</v>
      </c>
      <c r="Q3856">
        <f t="shared" si="300"/>
        <v>16</v>
      </c>
      <c r="R3856">
        <f t="shared" si="303"/>
        <v>89.4</v>
      </c>
      <c r="S3856" t="s">
        <v>8317</v>
      </c>
      <c r="T3856" t="s">
        <v>8318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1"/>
        <v>42059.970729166671</v>
      </c>
      <c r="P3857" s="10">
        <f t="shared" si="302"/>
        <v>42089.929062499999</v>
      </c>
      <c r="Q3857">
        <f t="shared" si="300"/>
        <v>3</v>
      </c>
      <c r="R3857">
        <f t="shared" si="303"/>
        <v>25</v>
      </c>
      <c r="S3857" t="s">
        <v>8317</v>
      </c>
      <c r="T3857" t="s">
        <v>8318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1"/>
        <v>42041.743090277778</v>
      </c>
      <c r="P3858" s="10">
        <f t="shared" si="302"/>
        <v>42071.701423611114</v>
      </c>
      <c r="Q3858">
        <f t="shared" si="300"/>
        <v>0</v>
      </c>
      <c r="R3858">
        <f t="shared" si="303"/>
        <v>1</v>
      </c>
      <c r="S3858" t="s">
        <v>8317</v>
      </c>
      <c r="T3858" t="s">
        <v>8318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1"/>
        <v>41829.73715277778</v>
      </c>
      <c r="P3859" s="10">
        <f t="shared" si="302"/>
        <v>41852.716666666667</v>
      </c>
      <c r="Q3859">
        <f t="shared" si="300"/>
        <v>5</v>
      </c>
      <c r="R3859">
        <f t="shared" si="303"/>
        <v>65</v>
      </c>
      <c r="S3859" t="s">
        <v>8317</v>
      </c>
      <c r="T3859" t="s">
        <v>8318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1"/>
        <v>42128.431064814817</v>
      </c>
      <c r="P3860" s="10">
        <f t="shared" si="302"/>
        <v>42146.875</v>
      </c>
      <c r="Q3860">
        <f t="shared" si="300"/>
        <v>2</v>
      </c>
      <c r="R3860">
        <f t="shared" si="303"/>
        <v>10</v>
      </c>
      <c r="S3860" t="s">
        <v>8317</v>
      </c>
      <c r="T3860" t="s">
        <v>8318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1"/>
        <v>41789.893599537041</v>
      </c>
      <c r="P3861" s="10">
        <f t="shared" si="302"/>
        <v>41815.875</v>
      </c>
      <c r="Q3861">
        <f t="shared" si="300"/>
        <v>0</v>
      </c>
      <c r="R3861">
        <f t="shared" si="303"/>
        <v>1</v>
      </c>
      <c r="S3861" t="s">
        <v>8317</v>
      </c>
      <c r="T3861" t="s">
        <v>8318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1"/>
        <v>41833.660995370366</v>
      </c>
      <c r="P3862" s="10">
        <f t="shared" si="302"/>
        <v>41863.660995370366</v>
      </c>
      <c r="Q3862">
        <f t="shared" si="300"/>
        <v>18</v>
      </c>
      <c r="R3862">
        <f t="shared" si="303"/>
        <v>81.540000000000006</v>
      </c>
      <c r="S3862" t="s">
        <v>8317</v>
      </c>
      <c r="T3862" t="s">
        <v>8318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1"/>
        <v>41914.590011574073</v>
      </c>
      <c r="P3863" s="10">
        <f t="shared" si="302"/>
        <v>41955.907638888893</v>
      </c>
      <c r="Q3863">
        <f t="shared" si="300"/>
        <v>5</v>
      </c>
      <c r="R3863">
        <f t="shared" si="303"/>
        <v>100</v>
      </c>
      <c r="S3863" t="s">
        <v>8317</v>
      </c>
      <c r="T3863" t="s">
        <v>8318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1"/>
        <v>42611.261064814811</v>
      </c>
      <c r="P3864" s="10">
        <f t="shared" si="302"/>
        <v>42625.707638888889</v>
      </c>
      <c r="Q3864">
        <f t="shared" si="300"/>
        <v>0</v>
      </c>
      <c r="R3864">
        <f t="shared" si="303"/>
        <v>1</v>
      </c>
      <c r="S3864" t="s">
        <v>8317</v>
      </c>
      <c r="T3864" t="s">
        <v>8318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1"/>
        <v>42253.633159722223</v>
      </c>
      <c r="P3865" s="10">
        <f t="shared" si="302"/>
        <v>42313.674826388888</v>
      </c>
      <c r="Q3865">
        <f t="shared" si="300"/>
        <v>0</v>
      </c>
      <c r="R3865" t="str">
        <f t="shared" si="303"/>
        <v>no backers</v>
      </c>
      <c r="S3865" t="s">
        <v>8317</v>
      </c>
      <c r="T3865" t="s">
        <v>8318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1"/>
        <v>42295.891828703709</v>
      </c>
      <c r="P3866" s="10">
        <f t="shared" si="302"/>
        <v>42325.933495370366</v>
      </c>
      <c r="Q3866">
        <f t="shared" si="300"/>
        <v>1</v>
      </c>
      <c r="R3866">
        <f t="shared" si="303"/>
        <v>20</v>
      </c>
      <c r="S3866" t="s">
        <v>8317</v>
      </c>
      <c r="T3866" t="s">
        <v>8318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1"/>
        <v>41841.651597222226</v>
      </c>
      <c r="P3867" s="10">
        <f t="shared" si="302"/>
        <v>41881.229166666664</v>
      </c>
      <c r="Q3867">
        <f t="shared" si="300"/>
        <v>27</v>
      </c>
      <c r="R3867">
        <f t="shared" si="303"/>
        <v>46.43</v>
      </c>
      <c r="S3867" t="s">
        <v>8317</v>
      </c>
      <c r="T3867" t="s">
        <v>8318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1"/>
        <v>42402.947002314817</v>
      </c>
      <c r="P3868" s="10">
        <f t="shared" si="302"/>
        <v>42452.145138888889</v>
      </c>
      <c r="Q3868">
        <f t="shared" si="300"/>
        <v>1</v>
      </c>
      <c r="R3868">
        <f t="shared" si="303"/>
        <v>5.5</v>
      </c>
      <c r="S3868" t="s">
        <v>8317</v>
      </c>
      <c r="T3868" t="s">
        <v>8318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1"/>
        <v>42509.814108796301</v>
      </c>
      <c r="P3869" s="10">
        <f t="shared" si="302"/>
        <v>42539.814108796301</v>
      </c>
      <c r="Q3869">
        <f t="shared" si="300"/>
        <v>13</v>
      </c>
      <c r="R3869">
        <f t="shared" si="303"/>
        <v>50.2</v>
      </c>
      <c r="S3869" t="s">
        <v>8317</v>
      </c>
      <c r="T3869" t="s">
        <v>8318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1"/>
        <v>41865.659780092588</v>
      </c>
      <c r="P3870" s="10">
        <f t="shared" si="302"/>
        <v>41890.659780092588</v>
      </c>
      <c r="Q3870">
        <f t="shared" si="300"/>
        <v>0</v>
      </c>
      <c r="R3870">
        <f t="shared" si="303"/>
        <v>10</v>
      </c>
      <c r="S3870" t="s">
        <v>8317</v>
      </c>
      <c r="T3870" t="s">
        <v>8359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1"/>
        <v>42047.724444444444</v>
      </c>
      <c r="P3871" s="10">
        <f t="shared" si="302"/>
        <v>42077.132638888885</v>
      </c>
      <c r="Q3871">
        <f t="shared" si="300"/>
        <v>3</v>
      </c>
      <c r="R3871">
        <f t="shared" si="303"/>
        <v>30.13</v>
      </c>
      <c r="S3871" t="s">
        <v>8317</v>
      </c>
      <c r="T3871" t="s">
        <v>8359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1"/>
        <v>41793.17219907407</v>
      </c>
      <c r="P3872" s="10">
        <f t="shared" si="302"/>
        <v>41823.17219907407</v>
      </c>
      <c r="Q3872">
        <f t="shared" si="300"/>
        <v>15</v>
      </c>
      <c r="R3872">
        <f t="shared" si="303"/>
        <v>150</v>
      </c>
      <c r="S3872" t="s">
        <v>8317</v>
      </c>
      <c r="T3872" t="s">
        <v>8359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1"/>
        <v>42763.780671296292</v>
      </c>
      <c r="P3873" s="10">
        <f t="shared" si="302"/>
        <v>42823.739004629635</v>
      </c>
      <c r="Q3873">
        <f t="shared" si="300"/>
        <v>3</v>
      </c>
      <c r="R3873">
        <f t="shared" si="303"/>
        <v>13.33</v>
      </c>
      <c r="S3873" t="s">
        <v>8317</v>
      </c>
      <c r="T3873" t="s">
        <v>8359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1"/>
        <v>42180.145787037036</v>
      </c>
      <c r="P3874" s="10">
        <f t="shared" si="302"/>
        <v>42230.145787037036</v>
      </c>
      <c r="Q3874">
        <f t="shared" si="300"/>
        <v>0</v>
      </c>
      <c r="R3874" t="str">
        <f t="shared" si="303"/>
        <v>no backers</v>
      </c>
      <c r="S3874" t="s">
        <v>8317</v>
      </c>
      <c r="T3874" t="s">
        <v>8359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1"/>
        <v>42255.696006944447</v>
      </c>
      <c r="P3875" s="10">
        <f t="shared" si="302"/>
        <v>42285.696006944447</v>
      </c>
      <c r="Q3875">
        <f t="shared" si="300"/>
        <v>0</v>
      </c>
      <c r="R3875" t="str">
        <f t="shared" si="303"/>
        <v>no backers</v>
      </c>
      <c r="S3875" t="s">
        <v>8317</v>
      </c>
      <c r="T3875" t="s">
        <v>8359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1"/>
        <v>42007.016458333332</v>
      </c>
      <c r="P3876" s="10">
        <f t="shared" si="302"/>
        <v>42028.041666666672</v>
      </c>
      <c r="Q3876">
        <f t="shared" si="300"/>
        <v>0</v>
      </c>
      <c r="R3876" t="str">
        <f t="shared" si="303"/>
        <v>no backers</v>
      </c>
      <c r="S3876" t="s">
        <v>8317</v>
      </c>
      <c r="T3876" t="s">
        <v>8359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1"/>
        <v>42615.346817129626</v>
      </c>
      <c r="P3877" s="10">
        <f t="shared" si="302"/>
        <v>42616.416666666672</v>
      </c>
      <c r="Q3877">
        <f t="shared" si="300"/>
        <v>0</v>
      </c>
      <c r="R3877" t="str">
        <f t="shared" si="303"/>
        <v>no backers</v>
      </c>
      <c r="S3877" t="s">
        <v>8317</v>
      </c>
      <c r="T3877" t="s">
        <v>8359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1"/>
        <v>42372.624166666668</v>
      </c>
      <c r="P3878" s="10">
        <f t="shared" si="302"/>
        <v>42402.624166666668</v>
      </c>
      <c r="Q3878">
        <f t="shared" si="300"/>
        <v>53</v>
      </c>
      <c r="R3878">
        <f t="shared" si="303"/>
        <v>44.76</v>
      </c>
      <c r="S3878" t="s">
        <v>8317</v>
      </c>
      <c r="T3878" t="s">
        <v>8359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1"/>
        <v>42682.67768518519</v>
      </c>
      <c r="P3879" s="10">
        <f t="shared" si="302"/>
        <v>42712.67768518519</v>
      </c>
      <c r="Q3879">
        <f t="shared" si="300"/>
        <v>5</v>
      </c>
      <c r="R3879">
        <f t="shared" si="303"/>
        <v>88.64</v>
      </c>
      <c r="S3879" t="s">
        <v>8317</v>
      </c>
      <c r="T3879" t="s">
        <v>8359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1"/>
        <v>42154.818819444445</v>
      </c>
      <c r="P3880" s="10">
        <f t="shared" si="302"/>
        <v>42185.165972222225</v>
      </c>
      <c r="Q3880">
        <f t="shared" si="300"/>
        <v>0</v>
      </c>
      <c r="R3880">
        <f t="shared" si="303"/>
        <v>10</v>
      </c>
      <c r="S3880" t="s">
        <v>8317</v>
      </c>
      <c r="T3880" t="s">
        <v>8359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1"/>
        <v>41999.861064814817</v>
      </c>
      <c r="P3881" s="10">
        <f t="shared" si="302"/>
        <v>42029.861064814817</v>
      </c>
      <c r="Q3881">
        <f t="shared" si="300"/>
        <v>0</v>
      </c>
      <c r="R3881" t="str">
        <f t="shared" si="303"/>
        <v>no backers</v>
      </c>
      <c r="S3881" t="s">
        <v>8317</v>
      </c>
      <c r="T3881" t="s">
        <v>8359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1"/>
        <v>41815.815046296295</v>
      </c>
      <c r="P3882" s="10">
        <f t="shared" si="302"/>
        <v>41850.958333333336</v>
      </c>
      <c r="Q3882">
        <f t="shared" si="300"/>
        <v>13</v>
      </c>
      <c r="R3882">
        <f t="shared" si="303"/>
        <v>57.65</v>
      </c>
      <c r="S3882" t="s">
        <v>8317</v>
      </c>
      <c r="T3882" t="s">
        <v>8359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1"/>
        <v>42756.018506944441</v>
      </c>
      <c r="P3883" s="10">
        <f t="shared" si="302"/>
        <v>42786.018506944441</v>
      </c>
      <c r="Q3883">
        <f t="shared" si="300"/>
        <v>5</v>
      </c>
      <c r="R3883">
        <f t="shared" si="303"/>
        <v>25</v>
      </c>
      <c r="S3883" t="s">
        <v>8317</v>
      </c>
      <c r="T3883" t="s">
        <v>8359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1"/>
        <v>42373.983449074076</v>
      </c>
      <c r="P3884" s="10">
        <f t="shared" si="302"/>
        <v>42400.960416666669</v>
      </c>
      <c r="Q3884">
        <f t="shared" si="300"/>
        <v>0</v>
      </c>
      <c r="R3884" t="str">
        <f t="shared" si="303"/>
        <v>no backers</v>
      </c>
      <c r="S3884" t="s">
        <v>8317</v>
      </c>
      <c r="T3884" t="s">
        <v>8359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1"/>
        <v>41854.602650462963</v>
      </c>
      <c r="P3885" s="10">
        <f t="shared" si="302"/>
        <v>41884.602650462963</v>
      </c>
      <c r="Q3885">
        <f t="shared" si="300"/>
        <v>0</v>
      </c>
      <c r="R3885" t="str">
        <f t="shared" si="303"/>
        <v>no backers</v>
      </c>
      <c r="S3885" t="s">
        <v>8317</v>
      </c>
      <c r="T3885" t="s">
        <v>8359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1"/>
        <v>42065.791574074072</v>
      </c>
      <c r="P3886" s="10">
        <f t="shared" si="302"/>
        <v>42090.749907407408</v>
      </c>
      <c r="Q3886">
        <f t="shared" si="300"/>
        <v>0</v>
      </c>
      <c r="R3886" t="str">
        <f t="shared" si="303"/>
        <v>no backers</v>
      </c>
      <c r="S3886" t="s">
        <v>8317</v>
      </c>
      <c r="T3886" t="s">
        <v>8359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1"/>
        <v>42469.951284722221</v>
      </c>
      <c r="P3887" s="10">
        <f t="shared" si="302"/>
        <v>42499.951284722221</v>
      </c>
      <c r="Q3887">
        <f t="shared" si="300"/>
        <v>0</v>
      </c>
      <c r="R3887" t="str">
        <f t="shared" si="303"/>
        <v>no backers</v>
      </c>
      <c r="S3887" t="s">
        <v>8317</v>
      </c>
      <c r="T3887" t="s">
        <v>8359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1"/>
        <v>41954.228032407409</v>
      </c>
      <c r="P3888" s="10">
        <f t="shared" si="302"/>
        <v>41984.228032407409</v>
      </c>
      <c r="Q3888">
        <f t="shared" si="300"/>
        <v>0</v>
      </c>
      <c r="R3888" t="str">
        <f t="shared" si="303"/>
        <v>no backers</v>
      </c>
      <c r="S3888" t="s">
        <v>8317</v>
      </c>
      <c r="T3888" t="s">
        <v>8359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1"/>
        <v>42079.857974537037</v>
      </c>
      <c r="P3889" s="10">
        <f t="shared" si="302"/>
        <v>42125.916666666672</v>
      </c>
      <c r="Q3889">
        <f t="shared" si="300"/>
        <v>2</v>
      </c>
      <c r="R3889">
        <f t="shared" si="303"/>
        <v>17.5</v>
      </c>
      <c r="S3889" t="s">
        <v>8317</v>
      </c>
      <c r="T3889" t="s">
        <v>8359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1"/>
        <v>42762.545810185184</v>
      </c>
      <c r="P3890" s="10">
        <f t="shared" si="302"/>
        <v>42792.545810185184</v>
      </c>
      <c r="Q3890">
        <f t="shared" si="300"/>
        <v>27</v>
      </c>
      <c r="R3890">
        <f t="shared" si="303"/>
        <v>38.71</v>
      </c>
      <c r="S3890" t="s">
        <v>8317</v>
      </c>
      <c r="T3890" t="s">
        <v>8318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1"/>
        <v>41977.004976851851</v>
      </c>
      <c r="P3891" s="10">
        <f t="shared" si="302"/>
        <v>42008.976388888885</v>
      </c>
      <c r="Q3891">
        <f t="shared" si="300"/>
        <v>1</v>
      </c>
      <c r="R3891">
        <f t="shared" si="303"/>
        <v>13.11</v>
      </c>
      <c r="S3891" t="s">
        <v>8317</v>
      </c>
      <c r="T3891" t="s">
        <v>8318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1"/>
        <v>42171.758611111116</v>
      </c>
      <c r="P3892" s="10">
        <f t="shared" si="302"/>
        <v>42231.758611111116</v>
      </c>
      <c r="Q3892">
        <f t="shared" si="300"/>
        <v>17</v>
      </c>
      <c r="R3892">
        <f t="shared" si="303"/>
        <v>315.5</v>
      </c>
      <c r="S3892" t="s">
        <v>8317</v>
      </c>
      <c r="T3892" t="s">
        <v>8318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1"/>
        <v>42056.1324537037</v>
      </c>
      <c r="P3893" s="10">
        <f t="shared" si="302"/>
        <v>42086.207638888889</v>
      </c>
      <c r="Q3893">
        <f t="shared" si="300"/>
        <v>33</v>
      </c>
      <c r="R3893">
        <f t="shared" si="303"/>
        <v>37.14</v>
      </c>
      <c r="S3893" t="s">
        <v>8317</v>
      </c>
      <c r="T3893" t="s">
        <v>8318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1"/>
        <v>41867.652280092596</v>
      </c>
      <c r="P3894" s="10">
        <f t="shared" si="302"/>
        <v>41875.291666666664</v>
      </c>
      <c r="Q3894">
        <f t="shared" si="300"/>
        <v>0</v>
      </c>
      <c r="R3894" t="str">
        <f t="shared" si="303"/>
        <v>no backers</v>
      </c>
      <c r="S3894" t="s">
        <v>8317</v>
      </c>
      <c r="T3894" t="s">
        <v>8318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1"/>
        <v>41779.657870370371</v>
      </c>
      <c r="P3895" s="10">
        <f t="shared" si="302"/>
        <v>41821.25</v>
      </c>
      <c r="Q3895">
        <f t="shared" si="300"/>
        <v>22</v>
      </c>
      <c r="R3895">
        <f t="shared" si="303"/>
        <v>128.27000000000001</v>
      </c>
      <c r="S3895" t="s">
        <v>8317</v>
      </c>
      <c r="T3895" t="s">
        <v>8318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1"/>
        <v>42679.958472222221</v>
      </c>
      <c r="P3896" s="10">
        <f t="shared" si="302"/>
        <v>42710.207638888889</v>
      </c>
      <c r="Q3896">
        <f t="shared" si="300"/>
        <v>3</v>
      </c>
      <c r="R3896">
        <f t="shared" si="303"/>
        <v>47.27</v>
      </c>
      <c r="S3896" t="s">
        <v>8317</v>
      </c>
      <c r="T3896" t="s">
        <v>8318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1"/>
        <v>42032.250208333338</v>
      </c>
      <c r="P3897" s="10">
        <f t="shared" si="302"/>
        <v>42063.250208333338</v>
      </c>
      <c r="Q3897">
        <f t="shared" si="300"/>
        <v>5</v>
      </c>
      <c r="R3897">
        <f t="shared" si="303"/>
        <v>50</v>
      </c>
      <c r="S3897" t="s">
        <v>8317</v>
      </c>
      <c r="T3897" t="s">
        <v>8318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1"/>
        <v>41793.191875000004</v>
      </c>
      <c r="P3898" s="10">
        <f t="shared" si="302"/>
        <v>41807.191875000004</v>
      </c>
      <c r="Q3898">
        <f t="shared" si="300"/>
        <v>11</v>
      </c>
      <c r="R3898">
        <f t="shared" si="303"/>
        <v>42.5</v>
      </c>
      <c r="S3898" t="s">
        <v>8317</v>
      </c>
      <c r="T3898" t="s">
        <v>8318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1"/>
        <v>41982.87364583333</v>
      </c>
      <c r="P3899" s="10">
        <f t="shared" si="302"/>
        <v>42012.87364583333</v>
      </c>
      <c r="Q3899">
        <f t="shared" si="300"/>
        <v>18</v>
      </c>
      <c r="R3899">
        <f t="shared" si="303"/>
        <v>44</v>
      </c>
      <c r="S3899" t="s">
        <v>8317</v>
      </c>
      <c r="T3899" t="s">
        <v>8318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1"/>
        <v>42193.482291666667</v>
      </c>
      <c r="P3900" s="10">
        <f t="shared" si="302"/>
        <v>42233.666666666672</v>
      </c>
      <c r="Q3900">
        <f t="shared" si="300"/>
        <v>33</v>
      </c>
      <c r="R3900">
        <f t="shared" si="303"/>
        <v>50.88</v>
      </c>
      <c r="S3900" t="s">
        <v>8317</v>
      </c>
      <c r="T3900" t="s">
        <v>8318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1"/>
        <v>41843.775011574071</v>
      </c>
      <c r="P3901" s="10">
        <f t="shared" si="302"/>
        <v>41863.775011574071</v>
      </c>
      <c r="Q3901">
        <f t="shared" si="300"/>
        <v>1</v>
      </c>
      <c r="R3901">
        <f t="shared" si="303"/>
        <v>62.5</v>
      </c>
      <c r="S3901" t="s">
        <v>8317</v>
      </c>
      <c r="T3901" t="s">
        <v>8318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1"/>
        <v>42136.092488425929</v>
      </c>
      <c r="P3902" s="10">
        <f t="shared" si="302"/>
        <v>42166.092488425929</v>
      </c>
      <c r="Q3902">
        <f t="shared" si="300"/>
        <v>5</v>
      </c>
      <c r="R3902">
        <f t="shared" si="303"/>
        <v>27</v>
      </c>
      <c r="S3902" t="s">
        <v>8317</v>
      </c>
      <c r="T3902" t="s">
        <v>8318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1"/>
        <v>42317.826377314821</v>
      </c>
      <c r="P3903" s="10">
        <f t="shared" si="302"/>
        <v>42357.826377314821</v>
      </c>
      <c r="Q3903">
        <f t="shared" si="300"/>
        <v>1</v>
      </c>
      <c r="R3903">
        <f t="shared" si="303"/>
        <v>25</v>
      </c>
      <c r="S3903" t="s">
        <v>8317</v>
      </c>
      <c r="T3903" t="s">
        <v>8318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1"/>
        <v>42663.468078703707</v>
      </c>
      <c r="P3904" s="10">
        <f t="shared" si="302"/>
        <v>42688.509745370371</v>
      </c>
      <c r="Q3904">
        <f t="shared" si="300"/>
        <v>49</v>
      </c>
      <c r="R3904">
        <f t="shared" si="303"/>
        <v>47.26</v>
      </c>
      <c r="S3904" t="s">
        <v>8317</v>
      </c>
      <c r="T3904" t="s">
        <v>8318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1"/>
        <v>42186.01116898148</v>
      </c>
      <c r="P3905" s="10">
        <f t="shared" si="302"/>
        <v>42230.818055555559</v>
      </c>
      <c r="Q3905">
        <f t="shared" si="300"/>
        <v>0</v>
      </c>
      <c r="R3905" t="str">
        <f t="shared" si="303"/>
        <v>no backers</v>
      </c>
      <c r="S3905" t="s">
        <v>8317</v>
      </c>
      <c r="T3905" t="s">
        <v>8318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1"/>
        <v>42095.229166666672</v>
      </c>
      <c r="P3906" s="10">
        <f t="shared" si="302"/>
        <v>42109.211111111115</v>
      </c>
      <c r="Q3906">
        <f t="shared" ref="Q3906:Q3969" si="305">ROUND(100*E3906/D3906, 0)</f>
        <v>0</v>
      </c>
      <c r="R3906">
        <f t="shared" si="303"/>
        <v>1.5</v>
      </c>
      <c r="S3906" t="s">
        <v>8317</v>
      </c>
      <c r="T3906" t="s">
        <v>8318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6">(((J3907/60)/60)/24)+DATE(1970,1,1)</f>
        <v>42124.623877314814</v>
      </c>
      <c r="P3907" s="10">
        <f t="shared" ref="P3907:P3970" si="307">(((I3907/60)/60)/24)+DATE(1970,1,1)</f>
        <v>42166.958333333328</v>
      </c>
      <c r="Q3907">
        <f t="shared" si="305"/>
        <v>12</v>
      </c>
      <c r="R3907">
        <f t="shared" ref="R3907:R3970" si="308">IFERROR(ROUND(E3907/L3907, 2), "no backers")</f>
        <v>24.71</v>
      </c>
      <c r="S3907" t="s">
        <v>8317</v>
      </c>
      <c r="T3907" t="s">
        <v>8318</v>
      </c>
      <c r="U3907">
        <f t="shared" ref="U3907:U3970" si="309">YEAR(O3907)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42143.917743055557</v>
      </c>
      <c r="P3908" s="10">
        <f t="shared" si="307"/>
        <v>42181.559027777781</v>
      </c>
      <c r="Q3908">
        <f t="shared" si="305"/>
        <v>67</v>
      </c>
      <c r="R3908">
        <f t="shared" si="308"/>
        <v>63.13</v>
      </c>
      <c r="S3908" t="s">
        <v>8317</v>
      </c>
      <c r="T3908" t="s">
        <v>8318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41906.819513888891</v>
      </c>
      <c r="P3909" s="10">
        <f t="shared" si="307"/>
        <v>41938.838888888888</v>
      </c>
      <c r="Q3909">
        <f t="shared" si="305"/>
        <v>15</v>
      </c>
      <c r="R3909">
        <f t="shared" si="308"/>
        <v>38.25</v>
      </c>
      <c r="S3909" t="s">
        <v>8317</v>
      </c>
      <c r="T3909" t="s">
        <v>8318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41834.135370370372</v>
      </c>
      <c r="P3910" s="10">
        <f t="shared" si="307"/>
        <v>41849.135370370372</v>
      </c>
      <c r="Q3910">
        <f t="shared" si="305"/>
        <v>9</v>
      </c>
      <c r="R3910">
        <f t="shared" si="308"/>
        <v>16.25</v>
      </c>
      <c r="S3910" t="s">
        <v>8317</v>
      </c>
      <c r="T3910" t="s">
        <v>8318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41863.359282407408</v>
      </c>
      <c r="P3911" s="10">
        <f t="shared" si="307"/>
        <v>41893.359282407408</v>
      </c>
      <c r="Q3911">
        <f t="shared" si="305"/>
        <v>0</v>
      </c>
      <c r="R3911">
        <f t="shared" si="308"/>
        <v>33.75</v>
      </c>
      <c r="S3911" t="s">
        <v>8317</v>
      </c>
      <c r="T3911" t="s">
        <v>8318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42224.756909722222</v>
      </c>
      <c r="P3912" s="10">
        <f t="shared" si="307"/>
        <v>42254.756909722222</v>
      </c>
      <c r="Q3912">
        <f t="shared" si="305"/>
        <v>3</v>
      </c>
      <c r="R3912">
        <f t="shared" si="308"/>
        <v>61.67</v>
      </c>
      <c r="S3912" t="s">
        <v>8317</v>
      </c>
      <c r="T3912" t="s">
        <v>8318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41939.8122337963</v>
      </c>
      <c r="P3913" s="10">
        <f t="shared" si="307"/>
        <v>41969.853900462964</v>
      </c>
      <c r="Q3913">
        <f t="shared" si="305"/>
        <v>37</v>
      </c>
      <c r="R3913">
        <f t="shared" si="308"/>
        <v>83.14</v>
      </c>
      <c r="S3913" t="s">
        <v>8317</v>
      </c>
      <c r="T3913" t="s">
        <v>8318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42059.270023148143</v>
      </c>
      <c r="P3914" s="10">
        <f t="shared" si="307"/>
        <v>42119.190972222219</v>
      </c>
      <c r="Q3914">
        <f t="shared" si="305"/>
        <v>0</v>
      </c>
      <c r="R3914">
        <f t="shared" si="308"/>
        <v>1</v>
      </c>
      <c r="S3914" t="s">
        <v>8317</v>
      </c>
      <c r="T3914" t="s">
        <v>8318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42308.211215277777</v>
      </c>
      <c r="P3915" s="10">
        <f t="shared" si="307"/>
        <v>42338.252881944441</v>
      </c>
      <c r="Q3915">
        <f t="shared" si="305"/>
        <v>10</v>
      </c>
      <c r="R3915">
        <f t="shared" si="308"/>
        <v>142.86000000000001</v>
      </c>
      <c r="S3915" t="s">
        <v>8317</v>
      </c>
      <c r="T3915" t="s">
        <v>8318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42114.818935185183</v>
      </c>
      <c r="P3916" s="10">
        <f t="shared" si="307"/>
        <v>42134.957638888889</v>
      </c>
      <c r="Q3916">
        <f t="shared" si="305"/>
        <v>36</v>
      </c>
      <c r="R3916">
        <f t="shared" si="308"/>
        <v>33.67</v>
      </c>
      <c r="S3916" t="s">
        <v>8317</v>
      </c>
      <c r="T3916" t="s">
        <v>8318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42492.98505787037</v>
      </c>
      <c r="P3917" s="10">
        <f t="shared" si="307"/>
        <v>42522.98505787037</v>
      </c>
      <c r="Q3917">
        <f t="shared" si="305"/>
        <v>0</v>
      </c>
      <c r="R3917">
        <f t="shared" si="308"/>
        <v>5</v>
      </c>
      <c r="S3917" t="s">
        <v>8317</v>
      </c>
      <c r="T3917" t="s">
        <v>8318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42494.471666666665</v>
      </c>
      <c r="P3918" s="10">
        <f t="shared" si="307"/>
        <v>42524.471666666665</v>
      </c>
      <c r="Q3918">
        <f t="shared" si="305"/>
        <v>0</v>
      </c>
      <c r="R3918" t="str">
        <f t="shared" si="308"/>
        <v>no backers</v>
      </c>
      <c r="S3918" t="s">
        <v>8317</v>
      </c>
      <c r="T3918" t="s">
        <v>8318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41863.527326388888</v>
      </c>
      <c r="P3919" s="10">
        <f t="shared" si="307"/>
        <v>41893.527326388888</v>
      </c>
      <c r="Q3919">
        <f t="shared" si="305"/>
        <v>0</v>
      </c>
      <c r="R3919">
        <f t="shared" si="308"/>
        <v>10</v>
      </c>
      <c r="S3919" t="s">
        <v>8317</v>
      </c>
      <c r="T3919" t="s">
        <v>8318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41843.664618055554</v>
      </c>
      <c r="P3920" s="10">
        <f t="shared" si="307"/>
        <v>41855.666666666664</v>
      </c>
      <c r="Q3920">
        <f t="shared" si="305"/>
        <v>0</v>
      </c>
      <c r="R3920">
        <f t="shared" si="308"/>
        <v>40</v>
      </c>
      <c r="S3920" t="s">
        <v>8317</v>
      </c>
      <c r="T3920" t="s">
        <v>8318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42358.684872685189</v>
      </c>
      <c r="P3921" s="10">
        <f t="shared" si="307"/>
        <v>42387</v>
      </c>
      <c r="Q3921">
        <f t="shared" si="305"/>
        <v>2</v>
      </c>
      <c r="R3921">
        <f t="shared" si="308"/>
        <v>30</v>
      </c>
      <c r="S3921" t="s">
        <v>8317</v>
      </c>
      <c r="T3921" t="s">
        <v>8318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42657.38726851852</v>
      </c>
      <c r="P3922" s="10">
        <f t="shared" si="307"/>
        <v>42687.428935185191</v>
      </c>
      <c r="Q3922">
        <f t="shared" si="305"/>
        <v>5</v>
      </c>
      <c r="R3922">
        <f t="shared" si="308"/>
        <v>45</v>
      </c>
      <c r="S3922" t="s">
        <v>8317</v>
      </c>
      <c r="T3922" t="s">
        <v>8318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41926.542303240742</v>
      </c>
      <c r="P3923" s="10">
        <f t="shared" si="307"/>
        <v>41938.75</v>
      </c>
      <c r="Q3923">
        <f t="shared" si="305"/>
        <v>0</v>
      </c>
      <c r="R3923" t="str">
        <f t="shared" si="308"/>
        <v>no backers</v>
      </c>
      <c r="S3923" t="s">
        <v>8317</v>
      </c>
      <c r="T3923" t="s">
        <v>8318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42020.768634259264</v>
      </c>
      <c r="P3924" s="10">
        <f t="shared" si="307"/>
        <v>42065.958333333328</v>
      </c>
      <c r="Q3924">
        <f t="shared" si="305"/>
        <v>8</v>
      </c>
      <c r="R3924">
        <f t="shared" si="308"/>
        <v>10.17</v>
      </c>
      <c r="S3924" t="s">
        <v>8317</v>
      </c>
      <c r="T3924" t="s">
        <v>8318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42075.979988425926</v>
      </c>
      <c r="P3925" s="10">
        <f t="shared" si="307"/>
        <v>42103.979988425926</v>
      </c>
      <c r="Q3925">
        <f t="shared" si="305"/>
        <v>12</v>
      </c>
      <c r="R3925">
        <f t="shared" si="308"/>
        <v>81.41</v>
      </c>
      <c r="S3925" t="s">
        <v>8317</v>
      </c>
      <c r="T3925" t="s">
        <v>8318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41786.959745370368</v>
      </c>
      <c r="P3926" s="10">
        <f t="shared" si="307"/>
        <v>41816.959745370368</v>
      </c>
      <c r="Q3926">
        <f t="shared" si="305"/>
        <v>15</v>
      </c>
      <c r="R3926">
        <f t="shared" si="308"/>
        <v>57.25</v>
      </c>
      <c r="S3926" t="s">
        <v>8317</v>
      </c>
      <c r="T3926" t="s">
        <v>8318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41820.870821759258</v>
      </c>
      <c r="P3927" s="10">
        <f t="shared" si="307"/>
        <v>41850.870821759258</v>
      </c>
      <c r="Q3927">
        <f t="shared" si="305"/>
        <v>10</v>
      </c>
      <c r="R3927">
        <f t="shared" si="308"/>
        <v>5</v>
      </c>
      <c r="S3927" t="s">
        <v>8317</v>
      </c>
      <c r="T3927" t="s">
        <v>8318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41970.085046296299</v>
      </c>
      <c r="P3928" s="10">
        <f t="shared" si="307"/>
        <v>42000.085046296299</v>
      </c>
      <c r="Q3928">
        <f t="shared" si="305"/>
        <v>0</v>
      </c>
      <c r="R3928">
        <f t="shared" si="308"/>
        <v>15</v>
      </c>
      <c r="S3928" t="s">
        <v>8317</v>
      </c>
      <c r="T3928" t="s">
        <v>8318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41830.267407407409</v>
      </c>
      <c r="P3929" s="10">
        <f t="shared" si="307"/>
        <v>41860.267407407409</v>
      </c>
      <c r="Q3929">
        <f t="shared" si="305"/>
        <v>1</v>
      </c>
      <c r="R3929">
        <f t="shared" si="308"/>
        <v>12.5</v>
      </c>
      <c r="S3929" t="s">
        <v>8317</v>
      </c>
      <c r="T3929" t="s">
        <v>8318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42265.683182870373</v>
      </c>
      <c r="P3930" s="10">
        <f t="shared" si="307"/>
        <v>42293.207638888889</v>
      </c>
      <c r="Q3930">
        <f t="shared" si="305"/>
        <v>13</v>
      </c>
      <c r="R3930">
        <f t="shared" si="308"/>
        <v>93</v>
      </c>
      <c r="S3930" t="s">
        <v>8317</v>
      </c>
      <c r="T3930" t="s">
        <v>8318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42601.827141203699</v>
      </c>
      <c r="P3931" s="10">
        <f t="shared" si="307"/>
        <v>42631.827141203699</v>
      </c>
      <c r="Q3931">
        <f t="shared" si="305"/>
        <v>2</v>
      </c>
      <c r="R3931">
        <f t="shared" si="308"/>
        <v>32.36</v>
      </c>
      <c r="S3931" t="s">
        <v>8317</v>
      </c>
      <c r="T3931" t="s">
        <v>8318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42433.338749999995</v>
      </c>
      <c r="P3932" s="10">
        <f t="shared" si="307"/>
        <v>42461.25</v>
      </c>
      <c r="Q3932">
        <f t="shared" si="305"/>
        <v>0</v>
      </c>
      <c r="R3932" t="str">
        <f t="shared" si="308"/>
        <v>no backers</v>
      </c>
      <c r="S3932" t="s">
        <v>8317</v>
      </c>
      <c r="T3932" t="s">
        <v>8318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42228.151701388888</v>
      </c>
      <c r="P3933" s="10">
        <f t="shared" si="307"/>
        <v>42253.151701388888</v>
      </c>
      <c r="Q3933">
        <f t="shared" si="305"/>
        <v>0</v>
      </c>
      <c r="R3933" t="str">
        <f t="shared" si="308"/>
        <v>no backers</v>
      </c>
      <c r="S3933" t="s">
        <v>8317</v>
      </c>
      <c r="T3933" t="s">
        <v>8318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42415.168564814812</v>
      </c>
      <c r="P3934" s="10">
        <f t="shared" si="307"/>
        <v>42445.126898148148</v>
      </c>
      <c r="Q3934">
        <f t="shared" si="305"/>
        <v>0</v>
      </c>
      <c r="R3934">
        <f t="shared" si="308"/>
        <v>1</v>
      </c>
      <c r="S3934" t="s">
        <v>8317</v>
      </c>
      <c r="T3934" t="s">
        <v>8318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42538.968310185184</v>
      </c>
      <c r="P3935" s="10">
        <f t="shared" si="307"/>
        <v>42568.029861111107</v>
      </c>
      <c r="Q3935">
        <f t="shared" si="305"/>
        <v>16</v>
      </c>
      <c r="R3935">
        <f t="shared" si="308"/>
        <v>91.83</v>
      </c>
      <c r="S3935" t="s">
        <v>8317</v>
      </c>
      <c r="T3935" t="s">
        <v>8318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42233.671747685185</v>
      </c>
      <c r="P3936" s="10">
        <f t="shared" si="307"/>
        <v>42278.541666666672</v>
      </c>
      <c r="Q3936">
        <f t="shared" si="305"/>
        <v>11</v>
      </c>
      <c r="R3936">
        <f t="shared" si="308"/>
        <v>45.83</v>
      </c>
      <c r="S3936" t="s">
        <v>8317</v>
      </c>
      <c r="T3936" t="s">
        <v>8318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42221.656782407401</v>
      </c>
      <c r="P3937" s="10">
        <f t="shared" si="307"/>
        <v>42281.656782407401</v>
      </c>
      <c r="Q3937">
        <f t="shared" si="305"/>
        <v>44</v>
      </c>
      <c r="R3937">
        <f t="shared" si="308"/>
        <v>57.17</v>
      </c>
      <c r="S3937" t="s">
        <v>8317</v>
      </c>
      <c r="T3937" t="s">
        <v>8318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42675.262962962966</v>
      </c>
      <c r="P3938" s="10">
        <f t="shared" si="307"/>
        <v>42705.304629629631</v>
      </c>
      <c r="Q3938">
        <f t="shared" si="305"/>
        <v>0</v>
      </c>
      <c r="R3938" t="str">
        <f t="shared" si="308"/>
        <v>no backers</v>
      </c>
      <c r="S3938" t="s">
        <v>8317</v>
      </c>
      <c r="T3938" t="s">
        <v>8318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42534.631481481483</v>
      </c>
      <c r="P3939" s="10">
        <f t="shared" si="307"/>
        <v>42562.631481481483</v>
      </c>
      <c r="Q3939">
        <f t="shared" si="305"/>
        <v>86</v>
      </c>
      <c r="R3939">
        <f t="shared" si="308"/>
        <v>248.5</v>
      </c>
      <c r="S3939" t="s">
        <v>8317</v>
      </c>
      <c r="T3939" t="s">
        <v>8318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42151.905717592599</v>
      </c>
      <c r="P3940" s="10">
        <f t="shared" si="307"/>
        <v>42182.905717592599</v>
      </c>
      <c r="Q3940">
        <f t="shared" si="305"/>
        <v>12</v>
      </c>
      <c r="R3940">
        <f t="shared" si="308"/>
        <v>79.400000000000006</v>
      </c>
      <c r="S3940" t="s">
        <v>8317</v>
      </c>
      <c r="T3940" t="s">
        <v>8318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41915.400219907409</v>
      </c>
      <c r="P3941" s="10">
        <f t="shared" si="307"/>
        <v>41919.1875</v>
      </c>
      <c r="Q3941">
        <f t="shared" si="305"/>
        <v>0</v>
      </c>
      <c r="R3941">
        <f t="shared" si="308"/>
        <v>5</v>
      </c>
      <c r="S3941" t="s">
        <v>8317</v>
      </c>
      <c r="T3941" t="s">
        <v>8318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41961.492488425924</v>
      </c>
      <c r="P3942" s="10">
        <f t="shared" si="307"/>
        <v>42006.492488425924</v>
      </c>
      <c r="Q3942">
        <f t="shared" si="305"/>
        <v>0</v>
      </c>
      <c r="R3942">
        <f t="shared" si="308"/>
        <v>5.5</v>
      </c>
      <c r="S3942" t="s">
        <v>8317</v>
      </c>
      <c r="T3942" t="s">
        <v>8318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41940.587233796294</v>
      </c>
      <c r="P3943" s="10">
        <f t="shared" si="307"/>
        <v>41968.041666666672</v>
      </c>
      <c r="Q3943">
        <f t="shared" si="305"/>
        <v>1</v>
      </c>
      <c r="R3943">
        <f t="shared" si="308"/>
        <v>25</v>
      </c>
      <c r="S3943" t="s">
        <v>8317</v>
      </c>
      <c r="T3943" t="s">
        <v>8318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42111.904097222221</v>
      </c>
      <c r="P3944" s="10">
        <f t="shared" si="307"/>
        <v>42171.904097222221</v>
      </c>
      <c r="Q3944">
        <f t="shared" si="305"/>
        <v>0</v>
      </c>
      <c r="R3944" t="str">
        <f t="shared" si="308"/>
        <v>no backers</v>
      </c>
      <c r="S3944" t="s">
        <v>8317</v>
      </c>
      <c r="T3944" t="s">
        <v>8318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42279.778564814813</v>
      </c>
      <c r="P3945" s="10">
        <f t="shared" si="307"/>
        <v>42310.701388888891</v>
      </c>
      <c r="Q3945">
        <f t="shared" si="305"/>
        <v>36</v>
      </c>
      <c r="R3945">
        <f t="shared" si="308"/>
        <v>137.08000000000001</v>
      </c>
      <c r="S3945" t="s">
        <v>8317</v>
      </c>
      <c r="T3945" t="s">
        <v>8318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42213.662905092591</v>
      </c>
      <c r="P3946" s="10">
        <f t="shared" si="307"/>
        <v>42243.662905092591</v>
      </c>
      <c r="Q3946">
        <f t="shared" si="305"/>
        <v>0</v>
      </c>
      <c r="R3946" t="str">
        <f t="shared" si="308"/>
        <v>no backers</v>
      </c>
      <c r="S3946" t="s">
        <v>8317</v>
      </c>
      <c r="T3946" t="s">
        <v>8318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42109.801712962959</v>
      </c>
      <c r="P3947" s="10">
        <f t="shared" si="307"/>
        <v>42139.801712962959</v>
      </c>
      <c r="Q3947">
        <f t="shared" si="305"/>
        <v>0</v>
      </c>
      <c r="R3947">
        <f t="shared" si="308"/>
        <v>5</v>
      </c>
      <c r="S3947" t="s">
        <v>8317</v>
      </c>
      <c r="T3947" t="s">
        <v>8318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42031.833587962959</v>
      </c>
      <c r="P3948" s="10">
        <f t="shared" si="307"/>
        <v>42063.333333333328</v>
      </c>
      <c r="Q3948">
        <f t="shared" si="305"/>
        <v>3</v>
      </c>
      <c r="R3948">
        <f t="shared" si="308"/>
        <v>39</v>
      </c>
      <c r="S3948" t="s">
        <v>8317</v>
      </c>
      <c r="T3948" t="s">
        <v>8318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42615.142870370371</v>
      </c>
      <c r="P3949" s="10">
        <f t="shared" si="307"/>
        <v>42645.142870370371</v>
      </c>
      <c r="Q3949">
        <f t="shared" si="305"/>
        <v>3</v>
      </c>
      <c r="R3949">
        <f t="shared" si="308"/>
        <v>50.5</v>
      </c>
      <c r="S3949" t="s">
        <v>8317</v>
      </c>
      <c r="T3949" t="s">
        <v>8318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41829.325497685182</v>
      </c>
      <c r="P3950" s="10">
        <f t="shared" si="307"/>
        <v>41889.325497685182</v>
      </c>
      <c r="Q3950">
        <f t="shared" si="305"/>
        <v>0</v>
      </c>
      <c r="R3950" t="str">
        <f t="shared" si="308"/>
        <v>no backers</v>
      </c>
      <c r="S3950" t="s">
        <v>8317</v>
      </c>
      <c r="T3950" t="s">
        <v>8318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42016.120613425926</v>
      </c>
      <c r="P3951" s="10">
        <f t="shared" si="307"/>
        <v>42046.120613425926</v>
      </c>
      <c r="Q3951">
        <f t="shared" si="305"/>
        <v>16</v>
      </c>
      <c r="R3951">
        <f t="shared" si="308"/>
        <v>49.28</v>
      </c>
      <c r="S3951" t="s">
        <v>8317</v>
      </c>
      <c r="T3951" t="s">
        <v>8318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42439.702314814815</v>
      </c>
      <c r="P3952" s="10">
        <f t="shared" si="307"/>
        <v>42468.774305555555</v>
      </c>
      <c r="Q3952">
        <f t="shared" si="305"/>
        <v>1</v>
      </c>
      <c r="R3952">
        <f t="shared" si="308"/>
        <v>25</v>
      </c>
      <c r="S3952" t="s">
        <v>8317</v>
      </c>
      <c r="T3952" t="s">
        <v>8318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42433.825717592597</v>
      </c>
      <c r="P3953" s="10">
        <f t="shared" si="307"/>
        <v>42493.784050925926</v>
      </c>
      <c r="Q3953">
        <f t="shared" si="305"/>
        <v>0</v>
      </c>
      <c r="R3953">
        <f t="shared" si="308"/>
        <v>1</v>
      </c>
      <c r="S3953" t="s">
        <v>8317</v>
      </c>
      <c r="T3953" t="s">
        <v>8318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42243.790393518517</v>
      </c>
      <c r="P3954" s="10">
        <f t="shared" si="307"/>
        <v>42303.790393518517</v>
      </c>
      <c r="Q3954">
        <f t="shared" si="305"/>
        <v>0</v>
      </c>
      <c r="R3954">
        <f t="shared" si="308"/>
        <v>25</v>
      </c>
      <c r="S3954" t="s">
        <v>8317</v>
      </c>
      <c r="T3954" t="s">
        <v>8318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42550.048449074078</v>
      </c>
      <c r="P3955" s="10">
        <f t="shared" si="307"/>
        <v>42580.978472222225</v>
      </c>
      <c r="Q3955">
        <f t="shared" si="305"/>
        <v>0</v>
      </c>
      <c r="R3955" t="str">
        <f t="shared" si="308"/>
        <v>no backers</v>
      </c>
      <c r="S3955" t="s">
        <v>8317</v>
      </c>
      <c r="T3955" t="s">
        <v>8318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41774.651203703703</v>
      </c>
      <c r="P3956" s="10">
        <f t="shared" si="307"/>
        <v>41834.651203703703</v>
      </c>
      <c r="Q3956">
        <f t="shared" si="305"/>
        <v>0</v>
      </c>
      <c r="R3956" t="str">
        <f t="shared" si="308"/>
        <v>no backers</v>
      </c>
      <c r="S3956" t="s">
        <v>8317</v>
      </c>
      <c r="T3956" t="s">
        <v>8318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42306.848854166667</v>
      </c>
      <c r="P3957" s="10">
        <f t="shared" si="307"/>
        <v>42336.890520833331</v>
      </c>
      <c r="Q3957">
        <f t="shared" si="305"/>
        <v>24</v>
      </c>
      <c r="R3957">
        <f t="shared" si="308"/>
        <v>53.13</v>
      </c>
      <c r="S3957" t="s">
        <v>8317</v>
      </c>
      <c r="T3957" t="s">
        <v>8318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42457.932025462964</v>
      </c>
      <c r="P3958" s="10">
        <f t="shared" si="307"/>
        <v>42485.013888888891</v>
      </c>
      <c r="Q3958">
        <f t="shared" si="305"/>
        <v>0</v>
      </c>
      <c r="R3958" t="str">
        <f t="shared" si="308"/>
        <v>no backers</v>
      </c>
      <c r="S3958" t="s">
        <v>8317</v>
      </c>
      <c r="T3958" t="s">
        <v>8318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42513.976319444439</v>
      </c>
      <c r="P3959" s="10">
        <f t="shared" si="307"/>
        <v>42559.976319444439</v>
      </c>
      <c r="Q3959">
        <f t="shared" si="305"/>
        <v>0</v>
      </c>
      <c r="R3959">
        <f t="shared" si="308"/>
        <v>7</v>
      </c>
      <c r="S3959" t="s">
        <v>8317</v>
      </c>
      <c r="T3959" t="s">
        <v>8318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41816.950370370374</v>
      </c>
      <c r="P3960" s="10">
        <f t="shared" si="307"/>
        <v>41853.583333333336</v>
      </c>
      <c r="Q3960">
        <f t="shared" si="305"/>
        <v>32</v>
      </c>
      <c r="R3960">
        <f t="shared" si="308"/>
        <v>40.06</v>
      </c>
      <c r="S3960" t="s">
        <v>8317</v>
      </c>
      <c r="T3960" t="s">
        <v>8318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41880.788842592592</v>
      </c>
      <c r="P3961" s="10">
        <f t="shared" si="307"/>
        <v>41910.788842592592</v>
      </c>
      <c r="Q3961">
        <f t="shared" si="305"/>
        <v>24</v>
      </c>
      <c r="R3961">
        <f t="shared" si="308"/>
        <v>24.33</v>
      </c>
      <c r="S3961" t="s">
        <v>8317</v>
      </c>
      <c r="T3961" t="s">
        <v>8318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42342.845555555556</v>
      </c>
      <c r="P3962" s="10">
        <f t="shared" si="307"/>
        <v>42372.845555555556</v>
      </c>
      <c r="Q3962">
        <f t="shared" si="305"/>
        <v>2</v>
      </c>
      <c r="R3962">
        <f t="shared" si="308"/>
        <v>11.25</v>
      </c>
      <c r="S3962" t="s">
        <v>8317</v>
      </c>
      <c r="T3962" t="s">
        <v>8318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41745.891319444447</v>
      </c>
      <c r="P3963" s="10">
        <f t="shared" si="307"/>
        <v>41767.891319444447</v>
      </c>
      <c r="Q3963">
        <f t="shared" si="305"/>
        <v>0</v>
      </c>
      <c r="R3963">
        <f t="shared" si="308"/>
        <v>10.5</v>
      </c>
      <c r="S3963" t="s">
        <v>8317</v>
      </c>
      <c r="T3963" t="s">
        <v>8318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42311.621458333335</v>
      </c>
      <c r="P3964" s="10">
        <f t="shared" si="307"/>
        <v>42336.621458333335</v>
      </c>
      <c r="Q3964">
        <f t="shared" si="305"/>
        <v>3</v>
      </c>
      <c r="R3964">
        <f t="shared" si="308"/>
        <v>15</v>
      </c>
      <c r="S3964" t="s">
        <v>8317</v>
      </c>
      <c r="T3964" t="s">
        <v>8318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42296.154131944444</v>
      </c>
      <c r="P3965" s="10">
        <f t="shared" si="307"/>
        <v>42326.195798611108</v>
      </c>
      <c r="Q3965">
        <f t="shared" si="305"/>
        <v>0</v>
      </c>
      <c r="R3965" t="str">
        <f t="shared" si="308"/>
        <v>no backers</v>
      </c>
      <c r="S3965" t="s">
        <v>8317</v>
      </c>
      <c r="T3965" t="s">
        <v>8318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42053.722060185188</v>
      </c>
      <c r="P3966" s="10">
        <f t="shared" si="307"/>
        <v>42113.680393518516</v>
      </c>
      <c r="Q3966">
        <f t="shared" si="305"/>
        <v>6</v>
      </c>
      <c r="R3966">
        <f t="shared" si="308"/>
        <v>42</v>
      </c>
      <c r="S3966" t="s">
        <v>8317</v>
      </c>
      <c r="T3966" t="s">
        <v>8318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42414.235879629632</v>
      </c>
      <c r="P3967" s="10">
        <f t="shared" si="307"/>
        <v>42474.194212962961</v>
      </c>
      <c r="Q3967">
        <f t="shared" si="305"/>
        <v>14</v>
      </c>
      <c r="R3967">
        <f t="shared" si="308"/>
        <v>71.25</v>
      </c>
      <c r="S3967" t="s">
        <v>8317</v>
      </c>
      <c r="T3967" t="s">
        <v>8318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41801.711550925924</v>
      </c>
      <c r="P3968" s="10">
        <f t="shared" si="307"/>
        <v>41844.124305555553</v>
      </c>
      <c r="Q3968">
        <f t="shared" si="305"/>
        <v>1</v>
      </c>
      <c r="R3968">
        <f t="shared" si="308"/>
        <v>22.5</v>
      </c>
      <c r="S3968" t="s">
        <v>8317</v>
      </c>
      <c r="T3968" t="s">
        <v>8318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42770.290590277778</v>
      </c>
      <c r="P3969" s="10">
        <f t="shared" si="307"/>
        <v>42800.290590277778</v>
      </c>
      <c r="Q3969">
        <f t="shared" si="305"/>
        <v>24</v>
      </c>
      <c r="R3969">
        <f t="shared" si="308"/>
        <v>41</v>
      </c>
      <c r="S3969" t="s">
        <v>8317</v>
      </c>
      <c r="T3969" t="s">
        <v>8318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6"/>
        <v>42452.815659722226</v>
      </c>
      <c r="P3970" s="10">
        <f t="shared" si="307"/>
        <v>42512.815659722226</v>
      </c>
      <c r="Q3970">
        <f t="shared" ref="Q3970:Q4033" si="310">ROUND(100*E3970/D3970, 0)</f>
        <v>11</v>
      </c>
      <c r="R3970">
        <f t="shared" si="308"/>
        <v>47.91</v>
      </c>
      <c r="S3970" t="s">
        <v>8317</v>
      </c>
      <c r="T3970" t="s">
        <v>8318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1">(((J3971/60)/60)/24)+DATE(1970,1,1)</f>
        <v>42601.854699074072</v>
      </c>
      <c r="P3971" s="10">
        <f t="shared" ref="P3971:P4034" si="312">(((I3971/60)/60)/24)+DATE(1970,1,1)</f>
        <v>42611.163194444445</v>
      </c>
      <c r="Q3971">
        <f t="shared" si="310"/>
        <v>7</v>
      </c>
      <c r="R3971">
        <f t="shared" ref="R3971:R4034" si="313">IFERROR(ROUND(E3971/L3971, 2), "no backers")</f>
        <v>35.17</v>
      </c>
      <c r="S3971" t="s">
        <v>8317</v>
      </c>
      <c r="T3971" t="s">
        <v>8318</v>
      </c>
      <c r="U3971">
        <f t="shared" ref="U3971:U4034" si="314">YEAR(O3971)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42447.863553240735</v>
      </c>
      <c r="P3972" s="10">
        <f t="shared" si="312"/>
        <v>42477.863553240735</v>
      </c>
      <c r="Q3972">
        <f t="shared" si="310"/>
        <v>0</v>
      </c>
      <c r="R3972">
        <f t="shared" si="313"/>
        <v>5.5</v>
      </c>
      <c r="S3972" t="s">
        <v>8317</v>
      </c>
      <c r="T3972" t="s">
        <v>8318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41811.536180555559</v>
      </c>
      <c r="P3973" s="10">
        <f t="shared" si="312"/>
        <v>41841.536180555559</v>
      </c>
      <c r="Q3973">
        <f t="shared" si="310"/>
        <v>1</v>
      </c>
      <c r="R3973">
        <f t="shared" si="313"/>
        <v>22.67</v>
      </c>
      <c r="S3973" t="s">
        <v>8317</v>
      </c>
      <c r="T3973" t="s">
        <v>8318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41981.067523148144</v>
      </c>
      <c r="P3974" s="10">
        <f t="shared" si="312"/>
        <v>42041.067523148144</v>
      </c>
      <c r="Q3974">
        <f t="shared" si="310"/>
        <v>21</v>
      </c>
      <c r="R3974">
        <f t="shared" si="313"/>
        <v>26.38</v>
      </c>
      <c r="S3974" t="s">
        <v>8317</v>
      </c>
      <c r="T3974" t="s">
        <v>8318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42469.68414351852</v>
      </c>
      <c r="P3975" s="10">
        <f t="shared" si="312"/>
        <v>42499.166666666672</v>
      </c>
      <c r="Q3975">
        <f t="shared" si="310"/>
        <v>78</v>
      </c>
      <c r="R3975">
        <f t="shared" si="313"/>
        <v>105.54</v>
      </c>
      <c r="S3975" t="s">
        <v>8317</v>
      </c>
      <c r="T3975" t="s">
        <v>8318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42493.546851851846</v>
      </c>
      <c r="P3976" s="10">
        <f t="shared" si="312"/>
        <v>42523.546851851846</v>
      </c>
      <c r="Q3976">
        <f t="shared" si="310"/>
        <v>32</v>
      </c>
      <c r="R3976">
        <f t="shared" si="313"/>
        <v>29.09</v>
      </c>
      <c r="S3976" t="s">
        <v>8317</v>
      </c>
      <c r="T3976" t="s">
        <v>8318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42534.866875</v>
      </c>
      <c r="P3977" s="10">
        <f t="shared" si="312"/>
        <v>42564.866875</v>
      </c>
      <c r="Q3977">
        <f t="shared" si="310"/>
        <v>0</v>
      </c>
      <c r="R3977" t="str">
        <f t="shared" si="313"/>
        <v>no backers</v>
      </c>
      <c r="S3977" t="s">
        <v>8317</v>
      </c>
      <c r="T3977" t="s">
        <v>8318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41830.858344907407</v>
      </c>
      <c r="P3978" s="10">
        <f t="shared" si="312"/>
        <v>41852.291666666664</v>
      </c>
      <c r="Q3978">
        <f t="shared" si="310"/>
        <v>48</v>
      </c>
      <c r="R3978">
        <f t="shared" si="313"/>
        <v>62</v>
      </c>
      <c r="S3978" t="s">
        <v>8317</v>
      </c>
      <c r="T3978" t="s">
        <v>8318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42543.788564814815</v>
      </c>
      <c r="P3979" s="10">
        <f t="shared" si="312"/>
        <v>42573.788564814815</v>
      </c>
      <c r="Q3979">
        <f t="shared" si="310"/>
        <v>1</v>
      </c>
      <c r="R3979">
        <f t="shared" si="313"/>
        <v>217.5</v>
      </c>
      <c r="S3979" t="s">
        <v>8317</v>
      </c>
      <c r="T3979" t="s">
        <v>8318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41975.642974537041</v>
      </c>
      <c r="P3980" s="10">
        <f t="shared" si="312"/>
        <v>42035.642974537041</v>
      </c>
      <c r="Q3980">
        <f t="shared" si="310"/>
        <v>11</v>
      </c>
      <c r="R3980">
        <f t="shared" si="313"/>
        <v>26.75</v>
      </c>
      <c r="S3980" t="s">
        <v>8317</v>
      </c>
      <c r="T3980" t="s">
        <v>8318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42069.903437500005</v>
      </c>
      <c r="P3981" s="10">
        <f t="shared" si="312"/>
        <v>42092.833333333328</v>
      </c>
      <c r="Q3981">
        <f t="shared" si="310"/>
        <v>2</v>
      </c>
      <c r="R3981">
        <f t="shared" si="313"/>
        <v>18.329999999999998</v>
      </c>
      <c r="S3981" t="s">
        <v>8317</v>
      </c>
      <c r="T3981" t="s">
        <v>8318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41795.598923611113</v>
      </c>
      <c r="P3982" s="10">
        <f t="shared" si="312"/>
        <v>41825.598923611113</v>
      </c>
      <c r="Q3982">
        <f t="shared" si="310"/>
        <v>18</v>
      </c>
      <c r="R3982">
        <f t="shared" si="313"/>
        <v>64.290000000000006</v>
      </c>
      <c r="S3982" t="s">
        <v>8317</v>
      </c>
      <c r="T3982" t="s">
        <v>8318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42508.179965277777</v>
      </c>
      <c r="P3983" s="10">
        <f t="shared" si="312"/>
        <v>42568.179965277777</v>
      </c>
      <c r="Q3983">
        <f t="shared" si="310"/>
        <v>4</v>
      </c>
      <c r="R3983">
        <f t="shared" si="313"/>
        <v>175</v>
      </c>
      <c r="S3983" t="s">
        <v>8317</v>
      </c>
      <c r="T3983" t="s">
        <v>8318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42132.809953703705</v>
      </c>
      <c r="P3984" s="10">
        <f t="shared" si="312"/>
        <v>42192.809953703705</v>
      </c>
      <c r="Q3984">
        <f t="shared" si="310"/>
        <v>20</v>
      </c>
      <c r="R3984">
        <f t="shared" si="313"/>
        <v>34</v>
      </c>
      <c r="S3984" t="s">
        <v>8317</v>
      </c>
      <c r="T3984" t="s">
        <v>8318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41747.86986111111</v>
      </c>
      <c r="P3985" s="10">
        <f t="shared" si="312"/>
        <v>41779.290972222225</v>
      </c>
      <c r="Q3985">
        <f t="shared" si="310"/>
        <v>35</v>
      </c>
      <c r="R3985">
        <f t="shared" si="313"/>
        <v>84.28</v>
      </c>
      <c r="S3985" t="s">
        <v>8317</v>
      </c>
      <c r="T3985" t="s">
        <v>8318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41920.963472222218</v>
      </c>
      <c r="P3986" s="10">
        <f t="shared" si="312"/>
        <v>41951</v>
      </c>
      <c r="Q3986">
        <f t="shared" si="310"/>
        <v>6</v>
      </c>
      <c r="R3986">
        <f t="shared" si="313"/>
        <v>9.5</v>
      </c>
      <c r="S3986" t="s">
        <v>8317</v>
      </c>
      <c r="T3986" t="s">
        <v>8318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42399.707407407404</v>
      </c>
      <c r="P3987" s="10">
        <f t="shared" si="312"/>
        <v>42420.878472222219</v>
      </c>
      <c r="Q3987">
        <f t="shared" si="310"/>
        <v>32</v>
      </c>
      <c r="R3987">
        <f t="shared" si="313"/>
        <v>33.74</v>
      </c>
      <c r="S3987" t="s">
        <v>8317</v>
      </c>
      <c r="T3987" t="s">
        <v>8318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42467.548541666663</v>
      </c>
      <c r="P3988" s="10">
        <f t="shared" si="312"/>
        <v>42496.544444444444</v>
      </c>
      <c r="Q3988">
        <f t="shared" si="310"/>
        <v>10</v>
      </c>
      <c r="R3988">
        <f t="shared" si="313"/>
        <v>37.54</v>
      </c>
      <c r="S3988" t="s">
        <v>8317</v>
      </c>
      <c r="T3988" t="s">
        <v>8318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41765.92465277778</v>
      </c>
      <c r="P3989" s="10">
        <f t="shared" si="312"/>
        <v>41775.92465277778</v>
      </c>
      <c r="Q3989">
        <f t="shared" si="310"/>
        <v>38</v>
      </c>
      <c r="R3989">
        <f t="shared" si="313"/>
        <v>11.62</v>
      </c>
      <c r="S3989" t="s">
        <v>8317</v>
      </c>
      <c r="T3989" t="s">
        <v>8318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42230.08116898148</v>
      </c>
      <c r="P3990" s="10">
        <f t="shared" si="312"/>
        <v>42245.08116898148</v>
      </c>
      <c r="Q3990">
        <f t="shared" si="310"/>
        <v>2</v>
      </c>
      <c r="R3990">
        <f t="shared" si="313"/>
        <v>8</v>
      </c>
      <c r="S3990" t="s">
        <v>8317</v>
      </c>
      <c r="T3990" t="s">
        <v>8318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42286.749780092592</v>
      </c>
      <c r="P3991" s="10">
        <f t="shared" si="312"/>
        <v>42316.791446759264</v>
      </c>
      <c r="Q3991">
        <f t="shared" si="310"/>
        <v>0</v>
      </c>
      <c r="R3991" t="str">
        <f t="shared" si="313"/>
        <v>no backers</v>
      </c>
      <c r="S3991" t="s">
        <v>8317</v>
      </c>
      <c r="T3991" t="s">
        <v>8318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42401.672372685185</v>
      </c>
      <c r="P3992" s="10">
        <f t="shared" si="312"/>
        <v>42431.672372685185</v>
      </c>
      <c r="Q3992">
        <f t="shared" si="310"/>
        <v>4</v>
      </c>
      <c r="R3992">
        <f t="shared" si="313"/>
        <v>23</v>
      </c>
      <c r="S3992" t="s">
        <v>8317</v>
      </c>
      <c r="T3992" t="s">
        <v>8318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42125.644467592589</v>
      </c>
      <c r="P3993" s="10">
        <f t="shared" si="312"/>
        <v>42155.644467592589</v>
      </c>
      <c r="Q3993">
        <f t="shared" si="310"/>
        <v>20</v>
      </c>
      <c r="R3993">
        <f t="shared" si="313"/>
        <v>100</v>
      </c>
      <c r="S3993" t="s">
        <v>8317</v>
      </c>
      <c r="T3993" t="s">
        <v>8318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42289.94049768518</v>
      </c>
      <c r="P3994" s="10">
        <f t="shared" si="312"/>
        <v>42349.982164351852</v>
      </c>
      <c r="Q3994">
        <f t="shared" si="310"/>
        <v>5</v>
      </c>
      <c r="R3994">
        <f t="shared" si="313"/>
        <v>60.11</v>
      </c>
      <c r="S3994" t="s">
        <v>8317</v>
      </c>
      <c r="T3994" t="s">
        <v>8318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42107.864722222221</v>
      </c>
      <c r="P3995" s="10">
        <f t="shared" si="312"/>
        <v>42137.864722222221</v>
      </c>
      <c r="Q3995">
        <f t="shared" si="310"/>
        <v>0</v>
      </c>
      <c r="R3995">
        <f t="shared" si="313"/>
        <v>3</v>
      </c>
      <c r="S3995" t="s">
        <v>8317</v>
      </c>
      <c r="T3995" t="s">
        <v>8318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41809.389930555553</v>
      </c>
      <c r="P3996" s="10">
        <f t="shared" si="312"/>
        <v>41839.389930555553</v>
      </c>
      <c r="Q3996">
        <f t="shared" si="310"/>
        <v>0</v>
      </c>
      <c r="R3996">
        <f t="shared" si="313"/>
        <v>5</v>
      </c>
      <c r="S3996" t="s">
        <v>8317</v>
      </c>
      <c r="T3996" t="s">
        <v>8318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42019.683761574073</v>
      </c>
      <c r="P3997" s="10">
        <f t="shared" si="312"/>
        <v>42049.477083333331</v>
      </c>
      <c r="Q3997">
        <f t="shared" si="310"/>
        <v>35</v>
      </c>
      <c r="R3997">
        <f t="shared" si="313"/>
        <v>17.5</v>
      </c>
      <c r="S3997" t="s">
        <v>8317</v>
      </c>
      <c r="T3997" t="s">
        <v>8318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41950.26694444444</v>
      </c>
      <c r="P3998" s="10">
        <f t="shared" si="312"/>
        <v>41963.669444444444</v>
      </c>
      <c r="Q3998">
        <f t="shared" si="310"/>
        <v>17</v>
      </c>
      <c r="R3998">
        <f t="shared" si="313"/>
        <v>29.24</v>
      </c>
      <c r="S3998" t="s">
        <v>8317</v>
      </c>
      <c r="T3998" t="s">
        <v>8318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42069.391446759255</v>
      </c>
      <c r="P3999" s="10">
        <f t="shared" si="312"/>
        <v>42099.349780092598</v>
      </c>
      <c r="Q3999">
        <f t="shared" si="310"/>
        <v>0</v>
      </c>
      <c r="R3999" t="str">
        <f t="shared" si="313"/>
        <v>no backers</v>
      </c>
      <c r="S3999" t="s">
        <v>8317</v>
      </c>
      <c r="T3999" t="s">
        <v>8318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42061.963263888887</v>
      </c>
      <c r="P4000" s="10">
        <f t="shared" si="312"/>
        <v>42091.921597222223</v>
      </c>
      <c r="Q4000">
        <f t="shared" si="310"/>
        <v>57</v>
      </c>
      <c r="R4000">
        <f t="shared" si="313"/>
        <v>59.58</v>
      </c>
      <c r="S4000" t="s">
        <v>8317</v>
      </c>
      <c r="T4000" t="s">
        <v>8318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41842.828680555554</v>
      </c>
      <c r="P4001" s="10">
        <f t="shared" si="312"/>
        <v>41882.827650462961</v>
      </c>
      <c r="Q4001">
        <f t="shared" si="310"/>
        <v>17</v>
      </c>
      <c r="R4001">
        <f t="shared" si="313"/>
        <v>82.57</v>
      </c>
      <c r="S4001" t="s">
        <v>8317</v>
      </c>
      <c r="T4001" t="s">
        <v>8318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42437.64534722222</v>
      </c>
      <c r="P4002" s="10">
        <f t="shared" si="312"/>
        <v>42497.603680555556</v>
      </c>
      <c r="Q4002">
        <f t="shared" si="310"/>
        <v>0</v>
      </c>
      <c r="R4002">
        <f t="shared" si="313"/>
        <v>10</v>
      </c>
      <c r="S4002" t="s">
        <v>8317</v>
      </c>
      <c r="T4002" t="s">
        <v>8318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42775.964212962965</v>
      </c>
      <c r="P4003" s="10">
        <f t="shared" si="312"/>
        <v>42795.791666666672</v>
      </c>
      <c r="Q4003">
        <f t="shared" si="310"/>
        <v>38</v>
      </c>
      <c r="R4003">
        <f t="shared" si="313"/>
        <v>32.36</v>
      </c>
      <c r="S4003" t="s">
        <v>8317</v>
      </c>
      <c r="T4003" t="s">
        <v>8318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41879.043530092589</v>
      </c>
      <c r="P4004" s="10">
        <f t="shared" si="312"/>
        <v>41909.043530092589</v>
      </c>
      <c r="Q4004">
        <f t="shared" si="310"/>
        <v>2</v>
      </c>
      <c r="R4004">
        <f t="shared" si="313"/>
        <v>5.75</v>
      </c>
      <c r="S4004" t="s">
        <v>8317</v>
      </c>
      <c r="T4004" t="s">
        <v>8318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42020.587349537032</v>
      </c>
      <c r="P4005" s="10">
        <f t="shared" si="312"/>
        <v>42050.587349537032</v>
      </c>
      <c r="Q4005">
        <f t="shared" si="310"/>
        <v>10</v>
      </c>
      <c r="R4005">
        <f t="shared" si="313"/>
        <v>100.5</v>
      </c>
      <c r="S4005" t="s">
        <v>8317</v>
      </c>
      <c r="T4005" t="s">
        <v>8318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41890.16269675926</v>
      </c>
      <c r="P4006" s="10">
        <f t="shared" si="312"/>
        <v>41920.16269675926</v>
      </c>
      <c r="Q4006">
        <f t="shared" si="310"/>
        <v>0</v>
      </c>
      <c r="R4006">
        <f t="shared" si="313"/>
        <v>1</v>
      </c>
      <c r="S4006" t="s">
        <v>8317</v>
      </c>
      <c r="T4006" t="s">
        <v>8318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41872.807696759257</v>
      </c>
      <c r="P4007" s="10">
        <f t="shared" si="312"/>
        <v>41932.807696759257</v>
      </c>
      <c r="Q4007">
        <f t="shared" si="310"/>
        <v>1</v>
      </c>
      <c r="R4007">
        <f t="shared" si="313"/>
        <v>20</v>
      </c>
      <c r="S4007" t="s">
        <v>8317</v>
      </c>
      <c r="T4007" t="s">
        <v>8318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42391.772997685184</v>
      </c>
      <c r="P4008" s="10">
        <f t="shared" si="312"/>
        <v>42416.772997685184</v>
      </c>
      <c r="Q4008">
        <f t="shared" si="310"/>
        <v>0</v>
      </c>
      <c r="R4008">
        <f t="shared" si="313"/>
        <v>2</v>
      </c>
      <c r="S4008" t="s">
        <v>8317</v>
      </c>
      <c r="T4008" t="s">
        <v>8318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41848.772928240738</v>
      </c>
      <c r="P4009" s="10">
        <f t="shared" si="312"/>
        <v>41877.686111111114</v>
      </c>
      <c r="Q4009">
        <f t="shared" si="310"/>
        <v>0</v>
      </c>
      <c r="R4009">
        <f t="shared" si="313"/>
        <v>5</v>
      </c>
      <c r="S4009" t="s">
        <v>8317</v>
      </c>
      <c r="T4009" t="s">
        <v>8318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42177.964201388888</v>
      </c>
      <c r="P4010" s="10">
        <f t="shared" si="312"/>
        <v>42207.964201388888</v>
      </c>
      <c r="Q4010">
        <f t="shared" si="310"/>
        <v>6</v>
      </c>
      <c r="R4010">
        <f t="shared" si="313"/>
        <v>15</v>
      </c>
      <c r="S4010" t="s">
        <v>8317</v>
      </c>
      <c r="T4010" t="s">
        <v>8318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41851.700925925928</v>
      </c>
      <c r="P4011" s="10">
        <f t="shared" si="312"/>
        <v>41891.700925925928</v>
      </c>
      <c r="Q4011">
        <f t="shared" si="310"/>
        <v>4</v>
      </c>
      <c r="R4011">
        <f t="shared" si="313"/>
        <v>25</v>
      </c>
      <c r="S4011" t="s">
        <v>8317</v>
      </c>
      <c r="T4011" t="s">
        <v>8318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41921.770439814813</v>
      </c>
      <c r="P4012" s="10">
        <f t="shared" si="312"/>
        <v>41938.770439814813</v>
      </c>
      <c r="Q4012">
        <f t="shared" si="310"/>
        <v>24</v>
      </c>
      <c r="R4012">
        <f t="shared" si="313"/>
        <v>45.84</v>
      </c>
      <c r="S4012" t="s">
        <v>8317</v>
      </c>
      <c r="T4012" t="s">
        <v>8318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42002.54488425926</v>
      </c>
      <c r="P4013" s="10">
        <f t="shared" si="312"/>
        <v>42032.54488425926</v>
      </c>
      <c r="Q4013">
        <f t="shared" si="310"/>
        <v>8</v>
      </c>
      <c r="R4013">
        <f t="shared" si="313"/>
        <v>4.75</v>
      </c>
      <c r="S4013" t="s">
        <v>8317</v>
      </c>
      <c r="T4013" t="s">
        <v>8318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42096.544548611113</v>
      </c>
      <c r="P4014" s="10">
        <f t="shared" si="312"/>
        <v>42126.544548611113</v>
      </c>
      <c r="Q4014">
        <f t="shared" si="310"/>
        <v>0</v>
      </c>
      <c r="R4014" t="str">
        <f t="shared" si="313"/>
        <v>no backers</v>
      </c>
      <c r="S4014" t="s">
        <v>8317</v>
      </c>
      <c r="T4014" t="s">
        <v>8318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42021.301192129627</v>
      </c>
      <c r="P4015" s="10">
        <f t="shared" si="312"/>
        <v>42051.301192129627</v>
      </c>
      <c r="Q4015">
        <f t="shared" si="310"/>
        <v>1</v>
      </c>
      <c r="R4015">
        <f t="shared" si="313"/>
        <v>13</v>
      </c>
      <c r="S4015" t="s">
        <v>8317</v>
      </c>
      <c r="T4015" t="s">
        <v>8318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42419.246168981481</v>
      </c>
      <c r="P4016" s="10">
        <f t="shared" si="312"/>
        <v>42434.246168981481</v>
      </c>
      <c r="Q4016">
        <f t="shared" si="310"/>
        <v>0</v>
      </c>
      <c r="R4016" t="str">
        <f t="shared" si="313"/>
        <v>no backers</v>
      </c>
      <c r="S4016" t="s">
        <v>8317</v>
      </c>
      <c r="T4016" t="s">
        <v>8318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42174.780821759254</v>
      </c>
      <c r="P4017" s="10">
        <f t="shared" si="312"/>
        <v>42204.780821759254</v>
      </c>
      <c r="Q4017">
        <f t="shared" si="310"/>
        <v>0</v>
      </c>
      <c r="R4017">
        <f t="shared" si="313"/>
        <v>1</v>
      </c>
      <c r="S4017" t="s">
        <v>8317</v>
      </c>
      <c r="T4017" t="s">
        <v>8318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41869.872685185182</v>
      </c>
      <c r="P4018" s="10">
        <f t="shared" si="312"/>
        <v>41899.872685185182</v>
      </c>
      <c r="Q4018">
        <f t="shared" si="310"/>
        <v>14</v>
      </c>
      <c r="R4018">
        <f t="shared" si="313"/>
        <v>10</v>
      </c>
      <c r="S4018" t="s">
        <v>8317</v>
      </c>
      <c r="T4018" t="s">
        <v>8318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41856.672152777777</v>
      </c>
      <c r="P4019" s="10">
        <f t="shared" si="312"/>
        <v>41886.672152777777</v>
      </c>
      <c r="Q4019">
        <f t="shared" si="310"/>
        <v>1</v>
      </c>
      <c r="R4019">
        <f t="shared" si="313"/>
        <v>52.5</v>
      </c>
      <c r="S4019" t="s">
        <v>8317</v>
      </c>
      <c r="T4019" t="s">
        <v>8318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42620.91097222222</v>
      </c>
      <c r="P4020" s="10">
        <f t="shared" si="312"/>
        <v>42650.91097222222</v>
      </c>
      <c r="Q4020">
        <f t="shared" si="310"/>
        <v>9</v>
      </c>
      <c r="R4020">
        <f t="shared" si="313"/>
        <v>32.5</v>
      </c>
      <c r="S4020" t="s">
        <v>8317</v>
      </c>
      <c r="T4020" t="s">
        <v>8318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42417.675879629634</v>
      </c>
      <c r="P4021" s="10">
        <f t="shared" si="312"/>
        <v>42475.686111111107</v>
      </c>
      <c r="Q4021">
        <f t="shared" si="310"/>
        <v>1</v>
      </c>
      <c r="R4021">
        <f t="shared" si="313"/>
        <v>7.25</v>
      </c>
      <c r="S4021" t="s">
        <v>8317</v>
      </c>
      <c r="T4021" t="s">
        <v>8318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42057.190960648149</v>
      </c>
      <c r="P4022" s="10">
        <f t="shared" si="312"/>
        <v>42087.149293981478</v>
      </c>
      <c r="Q4022">
        <f t="shared" si="310"/>
        <v>17</v>
      </c>
      <c r="R4022">
        <f t="shared" si="313"/>
        <v>33.33</v>
      </c>
      <c r="S4022" t="s">
        <v>8317</v>
      </c>
      <c r="T4022" t="s">
        <v>8318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41878.911550925928</v>
      </c>
      <c r="P4023" s="10">
        <f t="shared" si="312"/>
        <v>41938.911550925928</v>
      </c>
      <c r="Q4023">
        <f t="shared" si="310"/>
        <v>1</v>
      </c>
      <c r="R4023">
        <f t="shared" si="313"/>
        <v>62.5</v>
      </c>
      <c r="S4023" t="s">
        <v>8317</v>
      </c>
      <c r="T4023" t="s">
        <v>8318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41990.584108796291</v>
      </c>
      <c r="P4024" s="10">
        <f t="shared" si="312"/>
        <v>42036.120833333334</v>
      </c>
      <c r="Q4024">
        <f t="shared" si="310"/>
        <v>70</v>
      </c>
      <c r="R4024">
        <f t="shared" si="313"/>
        <v>63.56</v>
      </c>
      <c r="S4024" t="s">
        <v>8317</v>
      </c>
      <c r="T4024" t="s">
        <v>8318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42408.999571759254</v>
      </c>
      <c r="P4025" s="10">
        <f t="shared" si="312"/>
        <v>42453.957905092597</v>
      </c>
      <c r="Q4025">
        <f t="shared" si="310"/>
        <v>0</v>
      </c>
      <c r="R4025" t="str">
        <f t="shared" si="313"/>
        <v>no backers</v>
      </c>
      <c r="S4025" t="s">
        <v>8317</v>
      </c>
      <c r="T4025" t="s">
        <v>8318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42217.670104166667</v>
      </c>
      <c r="P4026" s="10">
        <f t="shared" si="312"/>
        <v>42247.670104166667</v>
      </c>
      <c r="Q4026">
        <f t="shared" si="310"/>
        <v>1</v>
      </c>
      <c r="R4026">
        <f t="shared" si="313"/>
        <v>10</v>
      </c>
      <c r="S4026" t="s">
        <v>8317</v>
      </c>
      <c r="T4026" t="s">
        <v>8318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42151.237685185188</v>
      </c>
      <c r="P4027" s="10">
        <f t="shared" si="312"/>
        <v>42211.237685185188</v>
      </c>
      <c r="Q4027">
        <f t="shared" si="310"/>
        <v>5</v>
      </c>
      <c r="R4027">
        <f t="shared" si="313"/>
        <v>62.5</v>
      </c>
      <c r="S4027" t="s">
        <v>8317</v>
      </c>
      <c r="T4027" t="s">
        <v>8318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42282.655543981484</v>
      </c>
      <c r="P4028" s="10">
        <f t="shared" si="312"/>
        <v>42342.697210648148</v>
      </c>
      <c r="Q4028">
        <f t="shared" si="310"/>
        <v>0</v>
      </c>
      <c r="R4028" t="str">
        <f t="shared" si="313"/>
        <v>no backers</v>
      </c>
      <c r="S4028" t="s">
        <v>8317</v>
      </c>
      <c r="T4028" t="s">
        <v>8318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42768.97084490741</v>
      </c>
      <c r="P4029" s="10">
        <f t="shared" si="312"/>
        <v>42789.041666666672</v>
      </c>
      <c r="Q4029">
        <f t="shared" si="310"/>
        <v>7</v>
      </c>
      <c r="R4029">
        <f t="shared" si="313"/>
        <v>30.71</v>
      </c>
      <c r="S4029" t="s">
        <v>8317</v>
      </c>
      <c r="T4029" t="s">
        <v>8318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41765.938657407409</v>
      </c>
      <c r="P4030" s="10">
        <f t="shared" si="312"/>
        <v>41795.938657407409</v>
      </c>
      <c r="Q4030">
        <f t="shared" si="310"/>
        <v>28</v>
      </c>
      <c r="R4030">
        <f t="shared" si="313"/>
        <v>51</v>
      </c>
      <c r="S4030" t="s">
        <v>8317</v>
      </c>
      <c r="T4030" t="s">
        <v>8318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42322.025115740747</v>
      </c>
      <c r="P4031" s="10">
        <f t="shared" si="312"/>
        <v>42352.025115740747</v>
      </c>
      <c r="Q4031">
        <f t="shared" si="310"/>
        <v>0</v>
      </c>
      <c r="R4031" t="str">
        <f t="shared" si="313"/>
        <v>no backers</v>
      </c>
      <c r="S4031" t="s">
        <v>8317</v>
      </c>
      <c r="T4031" t="s">
        <v>8318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42374.655081018514</v>
      </c>
      <c r="P4032" s="10">
        <f t="shared" si="312"/>
        <v>42403.784027777772</v>
      </c>
      <c r="Q4032">
        <f t="shared" si="310"/>
        <v>16</v>
      </c>
      <c r="R4032">
        <f t="shared" si="313"/>
        <v>66.67</v>
      </c>
      <c r="S4032" t="s">
        <v>8317</v>
      </c>
      <c r="T4032" t="s">
        <v>8318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41941.585231481484</v>
      </c>
      <c r="P4033" s="10">
        <f t="shared" si="312"/>
        <v>41991.626898148148</v>
      </c>
      <c r="Q4033">
        <f t="shared" si="310"/>
        <v>0</v>
      </c>
      <c r="R4033" t="str">
        <f t="shared" si="313"/>
        <v>no backers</v>
      </c>
      <c r="S4033" t="s">
        <v>8317</v>
      </c>
      <c r="T4033" t="s">
        <v>8318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1"/>
        <v>42293.809212962966</v>
      </c>
      <c r="P4034" s="10">
        <f t="shared" si="312"/>
        <v>42353.85087962963</v>
      </c>
      <c r="Q4034">
        <f t="shared" ref="Q4034:Q4097" si="315">ROUND(100*E4034/D4034, 0)</f>
        <v>7</v>
      </c>
      <c r="R4034">
        <f t="shared" si="313"/>
        <v>59</v>
      </c>
      <c r="S4034" t="s">
        <v>8317</v>
      </c>
      <c r="T4034" t="s">
        <v>8318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6">(((J4035/60)/60)/24)+DATE(1970,1,1)</f>
        <v>42614.268796296295</v>
      </c>
      <c r="P4035" s="10">
        <f t="shared" ref="P4035:P4098" si="317">(((I4035/60)/60)/24)+DATE(1970,1,1)</f>
        <v>42645.375</v>
      </c>
      <c r="Q4035">
        <f t="shared" si="315"/>
        <v>26</v>
      </c>
      <c r="R4035">
        <f t="shared" ref="R4035:R4098" si="318">IFERROR(ROUND(E4035/L4035, 2), "no backers")</f>
        <v>65.34</v>
      </c>
      <c r="S4035" t="s">
        <v>8317</v>
      </c>
      <c r="T4035" t="s">
        <v>8318</v>
      </c>
      <c r="U4035">
        <f t="shared" ref="U4035:U4098" si="319">YEAR(O4035)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42067.947337962964</v>
      </c>
      <c r="P4036" s="10">
        <f t="shared" si="317"/>
        <v>42097.905671296292</v>
      </c>
      <c r="Q4036">
        <f t="shared" si="315"/>
        <v>1</v>
      </c>
      <c r="R4036">
        <f t="shared" si="318"/>
        <v>100</v>
      </c>
      <c r="S4036" t="s">
        <v>8317</v>
      </c>
      <c r="T4036" t="s">
        <v>8318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41903.882951388885</v>
      </c>
      <c r="P4037" s="10">
        <f t="shared" si="317"/>
        <v>41933.882951388885</v>
      </c>
      <c r="Q4037">
        <f t="shared" si="315"/>
        <v>37</v>
      </c>
      <c r="R4037">
        <f t="shared" si="318"/>
        <v>147.4</v>
      </c>
      <c r="S4037" t="s">
        <v>8317</v>
      </c>
      <c r="T4037" t="s">
        <v>8318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41804.937083333331</v>
      </c>
      <c r="P4038" s="10">
        <f t="shared" si="317"/>
        <v>41821.9375</v>
      </c>
      <c r="Q4038">
        <f t="shared" si="315"/>
        <v>47</v>
      </c>
      <c r="R4038">
        <f t="shared" si="318"/>
        <v>166.06</v>
      </c>
      <c r="S4038" t="s">
        <v>8317</v>
      </c>
      <c r="T4038" t="s">
        <v>8318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42497.070775462969</v>
      </c>
      <c r="P4039" s="10">
        <f t="shared" si="317"/>
        <v>42514.600694444445</v>
      </c>
      <c r="Q4039">
        <f t="shared" si="315"/>
        <v>11</v>
      </c>
      <c r="R4039">
        <f t="shared" si="318"/>
        <v>40</v>
      </c>
      <c r="S4039" t="s">
        <v>8317</v>
      </c>
      <c r="T4039" t="s">
        <v>8318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41869.798726851855</v>
      </c>
      <c r="P4040" s="10">
        <f t="shared" si="317"/>
        <v>41929.798726851855</v>
      </c>
      <c r="Q4040">
        <f t="shared" si="315"/>
        <v>12</v>
      </c>
      <c r="R4040">
        <f t="shared" si="318"/>
        <v>75.25</v>
      </c>
      <c r="S4040" t="s">
        <v>8317</v>
      </c>
      <c r="T4040" t="s">
        <v>8318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42305.670914351853</v>
      </c>
      <c r="P4041" s="10">
        <f t="shared" si="317"/>
        <v>42339.249305555553</v>
      </c>
      <c r="Q4041">
        <f t="shared" si="315"/>
        <v>60</v>
      </c>
      <c r="R4041">
        <f t="shared" si="318"/>
        <v>60</v>
      </c>
      <c r="S4041" t="s">
        <v>8317</v>
      </c>
      <c r="T4041" t="s">
        <v>8318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42144.231527777782</v>
      </c>
      <c r="P4042" s="10">
        <f t="shared" si="317"/>
        <v>42203.125</v>
      </c>
      <c r="Q4042">
        <f t="shared" si="315"/>
        <v>31</v>
      </c>
      <c r="R4042">
        <f t="shared" si="318"/>
        <v>1250</v>
      </c>
      <c r="S4042" t="s">
        <v>8317</v>
      </c>
      <c r="T4042" t="s">
        <v>8318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42559.474004629628</v>
      </c>
      <c r="P4043" s="10">
        <f t="shared" si="317"/>
        <v>42619.474004629628</v>
      </c>
      <c r="Q4043">
        <f t="shared" si="315"/>
        <v>0</v>
      </c>
      <c r="R4043">
        <f t="shared" si="318"/>
        <v>10.5</v>
      </c>
      <c r="S4043" t="s">
        <v>8317</v>
      </c>
      <c r="T4043" t="s">
        <v>8318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41995.084074074075</v>
      </c>
      <c r="P4044" s="10">
        <f t="shared" si="317"/>
        <v>42024.802777777775</v>
      </c>
      <c r="Q4044">
        <f t="shared" si="315"/>
        <v>0</v>
      </c>
      <c r="R4044">
        <f t="shared" si="318"/>
        <v>7</v>
      </c>
      <c r="S4044" t="s">
        <v>8317</v>
      </c>
      <c r="T4044" t="s">
        <v>8318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41948.957465277781</v>
      </c>
      <c r="P4045" s="10">
        <f t="shared" si="317"/>
        <v>41963.957465277781</v>
      </c>
      <c r="Q4045">
        <f t="shared" si="315"/>
        <v>0</v>
      </c>
      <c r="R4045" t="str">
        <f t="shared" si="318"/>
        <v>no backers</v>
      </c>
      <c r="S4045" t="s">
        <v>8317</v>
      </c>
      <c r="T4045" t="s">
        <v>8318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42074.219699074078</v>
      </c>
      <c r="P4046" s="10">
        <f t="shared" si="317"/>
        <v>42104.208333333328</v>
      </c>
      <c r="Q4046">
        <f t="shared" si="315"/>
        <v>38</v>
      </c>
      <c r="R4046">
        <f t="shared" si="318"/>
        <v>56.25</v>
      </c>
      <c r="S4046" t="s">
        <v>8317</v>
      </c>
      <c r="T4046" t="s">
        <v>8318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41842.201261574075</v>
      </c>
      <c r="P4047" s="10">
        <f t="shared" si="317"/>
        <v>41872.201261574075</v>
      </c>
      <c r="Q4047">
        <f t="shared" si="315"/>
        <v>0</v>
      </c>
      <c r="R4047">
        <f t="shared" si="318"/>
        <v>1</v>
      </c>
      <c r="S4047" t="s">
        <v>8317</v>
      </c>
      <c r="T4047" t="s">
        <v>8318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41904.650578703702</v>
      </c>
      <c r="P4048" s="10">
        <f t="shared" si="317"/>
        <v>41934.650578703702</v>
      </c>
      <c r="Q4048">
        <f t="shared" si="315"/>
        <v>8</v>
      </c>
      <c r="R4048">
        <f t="shared" si="318"/>
        <v>38.33</v>
      </c>
      <c r="S4048" t="s">
        <v>8317</v>
      </c>
      <c r="T4048" t="s">
        <v>8318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41991.022488425922</v>
      </c>
      <c r="P4049" s="10">
        <f t="shared" si="317"/>
        <v>42015.041666666672</v>
      </c>
      <c r="Q4049">
        <f t="shared" si="315"/>
        <v>2</v>
      </c>
      <c r="R4049">
        <f t="shared" si="318"/>
        <v>27.5</v>
      </c>
      <c r="S4049" t="s">
        <v>8317</v>
      </c>
      <c r="T4049" t="s">
        <v>8318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42436.509108796294</v>
      </c>
      <c r="P4050" s="10">
        <f t="shared" si="317"/>
        <v>42471.467442129629</v>
      </c>
      <c r="Q4050">
        <f t="shared" si="315"/>
        <v>18</v>
      </c>
      <c r="R4050">
        <f t="shared" si="318"/>
        <v>32.979999999999997</v>
      </c>
      <c r="S4050" t="s">
        <v>8317</v>
      </c>
      <c r="T4050" t="s">
        <v>8318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42169.958506944444</v>
      </c>
      <c r="P4051" s="10">
        <f t="shared" si="317"/>
        <v>42199.958506944444</v>
      </c>
      <c r="Q4051">
        <f t="shared" si="315"/>
        <v>0</v>
      </c>
      <c r="R4051">
        <f t="shared" si="318"/>
        <v>16</v>
      </c>
      <c r="S4051" t="s">
        <v>8317</v>
      </c>
      <c r="T4051" t="s">
        <v>8318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41905.636469907404</v>
      </c>
      <c r="P4052" s="10">
        <f t="shared" si="317"/>
        <v>41935.636469907404</v>
      </c>
      <c r="Q4052">
        <f t="shared" si="315"/>
        <v>0</v>
      </c>
      <c r="R4052">
        <f t="shared" si="318"/>
        <v>1</v>
      </c>
      <c r="S4052" t="s">
        <v>8317</v>
      </c>
      <c r="T4052" t="s">
        <v>8318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41761.810150462967</v>
      </c>
      <c r="P4053" s="10">
        <f t="shared" si="317"/>
        <v>41768.286805555559</v>
      </c>
      <c r="Q4053">
        <f t="shared" si="315"/>
        <v>0</v>
      </c>
      <c r="R4053" t="str">
        <f t="shared" si="318"/>
        <v>no backers</v>
      </c>
      <c r="S4053" t="s">
        <v>8317</v>
      </c>
      <c r="T4053" t="s">
        <v>8318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41865.878657407404</v>
      </c>
      <c r="P4054" s="10">
        <f t="shared" si="317"/>
        <v>41925.878657407404</v>
      </c>
      <c r="Q4054">
        <f t="shared" si="315"/>
        <v>38</v>
      </c>
      <c r="R4054">
        <f t="shared" si="318"/>
        <v>86.62</v>
      </c>
      <c r="S4054" t="s">
        <v>8317</v>
      </c>
      <c r="T4054" t="s">
        <v>8318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41928.690138888887</v>
      </c>
      <c r="P4055" s="10">
        <f t="shared" si="317"/>
        <v>41958.833333333328</v>
      </c>
      <c r="Q4055">
        <f t="shared" si="315"/>
        <v>22</v>
      </c>
      <c r="R4055">
        <f t="shared" si="318"/>
        <v>55</v>
      </c>
      <c r="S4055" t="s">
        <v>8317</v>
      </c>
      <c r="T4055" t="s">
        <v>8318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42613.841261574074</v>
      </c>
      <c r="P4056" s="10">
        <f t="shared" si="317"/>
        <v>42644.166666666672</v>
      </c>
      <c r="Q4056">
        <f t="shared" si="315"/>
        <v>0</v>
      </c>
      <c r="R4056" t="str">
        <f t="shared" si="318"/>
        <v>no backers</v>
      </c>
      <c r="S4056" t="s">
        <v>8317</v>
      </c>
      <c r="T4056" t="s">
        <v>8318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41779.648506944446</v>
      </c>
      <c r="P4057" s="10">
        <f t="shared" si="317"/>
        <v>41809.648506944446</v>
      </c>
      <c r="Q4057">
        <f t="shared" si="315"/>
        <v>18</v>
      </c>
      <c r="R4057">
        <f t="shared" si="318"/>
        <v>41.95</v>
      </c>
      <c r="S4057" t="s">
        <v>8317</v>
      </c>
      <c r="T4057" t="s">
        <v>8318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42534.933321759265</v>
      </c>
      <c r="P4058" s="10">
        <f t="shared" si="317"/>
        <v>42554.832638888889</v>
      </c>
      <c r="Q4058">
        <f t="shared" si="315"/>
        <v>53</v>
      </c>
      <c r="R4058">
        <f t="shared" si="318"/>
        <v>88.33</v>
      </c>
      <c r="S4058" t="s">
        <v>8317</v>
      </c>
      <c r="T4058" t="s">
        <v>8318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42310.968518518523</v>
      </c>
      <c r="P4059" s="10">
        <f t="shared" si="317"/>
        <v>42333.958333333328</v>
      </c>
      <c r="Q4059">
        <f t="shared" si="315"/>
        <v>22</v>
      </c>
      <c r="R4059">
        <f t="shared" si="318"/>
        <v>129.16999999999999</v>
      </c>
      <c r="S4059" t="s">
        <v>8317</v>
      </c>
      <c r="T4059" t="s">
        <v>8318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42446.060694444444</v>
      </c>
      <c r="P4060" s="10">
        <f t="shared" si="317"/>
        <v>42461.165972222225</v>
      </c>
      <c r="Q4060">
        <f t="shared" si="315"/>
        <v>3</v>
      </c>
      <c r="R4060">
        <f t="shared" si="318"/>
        <v>23.75</v>
      </c>
      <c r="S4060" t="s">
        <v>8317</v>
      </c>
      <c r="T4060" t="s">
        <v>8318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41866.640648148146</v>
      </c>
      <c r="P4061" s="10">
        <f t="shared" si="317"/>
        <v>41898.125</v>
      </c>
      <c r="Q4061">
        <f t="shared" si="315"/>
        <v>3</v>
      </c>
      <c r="R4061">
        <f t="shared" si="318"/>
        <v>35.71</v>
      </c>
      <c r="S4061" t="s">
        <v>8317</v>
      </c>
      <c r="T4061" t="s">
        <v>8318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41779.695092592592</v>
      </c>
      <c r="P4062" s="10">
        <f t="shared" si="317"/>
        <v>41813.666666666664</v>
      </c>
      <c r="Q4062">
        <f t="shared" si="315"/>
        <v>3</v>
      </c>
      <c r="R4062">
        <f t="shared" si="318"/>
        <v>57</v>
      </c>
      <c r="S4062" t="s">
        <v>8317</v>
      </c>
      <c r="T4062" t="s">
        <v>8318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42421.141469907408</v>
      </c>
      <c r="P4063" s="10">
        <f t="shared" si="317"/>
        <v>42481.099803240737</v>
      </c>
      <c r="Q4063">
        <f t="shared" si="315"/>
        <v>0</v>
      </c>
      <c r="R4063" t="str">
        <f t="shared" si="318"/>
        <v>no backers</v>
      </c>
      <c r="S4063" t="s">
        <v>8317</v>
      </c>
      <c r="T4063" t="s">
        <v>8318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42523.739212962959</v>
      </c>
      <c r="P4064" s="10">
        <f t="shared" si="317"/>
        <v>42553.739212962959</v>
      </c>
      <c r="Q4064">
        <f t="shared" si="315"/>
        <v>2</v>
      </c>
      <c r="R4064">
        <f t="shared" si="318"/>
        <v>163.33000000000001</v>
      </c>
      <c r="S4064" t="s">
        <v>8317</v>
      </c>
      <c r="T4064" t="s">
        <v>8318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41787.681527777779</v>
      </c>
      <c r="P4065" s="10">
        <f t="shared" si="317"/>
        <v>41817.681527777779</v>
      </c>
      <c r="Q4065">
        <f t="shared" si="315"/>
        <v>1</v>
      </c>
      <c r="R4065">
        <f t="shared" si="318"/>
        <v>15</v>
      </c>
      <c r="S4065" t="s">
        <v>8317</v>
      </c>
      <c r="T4065" t="s">
        <v>8318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42093.588263888887</v>
      </c>
      <c r="P4066" s="10">
        <f t="shared" si="317"/>
        <v>42123.588263888887</v>
      </c>
      <c r="Q4066">
        <f t="shared" si="315"/>
        <v>19</v>
      </c>
      <c r="R4066">
        <f t="shared" si="318"/>
        <v>64.17</v>
      </c>
      <c r="S4066" t="s">
        <v>8317</v>
      </c>
      <c r="T4066" t="s">
        <v>8318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41833.951516203706</v>
      </c>
      <c r="P4067" s="10">
        <f t="shared" si="317"/>
        <v>41863.951516203706</v>
      </c>
      <c r="Q4067">
        <f t="shared" si="315"/>
        <v>1</v>
      </c>
      <c r="R4067">
        <f t="shared" si="318"/>
        <v>6.75</v>
      </c>
      <c r="S4067" t="s">
        <v>8317</v>
      </c>
      <c r="T4067" t="s">
        <v>8318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42479.039212962962</v>
      </c>
      <c r="P4068" s="10">
        <f t="shared" si="317"/>
        <v>42509.039212962962</v>
      </c>
      <c r="Q4068">
        <f t="shared" si="315"/>
        <v>0</v>
      </c>
      <c r="R4068">
        <f t="shared" si="318"/>
        <v>25</v>
      </c>
      <c r="S4068" t="s">
        <v>8317</v>
      </c>
      <c r="T4068" t="s">
        <v>8318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42235.117476851854</v>
      </c>
      <c r="P4069" s="10">
        <f t="shared" si="317"/>
        <v>42275.117476851854</v>
      </c>
      <c r="Q4069">
        <f t="shared" si="315"/>
        <v>61</v>
      </c>
      <c r="R4069">
        <f t="shared" si="318"/>
        <v>179.12</v>
      </c>
      <c r="S4069" t="s">
        <v>8317</v>
      </c>
      <c r="T4069" t="s">
        <v>8318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42718.963599537034</v>
      </c>
      <c r="P4070" s="10">
        <f t="shared" si="317"/>
        <v>42748.961805555555</v>
      </c>
      <c r="Q4070">
        <f t="shared" si="315"/>
        <v>1</v>
      </c>
      <c r="R4070">
        <f t="shared" si="318"/>
        <v>34.950000000000003</v>
      </c>
      <c r="S4070" t="s">
        <v>8317</v>
      </c>
      <c r="T4070" t="s">
        <v>8318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42022.661527777775</v>
      </c>
      <c r="P4071" s="10">
        <f t="shared" si="317"/>
        <v>42063.5</v>
      </c>
      <c r="Q4071">
        <f t="shared" si="315"/>
        <v>34</v>
      </c>
      <c r="R4071">
        <f t="shared" si="318"/>
        <v>33.08</v>
      </c>
      <c r="S4071" t="s">
        <v>8317</v>
      </c>
      <c r="T4071" t="s">
        <v>8318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42031.666898148149</v>
      </c>
      <c r="P4072" s="10">
        <f t="shared" si="317"/>
        <v>42064.125</v>
      </c>
      <c r="Q4072">
        <f t="shared" si="315"/>
        <v>17</v>
      </c>
      <c r="R4072">
        <f t="shared" si="318"/>
        <v>27.5</v>
      </c>
      <c r="S4072" t="s">
        <v>8317</v>
      </c>
      <c r="T4072" t="s">
        <v>8318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42700.804756944446</v>
      </c>
      <c r="P4073" s="10">
        <f t="shared" si="317"/>
        <v>42730.804756944446</v>
      </c>
      <c r="Q4073">
        <f t="shared" si="315"/>
        <v>0</v>
      </c>
      <c r="R4073" t="str">
        <f t="shared" si="318"/>
        <v>no backers</v>
      </c>
      <c r="S4073" t="s">
        <v>8317</v>
      </c>
      <c r="T4073" t="s">
        <v>8318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41812.77443287037</v>
      </c>
      <c r="P4074" s="10">
        <f t="shared" si="317"/>
        <v>41872.77443287037</v>
      </c>
      <c r="Q4074">
        <f t="shared" si="315"/>
        <v>0</v>
      </c>
      <c r="R4074">
        <f t="shared" si="318"/>
        <v>2</v>
      </c>
      <c r="S4074" t="s">
        <v>8317</v>
      </c>
      <c r="T4074" t="s">
        <v>8318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42078.34520833334</v>
      </c>
      <c r="P4075" s="10">
        <f t="shared" si="317"/>
        <v>42133.166666666672</v>
      </c>
      <c r="Q4075">
        <f t="shared" si="315"/>
        <v>1</v>
      </c>
      <c r="R4075">
        <f t="shared" si="318"/>
        <v>18.5</v>
      </c>
      <c r="S4075" t="s">
        <v>8317</v>
      </c>
      <c r="T4075" t="s">
        <v>8318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42283.552951388891</v>
      </c>
      <c r="P4076" s="10">
        <f t="shared" si="317"/>
        <v>42313.594618055555</v>
      </c>
      <c r="Q4076">
        <f t="shared" si="315"/>
        <v>27</v>
      </c>
      <c r="R4076">
        <f t="shared" si="318"/>
        <v>35</v>
      </c>
      <c r="S4076" t="s">
        <v>8317</v>
      </c>
      <c r="T4076" t="s">
        <v>8318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41779.045937499999</v>
      </c>
      <c r="P4077" s="10">
        <f t="shared" si="317"/>
        <v>41820.727777777778</v>
      </c>
      <c r="Q4077">
        <f t="shared" si="315"/>
        <v>29</v>
      </c>
      <c r="R4077">
        <f t="shared" si="318"/>
        <v>44.31</v>
      </c>
      <c r="S4077" t="s">
        <v>8317</v>
      </c>
      <c r="T4077" t="s">
        <v>8318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41905.795706018522</v>
      </c>
      <c r="P4078" s="10">
        <f t="shared" si="317"/>
        <v>41933.82708333333</v>
      </c>
      <c r="Q4078">
        <f t="shared" si="315"/>
        <v>0</v>
      </c>
      <c r="R4078" t="str">
        <f t="shared" si="318"/>
        <v>no backers</v>
      </c>
      <c r="S4078" t="s">
        <v>8317</v>
      </c>
      <c r="T4078" t="s">
        <v>8318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42695.7105787037</v>
      </c>
      <c r="P4079" s="10">
        <f t="shared" si="317"/>
        <v>42725.7105787037</v>
      </c>
      <c r="Q4079">
        <f t="shared" si="315"/>
        <v>9</v>
      </c>
      <c r="R4079">
        <f t="shared" si="318"/>
        <v>222.5</v>
      </c>
      <c r="S4079" t="s">
        <v>8317</v>
      </c>
      <c r="T4079" t="s">
        <v>8318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42732.787523148145</v>
      </c>
      <c r="P4080" s="10">
        <f t="shared" si="317"/>
        <v>42762.787523148145</v>
      </c>
      <c r="Q4080">
        <f t="shared" si="315"/>
        <v>0</v>
      </c>
      <c r="R4080" t="str">
        <f t="shared" si="318"/>
        <v>no backers</v>
      </c>
      <c r="S4080" t="s">
        <v>8317</v>
      </c>
      <c r="T4080" t="s">
        <v>8318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42510.938900462963</v>
      </c>
      <c r="P4081" s="10">
        <f t="shared" si="317"/>
        <v>42540.938900462963</v>
      </c>
      <c r="Q4081">
        <f t="shared" si="315"/>
        <v>0</v>
      </c>
      <c r="R4081">
        <f t="shared" si="318"/>
        <v>5</v>
      </c>
      <c r="S4081" t="s">
        <v>8317</v>
      </c>
      <c r="T4081" t="s">
        <v>8318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42511.698101851856</v>
      </c>
      <c r="P4082" s="10">
        <f t="shared" si="317"/>
        <v>42535.787500000006</v>
      </c>
      <c r="Q4082">
        <f t="shared" si="315"/>
        <v>0</v>
      </c>
      <c r="R4082" t="str">
        <f t="shared" si="318"/>
        <v>no backers</v>
      </c>
      <c r="S4082" t="s">
        <v>8317</v>
      </c>
      <c r="T4082" t="s">
        <v>8318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42041.581307870365</v>
      </c>
      <c r="P4083" s="10">
        <f t="shared" si="317"/>
        <v>42071.539641203708</v>
      </c>
      <c r="Q4083">
        <f t="shared" si="315"/>
        <v>16</v>
      </c>
      <c r="R4083">
        <f t="shared" si="318"/>
        <v>29.17</v>
      </c>
      <c r="S4083" t="s">
        <v>8317</v>
      </c>
      <c r="T4083" t="s">
        <v>8318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42307.189270833333</v>
      </c>
      <c r="P4084" s="10">
        <f t="shared" si="317"/>
        <v>42322.958333333328</v>
      </c>
      <c r="Q4084">
        <f t="shared" si="315"/>
        <v>2</v>
      </c>
      <c r="R4084">
        <f t="shared" si="318"/>
        <v>1.5</v>
      </c>
      <c r="S4084" t="s">
        <v>8317</v>
      </c>
      <c r="T4084" t="s">
        <v>8318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42353.761759259258</v>
      </c>
      <c r="P4085" s="10">
        <f t="shared" si="317"/>
        <v>42383.761759259258</v>
      </c>
      <c r="Q4085">
        <f t="shared" si="315"/>
        <v>22</v>
      </c>
      <c r="R4085">
        <f t="shared" si="318"/>
        <v>126.5</v>
      </c>
      <c r="S4085" t="s">
        <v>8317</v>
      </c>
      <c r="T4085" t="s">
        <v>8318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42622.436412037037</v>
      </c>
      <c r="P4086" s="10">
        <f t="shared" si="317"/>
        <v>42652.436412037037</v>
      </c>
      <c r="Q4086">
        <f t="shared" si="315"/>
        <v>0</v>
      </c>
      <c r="R4086">
        <f t="shared" si="318"/>
        <v>10</v>
      </c>
      <c r="S4086" t="s">
        <v>8317</v>
      </c>
      <c r="T4086" t="s">
        <v>8318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42058.603877314818</v>
      </c>
      <c r="P4087" s="10">
        <f t="shared" si="317"/>
        <v>42087.165972222225</v>
      </c>
      <c r="Q4087">
        <f t="shared" si="315"/>
        <v>0</v>
      </c>
      <c r="R4087">
        <f t="shared" si="318"/>
        <v>10</v>
      </c>
      <c r="S4087" t="s">
        <v>8317</v>
      </c>
      <c r="T4087" t="s">
        <v>8318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42304.940960648149</v>
      </c>
      <c r="P4088" s="10">
        <f t="shared" si="317"/>
        <v>42329.166666666672</v>
      </c>
      <c r="Q4088">
        <f t="shared" si="315"/>
        <v>5</v>
      </c>
      <c r="R4088">
        <f t="shared" si="318"/>
        <v>9.4</v>
      </c>
      <c r="S4088" t="s">
        <v>8317</v>
      </c>
      <c r="T4088" t="s">
        <v>8318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42538.742893518516</v>
      </c>
      <c r="P4089" s="10">
        <f t="shared" si="317"/>
        <v>42568.742893518516</v>
      </c>
      <c r="Q4089">
        <f t="shared" si="315"/>
        <v>0</v>
      </c>
      <c r="R4089" t="str">
        <f t="shared" si="318"/>
        <v>no backers</v>
      </c>
      <c r="S4089" t="s">
        <v>8317</v>
      </c>
      <c r="T4089" t="s">
        <v>8318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41990.612546296295</v>
      </c>
      <c r="P4090" s="10">
        <f t="shared" si="317"/>
        <v>42020.434722222228</v>
      </c>
      <c r="Q4090">
        <f t="shared" si="315"/>
        <v>11</v>
      </c>
      <c r="R4090">
        <f t="shared" si="318"/>
        <v>72</v>
      </c>
      <c r="S4090" t="s">
        <v>8317</v>
      </c>
      <c r="T4090" t="s">
        <v>8318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42122.732499999998</v>
      </c>
      <c r="P4091" s="10">
        <f t="shared" si="317"/>
        <v>42155.732638888891</v>
      </c>
      <c r="Q4091">
        <f t="shared" si="315"/>
        <v>5</v>
      </c>
      <c r="R4091">
        <f t="shared" si="318"/>
        <v>30</v>
      </c>
      <c r="S4091" t="s">
        <v>8317</v>
      </c>
      <c r="T4091" t="s">
        <v>8318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42209.67288194444</v>
      </c>
      <c r="P4092" s="10">
        <f t="shared" si="317"/>
        <v>42223.625</v>
      </c>
      <c r="Q4092">
        <f t="shared" si="315"/>
        <v>3</v>
      </c>
      <c r="R4092">
        <f t="shared" si="318"/>
        <v>10.67</v>
      </c>
      <c r="S4092" t="s">
        <v>8317</v>
      </c>
      <c r="T4092" t="s">
        <v>8318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41990.506377314814</v>
      </c>
      <c r="P4093" s="10">
        <f t="shared" si="317"/>
        <v>42020.506377314814</v>
      </c>
      <c r="Q4093">
        <f t="shared" si="315"/>
        <v>13</v>
      </c>
      <c r="R4093">
        <f t="shared" si="318"/>
        <v>25.5</v>
      </c>
      <c r="S4093" t="s">
        <v>8317</v>
      </c>
      <c r="T4093" t="s">
        <v>8318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42039.194988425923</v>
      </c>
      <c r="P4094" s="10">
        <f t="shared" si="317"/>
        <v>42099.153321759266</v>
      </c>
      <c r="Q4094">
        <f t="shared" si="315"/>
        <v>0</v>
      </c>
      <c r="R4094">
        <f t="shared" si="318"/>
        <v>20</v>
      </c>
      <c r="S4094" t="s">
        <v>8317</v>
      </c>
      <c r="T4094" t="s">
        <v>8318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42178.815891203703</v>
      </c>
      <c r="P4095" s="10">
        <f t="shared" si="317"/>
        <v>42238.815891203703</v>
      </c>
      <c r="Q4095">
        <f t="shared" si="315"/>
        <v>2</v>
      </c>
      <c r="R4095">
        <f t="shared" si="318"/>
        <v>15</v>
      </c>
      <c r="S4095" t="s">
        <v>8317</v>
      </c>
      <c r="T4095" t="s">
        <v>8318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41890.086805555555</v>
      </c>
      <c r="P4096" s="10">
        <f t="shared" si="317"/>
        <v>41934.207638888889</v>
      </c>
      <c r="Q4096">
        <f t="shared" si="315"/>
        <v>37</v>
      </c>
      <c r="R4096">
        <f t="shared" si="318"/>
        <v>91.25</v>
      </c>
      <c r="S4096" t="s">
        <v>8317</v>
      </c>
      <c r="T4096" t="s">
        <v>8318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42693.031828703708</v>
      </c>
      <c r="P4097" s="10">
        <f t="shared" si="317"/>
        <v>42723.031828703708</v>
      </c>
      <c r="Q4097">
        <f t="shared" si="315"/>
        <v>3</v>
      </c>
      <c r="R4097">
        <f t="shared" si="318"/>
        <v>800</v>
      </c>
      <c r="S4097" t="s">
        <v>8317</v>
      </c>
      <c r="T4097" t="s">
        <v>8318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6"/>
        <v>42750.530312499999</v>
      </c>
      <c r="P4098" s="10">
        <f t="shared" si="317"/>
        <v>42794.368749999994</v>
      </c>
      <c r="Q4098">
        <f t="shared" ref="Q4098:Q4115" si="320">ROUND(100*E4098/D4098, 0)</f>
        <v>11</v>
      </c>
      <c r="R4098">
        <f t="shared" si="318"/>
        <v>80</v>
      </c>
      <c r="S4098" t="s">
        <v>8317</v>
      </c>
      <c r="T4098" t="s">
        <v>8318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1">(((J4099/60)/60)/24)+DATE(1970,1,1)</f>
        <v>42344.824502314819</v>
      </c>
      <c r="P4099" s="10">
        <f t="shared" ref="P4099:P4115" si="322">(((I4099/60)/60)/24)+DATE(1970,1,1)</f>
        <v>42400.996527777781</v>
      </c>
      <c r="Q4099">
        <f t="shared" si="320"/>
        <v>0</v>
      </c>
      <c r="R4099" t="str">
        <f t="shared" ref="R4099:R4115" si="323">IFERROR(ROUND(E4099/L4099, 2), "no backers")</f>
        <v>no backers</v>
      </c>
      <c r="S4099" t="s">
        <v>8317</v>
      </c>
      <c r="T4099" t="s">
        <v>8318</v>
      </c>
      <c r="U4099">
        <f t="shared" ref="U4099:U4115" si="324">YEAR(O4099)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42495.722187499996</v>
      </c>
      <c r="P4100" s="10">
        <f t="shared" si="322"/>
        <v>42525.722187499996</v>
      </c>
      <c r="Q4100">
        <f t="shared" si="320"/>
        <v>0</v>
      </c>
      <c r="R4100" t="str">
        <f t="shared" si="323"/>
        <v>no backers</v>
      </c>
      <c r="S4100" t="s">
        <v>8317</v>
      </c>
      <c r="T4100" t="s">
        <v>8318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42570.850381944445</v>
      </c>
      <c r="P4101" s="10">
        <f t="shared" si="322"/>
        <v>42615.850381944445</v>
      </c>
      <c r="Q4101">
        <f t="shared" si="320"/>
        <v>1</v>
      </c>
      <c r="R4101">
        <f t="shared" si="323"/>
        <v>50</v>
      </c>
      <c r="S4101" t="s">
        <v>8317</v>
      </c>
      <c r="T4101" t="s">
        <v>8318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41927.124884259261</v>
      </c>
      <c r="P4102" s="10">
        <f t="shared" si="322"/>
        <v>41937.124884259261</v>
      </c>
      <c r="Q4102">
        <f t="shared" si="320"/>
        <v>0</v>
      </c>
      <c r="R4102" t="str">
        <f t="shared" si="323"/>
        <v>no backers</v>
      </c>
      <c r="S4102" t="s">
        <v>8317</v>
      </c>
      <c r="T4102" t="s">
        <v>8318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42730.903726851851</v>
      </c>
      <c r="P4103" s="10">
        <f t="shared" si="322"/>
        <v>42760.903726851851</v>
      </c>
      <c r="Q4103">
        <f t="shared" si="320"/>
        <v>0</v>
      </c>
      <c r="R4103" t="str">
        <f t="shared" si="323"/>
        <v>no backers</v>
      </c>
      <c r="S4103" t="s">
        <v>8317</v>
      </c>
      <c r="T4103" t="s">
        <v>8318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42475.848067129627</v>
      </c>
      <c r="P4104" s="10">
        <f t="shared" si="322"/>
        <v>42505.848067129627</v>
      </c>
      <c r="Q4104">
        <f t="shared" si="320"/>
        <v>27</v>
      </c>
      <c r="R4104">
        <f t="shared" si="323"/>
        <v>22.83</v>
      </c>
      <c r="S4104" t="s">
        <v>8317</v>
      </c>
      <c r="T4104" t="s">
        <v>8318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42188.83293981482</v>
      </c>
      <c r="P4105" s="10">
        <f t="shared" si="322"/>
        <v>42242.772222222222</v>
      </c>
      <c r="Q4105">
        <f t="shared" si="320"/>
        <v>10</v>
      </c>
      <c r="R4105">
        <f t="shared" si="323"/>
        <v>16.670000000000002</v>
      </c>
      <c r="S4105" t="s">
        <v>8317</v>
      </c>
      <c r="T4105" t="s">
        <v>8318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42640.278171296297</v>
      </c>
      <c r="P4106" s="10">
        <f t="shared" si="322"/>
        <v>42670.278171296297</v>
      </c>
      <c r="Q4106">
        <f t="shared" si="320"/>
        <v>21</v>
      </c>
      <c r="R4106">
        <f t="shared" si="323"/>
        <v>45.79</v>
      </c>
      <c r="S4106" t="s">
        <v>8317</v>
      </c>
      <c r="T4106" t="s">
        <v>8318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42697.010520833333</v>
      </c>
      <c r="P4107" s="10">
        <f t="shared" si="322"/>
        <v>42730.010520833333</v>
      </c>
      <c r="Q4107">
        <f t="shared" si="320"/>
        <v>7</v>
      </c>
      <c r="R4107">
        <f t="shared" si="323"/>
        <v>383.33</v>
      </c>
      <c r="S4107" t="s">
        <v>8317</v>
      </c>
      <c r="T4107" t="s">
        <v>8318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42053.049375000002</v>
      </c>
      <c r="P4108" s="10">
        <f t="shared" si="322"/>
        <v>42096.041666666672</v>
      </c>
      <c r="Q4108">
        <f t="shared" si="320"/>
        <v>71</v>
      </c>
      <c r="R4108">
        <f t="shared" si="323"/>
        <v>106.97</v>
      </c>
      <c r="S4108" t="s">
        <v>8317</v>
      </c>
      <c r="T4108" t="s">
        <v>8318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41883.916678240741</v>
      </c>
      <c r="P4109" s="10">
        <f t="shared" si="322"/>
        <v>41906.916678240741</v>
      </c>
      <c r="Q4109">
        <f t="shared" si="320"/>
        <v>2</v>
      </c>
      <c r="R4109">
        <f t="shared" si="323"/>
        <v>10.25</v>
      </c>
      <c r="S4109" t="s">
        <v>8317</v>
      </c>
      <c r="T4109" t="s">
        <v>8318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42767.031678240746</v>
      </c>
      <c r="P4110" s="10">
        <f t="shared" si="322"/>
        <v>42797.208333333328</v>
      </c>
      <c r="Q4110">
        <f t="shared" si="320"/>
        <v>2</v>
      </c>
      <c r="R4110">
        <f t="shared" si="323"/>
        <v>59</v>
      </c>
      <c r="S4110" t="s">
        <v>8317</v>
      </c>
      <c r="T4110" t="s">
        <v>8318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42307.539398148147</v>
      </c>
      <c r="P4111" s="10">
        <f t="shared" si="322"/>
        <v>42337.581064814818</v>
      </c>
      <c r="Q4111">
        <f t="shared" si="320"/>
        <v>0</v>
      </c>
      <c r="R4111" t="str">
        <f t="shared" si="323"/>
        <v>no backers</v>
      </c>
      <c r="S4111" t="s">
        <v>8317</v>
      </c>
      <c r="T4111" t="s">
        <v>8318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42512.626747685179</v>
      </c>
      <c r="P4112" s="10">
        <f t="shared" si="322"/>
        <v>42572.626747685179</v>
      </c>
      <c r="Q4112">
        <f t="shared" si="320"/>
        <v>29</v>
      </c>
      <c r="R4112">
        <f t="shared" si="323"/>
        <v>14.33</v>
      </c>
      <c r="S4112" t="s">
        <v>8317</v>
      </c>
      <c r="T4112" t="s">
        <v>8318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42029.135879629626</v>
      </c>
      <c r="P4113" s="10">
        <f t="shared" si="322"/>
        <v>42059.135879629626</v>
      </c>
      <c r="Q4113">
        <f t="shared" si="320"/>
        <v>3</v>
      </c>
      <c r="R4113">
        <f t="shared" si="323"/>
        <v>15.67</v>
      </c>
      <c r="S4113" t="s">
        <v>8317</v>
      </c>
      <c r="T4113" t="s">
        <v>8318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42400.946597222224</v>
      </c>
      <c r="P4114" s="10">
        <f t="shared" si="322"/>
        <v>42428</v>
      </c>
      <c r="Q4114">
        <f t="shared" si="320"/>
        <v>0</v>
      </c>
      <c r="R4114">
        <f t="shared" si="323"/>
        <v>1</v>
      </c>
      <c r="S4114" t="s">
        <v>8317</v>
      </c>
      <c r="T4114" t="s">
        <v>8318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42358.573182870372</v>
      </c>
      <c r="P4115" s="10">
        <f t="shared" si="322"/>
        <v>42377.273611111115</v>
      </c>
      <c r="Q4115">
        <f t="shared" si="320"/>
        <v>0</v>
      </c>
      <c r="R4115">
        <f t="shared" si="323"/>
        <v>1</v>
      </c>
      <c r="S4115" t="s">
        <v>8317</v>
      </c>
      <c r="T4115" t="s">
        <v>8318</v>
      </c>
      <c r="U4115">
        <f t="shared" si="324"/>
        <v>2015</v>
      </c>
    </row>
  </sheetData>
  <autoFilter ref="A1:U4115" xr:uid="{562D51C4-5EC3-C54E-BB88-9BC9EA07ABAF}"/>
  <conditionalFormatting sqref="F1:F1048576">
    <cfRule type="cellIs" dxfId="14" priority="4" operator="equal">
      <formula>"live"</formula>
    </cfRule>
    <cfRule type="cellIs" dxfId="13" priority="5" operator="equal">
      <formula>"successful"</formula>
    </cfRule>
    <cfRule type="cellIs" dxfId="12" priority="6" operator="equal">
      <formula>"canceled"</formula>
    </cfRule>
    <cfRule type="cellIs" dxfId="11" priority="7" operator="equal">
      <formula>"failed"</formula>
    </cfRule>
  </conditionalFormatting>
  <conditionalFormatting sqref="Q1:Q1048576 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BF27D-D9DD-7140-9FCA-F97A871EEE13}">
  <sheetPr codeName="Sheet2"/>
  <dimension ref="A1:V162"/>
  <sheetViews>
    <sheetView workbookViewId="0">
      <selection activeCell="O49" sqref="O49"/>
    </sheetView>
  </sheetViews>
  <sheetFormatPr baseColWidth="10" defaultRowHeight="15" x14ac:dyDescent="0.2"/>
  <cols>
    <col min="1" max="1" width="14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8" max="8" width="12.1640625" bestFit="1" customWidth="1"/>
    <col min="9" max="9" width="12.5" customWidth="1"/>
    <col min="10" max="10" width="5.5" bestFit="1" customWidth="1"/>
    <col min="11" max="11" width="10" bestFit="1" customWidth="1"/>
    <col min="12" max="12" width="11.5" bestFit="1" customWidth="1"/>
    <col min="13" max="13" width="5.5" bestFit="1" customWidth="1"/>
    <col min="14" max="14" width="4" bestFit="1" customWidth="1"/>
    <col min="15" max="15" width="8.83203125" bestFit="1" customWidth="1"/>
    <col min="16" max="16" width="10" bestFit="1" customWidth="1"/>
    <col min="17" max="17" width="15.6640625" bestFit="1" customWidth="1"/>
    <col min="18" max="18" width="14.83203125" bestFit="1" customWidth="1"/>
    <col min="19" max="19" width="5.5" bestFit="1" customWidth="1"/>
    <col min="20" max="20" width="4" bestFit="1" customWidth="1"/>
    <col min="21" max="21" width="8.83203125" bestFit="1" customWidth="1"/>
    <col min="22" max="22" width="10" bestFit="1" customWidth="1"/>
  </cols>
  <sheetData>
    <row r="1" spans="1:22" x14ac:dyDescent="0.2">
      <c r="A1" s="12" t="s">
        <v>8222</v>
      </c>
      <c r="B1" t="s">
        <v>8366</v>
      </c>
    </row>
    <row r="2" spans="1:22" x14ac:dyDescent="0.2">
      <c r="Q2" s="12" t="s">
        <v>8222</v>
      </c>
      <c r="R2" t="s">
        <v>8223</v>
      </c>
    </row>
    <row r="3" spans="1:22" x14ac:dyDescent="0.2">
      <c r="A3" s="12" t="s">
        <v>8365</v>
      </c>
      <c r="B3" s="12" t="s">
        <v>8362</v>
      </c>
    </row>
    <row r="4" spans="1:22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  <c r="Q4" s="12" t="s">
        <v>8365</v>
      </c>
      <c r="R4" s="12" t="s">
        <v>8362</v>
      </c>
    </row>
    <row r="5" spans="1:22" x14ac:dyDescent="0.2">
      <c r="A5" s="13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  <c r="Q5" s="12" t="s">
        <v>8364</v>
      </c>
      <c r="R5" t="s">
        <v>8219</v>
      </c>
      <c r="S5" t="s">
        <v>8220</v>
      </c>
      <c r="T5" t="s">
        <v>8221</v>
      </c>
      <c r="U5" t="s">
        <v>8218</v>
      </c>
      <c r="V5" t="s">
        <v>8363</v>
      </c>
    </row>
    <row r="6" spans="1:22" x14ac:dyDescent="0.2">
      <c r="A6" s="13" t="s">
        <v>8336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  <c r="Q6" s="13" t="s">
        <v>8310</v>
      </c>
      <c r="R6" s="14">
        <v>31</v>
      </c>
      <c r="S6" s="14">
        <v>130</v>
      </c>
      <c r="T6" s="14"/>
      <c r="U6" s="14">
        <v>261</v>
      </c>
      <c r="V6" s="14">
        <v>422</v>
      </c>
    </row>
    <row r="7" spans="1:22" x14ac:dyDescent="0.2">
      <c r="A7" s="13" t="s">
        <v>8333</v>
      </c>
      <c r="B7" s="14"/>
      <c r="C7" s="14">
        <v>140</v>
      </c>
      <c r="D7" s="14"/>
      <c r="E7" s="14">
        <v>80</v>
      </c>
      <c r="F7" s="14">
        <v>220</v>
      </c>
      <c r="Q7" s="13" t="s">
        <v>8336</v>
      </c>
      <c r="R7" s="14">
        <v>15</v>
      </c>
      <c r="S7" s="14">
        <v>115</v>
      </c>
      <c r="T7" s="14">
        <v>4</v>
      </c>
      <c r="U7" s="14">
        <v>34</v>
      </c>
      <c r="V7" s="14">
        <v>168</v>
      </c>
    </row>
    <row r="8" spans="1:22" x14ac:dyDescent="0.2">
      <c r="A8" s="13" t="s">
        <v>8331</v>
      </c>
      <c r="B8" s="14">
        <v>24</v>
      </c>
      <c r="C8" s="14"/>
      <c r="D8" s="14"/>
      <c r="E8" s="14"/>
      <c r="F8" s="14">
        <v>24</v>
      </c>
      <c r="Q8" s="13" t="s">
        <v>8333</v>
      </c>
      <c r="R8" s="14"/>
      <c r="S8" s="14">
        <v>96</v>
      </c>
      <c r="T8" s="14"/>
      <c r="U8" s="14">
        <v>52</v>
      </c>
      <c r="V8" s="14">
        <v>148</v>
      </c>
    </row>
    <row r="9" spans="1:22" x14ac:dyDescent="0.2">
      <c r="A9" s="13" t="s">
        <v>8325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  <c r="Q9" s="13" t="s">
        <v>8331</v>
      </c>
      <c r="R9" s="14">
        <v>23</v>
      </c>
      <c r="S9" s="14"/>
      <c r="T9" s="14"/>
      <c r="U9" s="14"/>
      <c r="V9" s="14">
        <v>23</v>
      </c>
    </row>
    <row r="10" spans="1:22" x14ac:dyDescent="0.2">
      <c r="A10" s="13" t="s">
        <v>8338</v>
      </c>
      <c r="B10" s="14"/>
      <c r="C10" s="14">
        <v>117</v>
      </c>
      <c r="D10" s="14"/>
      <c r="E10" s="14">
        <v>103</v>
      </c>
      <c r="F10" s="14">
        <v>220</v>
      </c>
      <c r="Q10" s="13" t="s">
        <v>8325</v>
      </c>
      <c r="R10" s="14">
        <v>19</v>
      </c>
      <c r="S10" s="14">
        <v>110</v>
      </c>
      <c r="T10" s="14">
        <v>17</v>
      </c>
      <c r="U10" s="14">
        <v>490</v>
      </c>
      <c r="V10" s="14">
        <v>636</v>
      </c>
    </row>
    <row r="11" spans="1:22" x14ac:dyDescent="0.2">
      <c r="A11" s="13" t="s">
        <v>8322</v>
      </c>
      <c r="B11" s="14">
        <v>30</v>
      </c>
      <c r="C11" s="14">
        <v>127</v>
      </c>
      <c r="D11" s="14"/>
      <c r="E11" s="14">
        <v>80</v>
      </c>
      <c r="F11" s="14">
        <v>237</v>
      </c>
      <c r="Q11" s="13" t="s">
        <v>8338</v>
      </c>
      <c r="R11" s="14"/>
      <c r="S11" s="14">
        <v>72</v>
      </c>
      <c r="T11" s="14"/>
      <c r="U11" s="14">
        <v>62</v>
      </c>
      <c r="V11" s="14">
        <v>134</v>
      </c>
    </row>
    <row r="12" spans="1:22" x14ac:dyDescent="0.2">
      <c r="A12" s="13" t="s">
        <v>8319</v>
      </c>
      <c r="B12" s="14">
        <v>178</v>
      </c>
      <c r="C12" s="14">
        <v>213</v>
      </c>
      <c r="D12" s="14"/>
      <c r="E12" s="14">
        <v>209</v>
      </c>
      <c r="F12" s="14">
        <v>600</v>
      </c>
      <c r="Q12" s="13" t="s">
        <v>8322</v>
      </c>
      <c r="R12" s="14">
        <v>22</v>
      </c>
      <c r="S12" s="14">
        <v>87</v>
      </c>
      <c r="T12" s="14"/>
      <c r="U12" s="14">
        <v>69</v>
      </c>
      <c r="V12" s="14">
        <v>178</v>
      </c>
    </row>
    <row r="13" spans="1:22" x14ac:dyDescent="0.2">
      <c r="A13" s="13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  <c r="Q13" s="13" t="s">
        <v>8319</v>
      </c>
      <c r="R13" s="14">
        <v>121</v>
      </c>
      <c r="S13" s="14">
        <v>138</v>
      </c>
      <c r="T13" s="14"/>
      <c r="U13" s="14">
        <v>158</v>
      </c>
      <c r="V13" s="14">
        <v>417</v>
      </c>
    </row>
    <row r="14" spans="1:22" x14ac:dyDescent="0.2">
      <c r="A14" s="13" t="s">
        <v>8363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  <c r="Q14" s="13" t="s">
        <v>8317</v>
      </c>
      <c r="R14" s="14">
        <v>26</v>
      </c>
      <c r="S14" s="14">
        <v>349</v>
      </c>
      <c r="T14" s="14">
        <v>12</v>
      </c>
      <c r="U14" s="14">
        <v>525</v>
      </c>
      <c r="V14" s="14">
        <v>912</v>
      </c>
    </row>
    <row r="15" spans="1:22" x14ac:dyDescent="0.2">
      <c r="Q15" s="13" t="s">
        <v>8363</v>
      </c>
      <c r="R15" s="14">
        <v>257</v>
      </c>
      <c r="S15" s="14">
        <v>1097</v>
      </c>
      <c r="T15" s="14">
        <v>33</v>
      </c>
      <c r="U15" s="14">
        <v>1651</v>
      </c>
      <c r="V15" s="14">
        <v>3038</v>
      </c>
    </row>
    <row r="21" spans="1:18" x14ac:dyDescent="0.2">
      <c r="I21" s="22"/>
      <c r="J21" s="22"/>
      <c r="K21" s="22"/>
      <c r="L21" s="22"/>
      <c r="M21" s="22"/>
      <c r="N21" s="22"/>
      <c r="O21" s="22"/>
      <c r="P21" s="22"/>
      <c r="Q21" s="22"/>
    </row>
    <row r="22" spans="1:18" x14ac:dyDescent="0.2">
      <c r="I22" s="22"/>
      <c r="J22" s="22"/>
      <c r="K22" s="22"/>
      <c r="L22" s="22"/>
      <c r="M22" s="22"/>
      <c r="N22" s="22"/>
      <c r="O22" s="22"/>
      <c r="P22" s="22"/>
      <c r="Q22" s="22"/>
    </row>
    <row r="23" spans="1:18" ht="48" x14ac:dyDescent="0.2">
      <c r="A23" s="16" t="s">
        <v>8367</v>
      </c>
      <c r="B23" s="12" t="s">
        <v>8362</v>
      </c>
      <c r="I23" s="22"/>
      <c r="J23" s="22"/>
      <c r="K23" s="23" t="s">
        <v>8367</v>
      </c>
      <c r="L23" s="24" t="s">
        <v>8402</v>
      </c>
      <c r="M23" s="25"/>
      <c r="N23" s="25"/>
      <c r="O23" s="25"/>
      <c r="P23" s="26"/>
      <c r="Q23" s="22"/>
    </row>
    <row r="24" spans="1:18" x14ac:dyDescent="0.2">
      <c r="A24" s="12" t="s">
        <v>8364</v>
      </c>
      <c r="B24" t="s">
        <v>8219</v>
      </c>
      <c r="C24" t="s">
        <v>8220</v>
      </c>
      <c r="D24" t="s">
        <v>8221</v>
      </c>
      <c r="E24" t="s">
        <v>8218</v>
      </c>
      <c r="F24" t="s">
        <v>8363</v>
      </c>
      <c r="I24" s="22"/>
      <c r="J24" s="22"/>
      <c r="K24" s="27" t="s">
        <v>8401</v>
      </c>
      <c r="L24" s="19" t="s">
        <v>8219</v>
      </c>
      <c r="M24" s="19" t="s">
        <v>8220</v>
      </c>
      <c r="N24" s="19" t="s">
        <v>8221</v>
      </c>
      <c r="O24" s="19" t="s">
        <v>8218</v>
      </c>
      <c r="P24" s="20" t="s">
        <v>8363</v>
      </c>
      <c r="Q24" s="22"/>
    </row>
    <row r="25" spans="1:18" x14ac:dyDescent="0.2">
      <c r="A25" s="13" t="s">
        <v>8238</v>
      </c>
      <c r="B25" s="14"/>
      <c r="C25" s="14">
        <v>2</v>
      </c>
      <c r="D25" s="14">
        <v>1</v>
      </c>
      <c r="E25" s="14">
        <v>3</v>
      </c>
      <c r="F25" s="14">
        <v>6</v>
      </c>
      <c r="I25" s="22"/>
      <c r="J25" s="22"/>
      <c r="K25" s="28" t="s">
        <v>8238</v>
      </c>
      <c r="L25" s="29"/>
      <c r="M25" s="29">
        <v>2</v>
      </c>
      <c r="N25" s="29">
        <v>1</v>
      </c>
      <c r="O25" s="29">
        <v>3</v>
      </c>
      <c r="P25" s="30">
        <v>6</v>
      </c>
      <c r="Q25" s="22"/>
    </row>
    <row r="26" spans="1:18" x14ac:dyDescent="0.2">
      <c r="A26" s="15" t="s">
        <v>8336</v>
      </c>
      <c r="B26" s="14"/>
      <c r="C26" s="14"/>
      <c r="D26" s="14">
        <v>1</v>
      </c>
      <c r="E26" s="14"/>
      <c r="F26" s="14">
        <v>1</v>
      </c>
      <c r="I26" s="22"/>
      <c r="J26" s="22"/>
      <c r="K26" s="28" t="s">
        <v>8225</v>
      </c>
      <c r="L26" s="29">
        <v>14</v>
      </c>
      <c r="M26" s="29">
        <v>41</v>
      </c>
      <c r="N26" s="29"/>
      <c r="O26" s="29">
        <v>19</v>
      </c>
      <c r="P26" s="30">
        <v>74</v>
      </c>
      <c r="Q26" s="22"/>
    </row>
    <row r="27" spans="1:18" x14ac:dyDescent="0.2">
      <c r="A27" s="15" t="s">
        <v>8325</v>
      </c>
      <c r="B27" s="14"/>
      <c r="C27" s="14"/>
      <c r="D27" s="14"/>
      <c r="E27" s="14">
        <v>1</v>
      </c>
      <c r="F27" s="14">
        <v>1</v>
      </c>
      <c r="I27" s="22"/>
      <c r="J27" s="22"/>
      <c r="K27" s="28" t="s">
        <v>8241</v>
      </c>
      <c r="L27" s="29"/>
      <c r="M27" s="29">
        <v>1</v>
      </c>
      <c r="N27" s="29"/>
      <c r="O27" s="29">
        <v>1</v>
      </c>
      <c r="P27" s="30">
        <v>2</v>
      </c>
      <c r="Q27" s="22"/>
    </row>
    <row r="28" spans="1:18" x14ac:dyDescent="0.2">
      <c r="A28" s="15" t="s">
        <v>8338</v>
      </c>
      <c r="B28" s="14"/>
      <c r="C28" s="14"/>
      <c r="D28" s="14"/>
      <c r="E28" s="14">
        <v>1</v>
      </c>
      <c r="F28" s="14">
        <v>1</v>
      </c>
      <c r="I28" s="22"/>
      <c r="J28" s="22"/>
      <c r="K28" s="28" t="s">
        <v>8228</v>
      </c>
      <c r="L28" s="29">
        <v>17</v>
      </c>
      <c r="M28" s="29">
        <v>64</v>
      </c>
      <c r="N28" s="29">
        <v>1</v>
      </c>
      <c r="O28" s="29">
        <v>64</v>
      </c>
      <c r="P28" s="30">
        <v>146</v>
      </c>
      <c r="Q28" s="22"/>
    </row>
    <row r="29" spans="1:18" x14ac:dyDescent="0.2">
      <c r="A29" s="15" t="s">
        <v>8319</v>
      </c>
      <c r="B29" s="14"/>
      <c r="C29" s="14">
        <v>1</v>
      </c>
      <c r="D29" s="14"/>
      <c r="E29" s="14">
        <v>1</v>
      </c>
      <c r="F29" s="14">
        <v>2</v>
      </c>
      <c r="I29" s="22"/>
      <c r="J29" s="22"/>
      <c r="K29" s="28" t="s">
        <v>8239</v>
      </c>
      <c r="L29" s="29">
        <v>3</v>
      </c>
      <c r="M29" s="29">
        <v>2</v>
      </c>
      <c r="N29" s="29"/>
      <c r="O29" s="29">
        <v>1</v>
      </c>
      <c r="P29" s="30">
        <v>6</v>
      </c>
      <c r="Q29" s="22"/>
      <c r="R29" s="34"/>
    </row>
    <row r="30" spans="1:18" x14ac:dyDescent="0.2">
      <c r="A30" s="15" t="s">
        <v>8317</v>
      </c>
      <c r="B30" s="14"/>
      <c r="C30" s="14">
        <v>1</v>
      </c>
      <c r="D30" s="14"/>
      <c r="E30" s="14"/>
      <c r="F30" s="14">
        <v>1</v>
      </c>
      <c r="I30" s="22"/>
      <c r="J30" s="22"/>
      <c r="K30" s="28" t="s">
        <v>8235</v>
      </c>
      <c r="L30" s="29">
        <v>3</v>
      </c>
      <c r="M30" s="29">
        <v>27</v>
      </c>
      <c r="N30" s="29"/>
      <c r="O30" s="29">
        <v>23</v>
      </c>
      <c r="P30" s="30">
        <v>53</v>
      </c>
      <c r="Q30" s="22"/>
    </row>
    <row r="31" spans="1:18" x14ac:dyDescent="0.2">
      <c r="A31" s="13" t="s">
        <v>8225</v>
      </c>
      <c r="B31" s="14">
        <v>14</v>
      </c>
      <c r="C31" s="14">
        <v>41</v>
      </c>
      <c r="D31" s="14"/>
      <c r="E31" s="14">
        <v>19</v>
      </c>
      <c r="F31" s="14">
        <v>74</v>
      </c>
      <c r="I31" s="22"/>
      <c r="J31" s="22"/>
      <c r="K31" s="28" t="s">
        <v>8231</v>
      </c>
      <c r="L31" s="29">
        <v>4</v>
      </c>
      <c r="M31" s="29">
        <v>6</v>
      </c>
      <c r="N31" s="29"/>
      <c r="O31" s="29">
        <v>4</v>
      </c>
      <c r="P31" s="30">
        <v>14</v>
      </c>
      <c r="Q31" s="22"/>
    </row>
    <row r="32" spans="1:18" x14ac:dyDescent="0.2">
      <c r="A32" s="15" t="s">
        <v>8310</v>
      </c>
      <c r="B32" s="14">
        <v>2</v>
      </c>
      <c r="C32" s="14">
        <v>6</v>
      </c>
      <c r="D32" s="14"/>
      <c r="E32" s="14">
        <v>4</v>
      </c>
      <c r="F32" s="14">
        <v>12</v>
      </c>
      <c r="I32" s="22"/>
      <c r="J32" s="22"/>
      <c r="K32" s="28" t="s">
        <v>8226</v>
      </c>
      <c r="L32" s="29">
        <v>1</v>
      </c>
      <c r="M32" s="29">
        <v>9</v>
      </c>
      <c r="N32" s="29"/>
      <c r="O32" s="29">
        <v>11</v>
      </c>
      <c r="P32" s="30">
        <v>21</v>
      </c>
      <c r="Q32" s="22"/>
    </row>
    <row r="33" spans="1:17" x14ac:dyDescent="0.2">
      <c r="A33" s="15" t="s">
        <v>8336</v>
      </c>
      <c r="B33" s="14">
        <v>1</v>
      </c>
      <c r="C33" s="14">
        <v>3</v>
      </c>
      <c r="D33" s="14"/>
      <c r="E33" s="14"/>
      <c r="F33" s="14">
        <v>4</v>
      </c>
      <c r="I33" s="22"/>
      <c r="J33" s="22"/>
      <c r="K33" s="28" t="s">
        <v>8229</v>
      </c>
      <c r="L33" s="29">
        <v>5</v>
      </c>
      <c r="M33" s="29">
        <v>10</v>
      </c>
      <c r="N33" s="29">
        <v>2</v>
      </c>
      <c r="O33" s="29">
        <v>10</v>
      </c>
      <c r="P33" s="30">
        <v>27</v>
      </c>
      <c r="Q33" s="22"/>
    </row>
    <row r="34" spans="1:17" x14ac:dyDescent="0.2">
      <c r="A34" s="15" t="s">
        <v>8333</v>
      </c>
      <c r="B34" s="14"/>
      <c r="C34" s="14">
        <v>7</v>
      </c>
      <c r="D34" s="14"/>
      <c r="E34" s="14">
        <v>2</v>
      </c>
      <c r="F34" s="14">
        <v>9</v>
      </c>
      <c r="I34" s="22"/>
      <c r="J34" s="22"/>
      <c r="K34" s="28" t="s">
        <v>8224</v>
      </c>
      <c r="L34" s="29">
        <v>25</v>
      </c>
      <c r="M34" s="29">
        <v>205</v>
      </c>
      <c r="N34" s="29">
        <v>8</v>
      </c>
      <c r="O34" s="29">
        <v>366</v>
      </c>
      <c r="P34" s="30">
        <v>604</v>
      </c>
      <c r="Q34" s="22"/>
    </row>
    <row r="35" spans="1:17" x14ac:dyDescent="0.2">
      <c r="A35" s="15" t="s">
        <v>8325</v>
      </c>
      <c r="B35" s="14"/>
      <c r="C35" s="14"/>
      <c r="D35" s="14"/>
      <c r="E35" s="14">
        <v>1</v>
      </c>
      <c r="F35" s="14">
        <v>1</v>
      </c>
      <c r="I35" s="22"/>
      <c r="J35" s="22"/>
      <c r="K35" s="28" t="s">
        <v>8230</v>
      </c>
      <c r="L35" s="29">
        <v>1</v>
      </c>
      <c r="M35" s="29">
        <v>2</v>
      </c>
      <c r="N35" s="29"/>
      <c r="O35" s="29"/>
      <c r="P35" s="30">
        <v>3</v>
      </c>
      <c r="Q35" s="22"/>
    </row>
    <row r="36" spans="1:17" x14ac:dyDescent="0.2">
      <c r="A36" s="15" t="s">
        <v>8338</v>
      </c>
      <c r="B36" s="14"/>
      <c r="C36" s="14">
        <v>3</v>
      </c>
      <c r="D36" s="14"/>
      <c r="E36" s="14">
        <v>2</v>
      </c>
      <c r="F36" s="14">
        <v>5</v>
      </c>
      <c r="I36" s="22"/>
      <c r="J36" s="22"/>
      <c r="K36" s="28" t="s">
        <v>8240</v>
      </c>
      <c r="L36" s="29">
        <v>2</v>
      </c>
      <c r="M36" s="29">
        <v>4</v>
      </c>
      <c r="N36" s="29">
        <v>1</v>
      </c>
      <c r="O36" s="29">
        <v>8</v>
      </c>
      <c r="P36" s="30">
        <v>15</v>
      </c>
      <c r="Q36" s="22"/>
    </row>
    <row r="37" spans="1:17" x14ac:dyDescent="0.2">
      <c r="A37" s="15" t="s">
        <v>8322</v>
      </c>
      <c r="B37" s="14"/>
      <c r="C37" s="14">
        <v>5</v>
      </c>
      <c r="D37" s="14"/>
      <c r="E37" s="14">
        <v>1</v>
      </c>
      <c r="F37" s="14">
        <v>6</v>
      </c>
      <c r="I37" s="22"/>
      <c r="J37" s="22"/>
      <c r="K37" s="28" t="s">
        <v>8236</v>
      </c>
      <c r="L37" s="29">
        <v>3</v>
      </c>
      <c r="M37" s="29">
        <v>19</v>
      </c>
      <c r="N37" s="29"/>
      <c r="O37" s="29">
        <v>7</v>
      </c>
      <c r="P37" s="30">
        <v>29</v>
      </c>
      <c r="Q37" s="22"/>
    </row>
    <row r="38" spans="1:17" x14ac:dyDescent="0.2">
      <c r="A38" s="15" t="s">
        <v>8319</v>
      </c>
      <c r="B38" s="14">
        <v>9</v>
      </c>
      <c r="C38" s="14">
        <v>4</v>
      </c>
      <c r="D38" s="14"/>
      <c r="E38" s="14">
        <v>3</v>
      </c>
      <c r="F38" s="14">
        <v>16</v>
      </c>
      <c r="I38" s="22"/>
      <c r="J38" s="22"/>
      <c r="K38" s="28" t="s">
        <v>8242</v>
      </c>
      <c r="L38" s="29"/>
      <c r="M38" s="29"/>
      <c r="N38" s="29"/>
      <c r="O38" s="29">
        <v>2</v>
      </c>
      <c r="P38" s="30">
        <v>2</v>
      </c>
      <c r="Q38" s="22"/>
    </row>
    <row r="39" spans="1:17" x14ac:dyDescent="0.2">
      <c r="A39" s="15" t="s">
        <v>8317</v>
      </c>
      <c r="B39" s="14">
        <v>2</v>
      </c>
      <c r="C39" s="14">
        <v>13</v>
      </c>
      <c r="D39" s="14"/>
      <c r="E39" s="14">
        <v>6</v>
      </c>
      <c r="F39" s="14">
        <v>21</v>
      </c>
      <c r="I39" s="22"/>
      <c r="J39" s="22"/>
      <c r="K39" s="28" t="s">
        <v>8237</v>
      </c>
      <c r="L39" s="29">
        <v>1</v>
      </c>
      <c r="M39" s="29">
        <v>8</v>
      </c>
      <c r="N39" s="29">
        <v>3</v>
      </c>
      <c r="O39" s="29"/>
      <c r="P39" s="30">
        <v>12</v>
      </c>
      <c r="Q39" s="22"/>
    </row>
    <row r="40" spans="1:17" x14ac:dyDescent="0.2">
      <c r="A40" s="13" t="s">
        <v>8241</v>
      </c>
      <c r="B40" s="14"/>
      <c r="C40" s="14">
        <v>1</v>
      </c>
      <c r="D40" s="14"/>
      <c r="E40" s="14">
        <v>1</v>
      </c>
      <c r="F40" s="14">
        <v>2</v>
      </c>
      <c r="I40" s="22"/>
      <c r="J40" s="22"/>
      <c r="K40" s="28" t="s">
        <v>8232</v>
      </c>
      <c r="L40" s="29">
        <v>4</v>
      </c>
      <c r="M40" s="29">
        <v>14</v>
      </c>
      <c r="N40" s="29">
        <v>1</v>
      </c>
      <c r="O40" s="29">
        <v>2</v>
      </c>
      <c r="P40" s="30">
        <v>21</v>
      </c>
      <c r="Q40" s="22"/>
    </row>
    <row r="41" spans="1:17" x14ac:dyDescent="0.2">
      <c r="A41" s="15" t="s">
        <v>8336</v>
      </c>
      <c r="B41" s="14"/>
      <c r="C41" s="14">
        <v>1</v>
      </c>
      <c r="D41" s="14"/>
      <c r="E41" s="14"/>
      <c r="F41" s="14">
        <v>1</v>
      </c>
      <c r="I41" s="22"/>
      <c r="J41" s="22"/>
      <c r="K41" s="28" t="s">
        <v>8233</v>
      </c>
      <c r="L41" s="29"/>
      <c r="M41" s="29">
        <v>5</v>
      </c>
      <c r="N41" s="29"/>
      <c r="O41" s="29">
        <v>2</v>
      </c>
      <c r="P41" s="30">
        <v>7</v>
      </c>
      <c r="Q41" s="22"/>
    </row>
    <row r="42" spans="1:17" x14ac:dyDescent="0.2">
      <c r="A42" s="15" t="s">
        <v>8338</v>
      </c>
      <c r="B42" s="14"/>
      <c r="C42" s="14"/>
      <c r="D42" s="14"/>
      <c r="E42" s="14">
        <v>1</v>
      </c>
      <c r="F42" s="14">
        <v>1</v>
      </c>
      <c r="I42" s="22"/>
      <c r="J42" s="22"/>
      <c r="K42" s="28" t="s">
        <v>8227</v>
      </c>
      <c r="L42" s="29">
        <v>4</v>
      </c>
      <c r="M42" s="29">
        <v>5</v>
      </c>
      <c r="N42" s="29"/>
      <c r="O42" s="29">
        <v>3</v>
      </c>
      <c r="P42" s="30">
        <v>12</v>
      </c>
      <c r="Q42" s="22"/>
    </row>
    <row r="43" spans="1:17" x14ac:dyDescent="0.2">
      <c r="A43" s="13" t="s">
        <v>8228</v>
      </c>
      <c r="B43" s="14">
        <v>17</v>
      </c>
      <c r="C43" s="14">
        <v>64</v>
      </c>
      <c r="D43" s="14">
        <v>1</v>
      </c>
      <c r="E43" s="14">
        <v>64</v>
      </c>
      <c r="F43" s="14">
        <v>146</v>
      </c>
      <c r="I43" s="22"/>
      <c r="J43" s="22"/>
      <c r="K43" s="28" t="s">
        <v>8234</v>
      </c>
      <c r="L43" s="29">
        <v>5</v>
      </c>
      <c r="M43" s="29">
        <v>9</v>
      </c>
      <c r="N43" s="29"/>
      <c r="O43" s="29">
        <v>7</v>
      </c>
      <c r="P43" s="30">
        <v>21</v>
      </c>
      <c r="Q43" s="22"/>
    </row>
    <row r="44" spans="1:17" x14ac:dyDescent="0.2">
      <c r="A44" s="15" t="s">
        <v>8310</v>
      </c>
      <c r="B44" s="14">
        <v>3</v>
      </c>
      <c r="C44" s="14">
        <v>7</v>
      </c>
      <c r="D44" s="14"/>
      <c r="E44" s="14">
        <v>6</v>
      </c>
      <c r="F44" s="14">
        <v>16</v>
      </c>
      <c r="I44" s="22"/>
      <c r="J44" s="22"/>
      <c r="K44" s="28" t="s">
        <v>8243</v>
      </c>
      <c r="L44" s="29"/>
      <c r="M44" s="29"/>
      <c r="N44" s="29"/>
      <c r="O44" s="29">
        <v>1</v>
      </c>
      <c r="P44" s="30">
        <v>1</v>
      </c>
      <c r="Q44" s="22"/>
    </row>
    <row r="45" spans="1:17" x14ac:dyDescent="0.2">
      <c r="A45" s="15" t="s">
        <v>8336</v>
      </c>
      <c r="B45" s="14">
        <v>2</v>
      </c>
      <c r="C45" s="14">
        <v>8</v>
      </c>
      <c r="D45" s="14"/>
      <c r="E45" s="14"/>
      <c r="F45" s="14">
        <v>10</v>
      </c>
      <c r="I45" s="22"/>
      <c r="J45" s="22"/>
      <c r="K45" s="28" t="s">
        <v>8223</v>
      </c>
      <c r="L45" s="29">
        <v>257</v>
      </c>
      <c r="M45" s="29">
        <v>1097</v>
      </c>
      <c r="N45" s="29">
        <v>33</v>
      </c>
      <c r="O45" s="29">
        <v>1651</v>
      </c>
      <c r="P45" s="30">
        <v>3038</v>
      </c>
      <c r="Q45" s="22"/>
    </row>
    <row r="46" spans="1:17" x14ac:dyDescent="0.2">
      <c r="A46" s="15" t="s">
        <v>8333</v>
      </c>
      <c r="B46" s="14"/>
      <c r="C46" s="14">
        <v>7</v>
      </c>
      <c r="D46" s="14"/>
      <c r="E46" s="14">
        <v>4</v>
      </c>
      <c r="F46" s="14">
        <v>11</v>
      </c>
      <c r="I46" s="22"/>
      <c r="J46" s="22"/>
      <c r="K46" s="31" t="s">
        <v>8363</v>
      </c>
      <c r="L46" s="32">
        <v>349</v>
      </c>
      <c r="M46" s="32">
        <v>1530</v>
      </c>
      <c r="N46" s="32">
        <v>50</v>
      </c>
      <c r="O46" s="32">
        <v>2185</v>
      </c>
      <c r="P46" s="33">
        <v>4114</v>
      </c>
      <c r="Q46" s="22"/>
    </row>
    <row r="47" spans="1:17" x14ac:dyDescent="0.2">
      <c r="A47" s="15" t="s">
        <v>8325</v>
      </c>
      <c r="B47" s="14"/>
      <c r="C47" s="14">
        <v>1</v>
      </c>
      <c r="D47" s="14">
        <v>1</v>
      </c>
      <c r="E47" s="14">
        <v>10</v>
      </c>
      <c r="F47" s="14">
        <v>12</v>
      </c>
      <c r="I47" s="22"/>
      <c r="J47" s="22"/>
      <c r="K47" s="22"/>
      <c r="L47" s="22"/>
      <c r="M47" s="22"/>
      <c r="N47" s="22"/>
      <c r="O47" s="22"/>
      <c r="P47" s="22"/>
      <c r="Q47" s="22"/>
    </row>
    <row r="48" spans="1:17" x14ac:dyDescent="0.2">
      <c r="A48" s="15" t="s">
        <v>8338</v>
      </c>
      <c r="B48" s="14"/>
      <c r="C48" s="14">
        <v>7</v>
      </c>
      <c r="D48" s="14"/>
      <c r="E48" s="14">
        <v>6</v>
      </c>
      <c r="F48" s="14">
        <v>13</v>
      </c>
      <c r="I48" s="22"/>
      <c r="J48" s="22"/>
      <c r="K48" s="22"/>
      <c r="L48" s="22"/>
      <c r="M48" s="22"/>
      <c r="N48" s="22"/>
      <c r="O48" s="22"/>
      <c r="P48" s="22"/>
      <c r="Q48" s="22"/>
    </row>
    <row r="49" spans="1:6" x14ac:dyDescent="0.2">
      <c r="A49" s="15" t="s">
        <v>8322</v>
      </c>
      <c r="B49" s="14">
        <v>1</v>
      </c>
      <c r="C49" s="14">
        <v>5</v>
      </c>
      <c r="D49" s="14"/>
      <c r="E49" s="14">
        <v>3</v>
      </c>
      <c r="F49" s="14">
        <v>9</v>
      </c>
    </row>
    <row r="50" spans="1:6" x14ac:dyDescent="0.2">
      <c r="A50" s="15" t="s">
        <v>8319</v>
      </c>
      <c r="B50" s="14">
        <v>10</v>
      </c>
      <c r="C50" s="14">
        <v>14</v>
      </c>
      <c r="D50" s="14"/>
      <c r="E50" s="14">
        <v>7</v>
      </c>
      <c r="F50" s="14">
        <v>31</v>
      </c>
    </row>
    <row r="51" spans="1:6" x14ac:dyDescent="0.2">
      <c r="A51" s="15" t="s">
        <v>8317</v>
      </c>
      <c r="B51" s="14">
        <v>1</v>
      </c>
      <c r="C51" s="14">
        <v>15</v>
      </c>
      <c r="D51" s="14"/>
      <c r="E51" s="14">
        <v>28</v>
      </c>
      <c r="F51" s="14">
        <v>44</v>
      </c>
    </row>
    <row r="52" spans="1:6" x14ac:dyDescent="0.2">
      <c r="A52" s="13" t="s">
        <v>8239</v>
      </c>
      <c r="B52" s="14">
        <v>3</v>
      </c>
      <c r="C52" s="14">
        <v>2</v>
      </c>
      <c r="D52" s="14"/>
      <c r="E52" s="14">
        <v>1</v>
      </c>
      <c r="F52" s="14">
        <v>6</v>
      </c>
    </row>
    <row r="53" spans="1:6" x14ac:dyDescent="0.2">
      <c r="A53" s="15" t="s">
        <v>8333</v>
      </c>
      <c r="B53" s="14"/>
      <c r="C53" s="14">
        <v>1</v>
      </c>
      <c r="D53" s="14"/>
      <c r="E53" s="14"/>
      <c r="F53" s="14">
        <v>1</v>
      </c>
    </row>
    <row r="54" spans="1:6" x14ac:dyDescent="0.2">
      <c r="A54" s="15" t="s">
        <v>8338</v>
      </c>
      <c r="B54" s="14"/>
      <c r="C54" s="14">
        <v>1</v>
      </c>
      <c r="D54" s="14"/>
      <c r="E54" s="14"/>
      <c r="F54" s="14">
        <v>1</v>
      </c>
    </row>
    <row r="55" spans="1:6" x14ac:dyDescent="0.2">
      <c r="A55" s="15" t="s">
        <v>8319</v>
      </c>
      <c r="B55" s="14">
        <v>3</v>
      </c>
      <c r="C55" s="14"/>
      <c r="D55" s="14"/>
      <c r="E55" s="14"/>
      <c r="F55" s="14">
        <v>3</v>
      </c>
    </row>
    <row r="56" spans="1:6" x14ac:dyDescent="0.2">
      <c r="A56" s="15" t="s">
        <v>8317</v>
      </c>
      <c r="B56" s="14"/>
      <c r="C56" s="14"/>
      <c r="D56" s="14"/>
      <c r="E56" s="14">
        <v>1</v>
      </c>
      <c r="F56" s="14">
        <v>1</v>
      </c>
    </row>
    <row r="57" spans="1:6" x14ac:dyDescent="0.2">
      <c r="A57" s="13" t="s">
        <v>8235</v>
      </c>
      <c r="B57" s="14">
        <v>3</v>
      </c>
      <c r="C57" s="14">
        <v>27</v>
      </c>
      <c r="D57" s="14"/>
      <c r="E57" s="14">
        <v>23</v>
      </c>
      <c r="F57" s="14">
        <v>53</v>
      </c>
    </row>
    <row r="58" spans="1:6" x14ac:dyDescent="0.2">
      <c r="A58" s="15" t="s">
        <v>8310</v>
      </c>
      <c r="B58" s="14"/>
      <c r="C58" s="14">
        <v>2</v>
      </c>
      <c r="D58" s="14"/>
      <c r="E58" s="14">
        <v>1</v>
      </c>
      <c r="F58" s="14">
        <v>3</v>
      </c>
    </row>
    <row r="59" spans="1:6" x14ac:dyDescent="0.2">
      <c r="A59" s="15" t="s">
        <v>8336</v>
      </c>
      <c r="B59" s="14">
        <v>1</v>
      </c>
      <c r="C59" s="14">
        <v>1</v>
      </c>
      <c r="D59" s="14"/>
      <c r="E59" s="14"/>
      <c r="F59" s="14">
        <v>2</v>
      </c>
    </row>
    <row r="60" spans="1:6" x14ac:dyDescent="0.2">
      <c r="A60" s="15" t="s">
        <v>8333</v>
      </c>
      <c r="B60" s="14"/>
      <c r="C60" s="14">
        <v>6</v>
      </c>
      <c r="D60" s="14"/>
      <c r="E60" s="14">
        <v>2</v>
      </c>
      <c r="F60" s="14">
        <v>8</v>
      </c>
    </row>
    <row r="61" spans="1:6" x14ac:dyDescent="0.2">
      <c r="A61" s="15" t="s">
        <v>8331</v>
      </c>
      <c r="B61" s="14">
        <v>1</v>
      </c>
      <c r="C61" s="14"/>
      <c r="D61" s="14"/>
      <c r="E61" s="14"/>
      <c r="F61" s="14">
        <v>1</v>
      </c>
    </row>
    <row r="62" spans="1:6" x14ac:dyDescent="0.2">
      <c r="A62" s="15" t="s">
        <v>8325</v>
      </c>
      <c r="B62" s="14"/>
      <c r="C62" s="14">
        <v>2</v>
      </c>
      <c r="D62" s="14"/>
      <c r="E62" s="14">
        <v>2</v>
      </c>
      <c r="F62" s="14">
        <v>4</v>
      </c>
    </row>
    <row r="63" spans="1:6" x14ac:dyDescent="0.2">
      <c r="A63" s="15" t="s">
        <v>8338</v>
      </c>
      <c r="B63" s="14"/>
      <c r="C63" s="14">
        <v>3</v>
      </c>
      <c r="D63" s="14"/>
      <c r="E63" s="14">
        <v>5</v>
      </c>
      <c r="F63" s="14">
        <v>8</v>
      </c>
    </row>
    <row r="64" spans="1:6" x14ac:dyDescent="0.2">
      <c r="A64" s="15" t="s">
        <v>8322</v>
      </c>
      <c r="B64" s="14"/>
      <c r="C64" s="14">
        <v>5</v>
      </c>
      <c r="D64" s="14"/>
      <c r="E64" s="14"/>
      <c r="F64" s="14">
        <v>5</v>
      </c>
    </row>
    <row r="65" spans="1:6" x14ac:dyDescent="0.2">
      <c r="A65" s="15" t="s">
        <v>8319</v>
      </c>
      <c r="B65" s="14">
        <v>1</v>
      </c>
      <c r="C65" s="14">
        <v>6</v>
      </c>
      <c r="D65" s="14"/>
      <c r="E65" s="14">
        <v>9</v>
      </c>
      <c r="F65" s="14">
        <v>16</v>
      </c>
    </row>
    <row r="66" spans="1:6" x14ac:dyDescent="0.2">
      <c r="A66" s="15" t="s">
        <v>8317</v>
      </c>
      <c r="B66" s="14"/>
      <c r="C66" s="14">
        <v>2</v>
      </c>
      <c r="D66" s="14"/>
      <c r="E66" s="14">
        <v>4</v>
      </c>
      <c r="F66" s="14">
        <v>6</v>
      </c>
    </row>
    <row r="67" spans="1:6" x14ac:dyDescent="0.2">
      <c r="A67" s="13" t="s">
        <v>8231</v>
      </c>
      <c r="B67" s="14">
        <v>4</v>
      </c>
      <c r="C67" s="14">
        <v>6</v>
      </c>
      <c r="D67" s="14"/>
      <c r="E67" s="14">
        <v>4</v>
      </c>
      <c r="F67" s="14">
        <v>14</v>
      </c>
    </row>
    <row r="68" spans="1:6" x14ac:dyDescent="0.2">
      <c r="A68" s="15" t="s">
        <v>8310</v>
      </c>
      <c r="B68" s="14">
        <v>1</v>
      </c>
      <c r="C68" s="14"/>
      <c r="D68" s="14"/>
      <c r="E68" s="14"/>
      <c r="F68" s="14">
        <v>1</v>
      </c>
    </row>
    <row r="69" spans="1:6" x14ac:dyDescent="0.2">
      <c r="A69" s="15" t="s">
        <v>8336</v>
      </c>
      <c r="B69" s="14"/>
      <c r="C69" s="14">
        <v>1</v>
      </c>
      <c r="D69" s="14"/>
      <c r="E69" s="14"/>
      <c r="F69" s="14">
        <v>1</v>
      </c>
    </row>
    <row r="70" spans="1:6" x14ac:dyDescent="0.2">
      <c r="A70" s="15" t="s">
        <v>8325</v>
      </c>
      <c r="B70" s="14"/>
      <c r="C70" s="14"/>
      <c r="D70" s="14"/>
      <c r="E70" s="14">
        <v>1</v>
      </c>
      <c r="F70" s="14">
        <v>1</v>
      </c>
    </row>
    <row r="71" spans="1:6" x14ac:dyDescent="0.2">
      <c r="A71" s="15" t="s">
        <v>8338</v>
      </c>
      <c r="B71" s="14"/>
      <c r="C71" s="14"/>
      <c r="D71" s="14"/>
      <c r="E71" s="14">
        <v>1</v>
      </c>
      <c r="F71" s="14">
        <v>1</v>
      </c>
    </row>
    <row r="72" spans="1:6" x14ac:dyDescent="0.2">
      <c r="A72" s="15" t="s">
        <v>8322</v>
      </c>
      <c r="B72" s="14">
        <v>1</v>
      </c>
      <c r="C72" s="14">
        <v>2</v>
      </c>
      <c r="D72" s="14"/>
      <c r="E72" s="14"/>
      <c r="F72" s="14">
        <v>3</v>
      </c>
    </row>
    <row r="73" spans="1:6" x14ac:dyDescent="0.2">
      <c r="A73" s="15" t="s">
        <v>8319</v>
      </c>
      <c r="B73" s="14">
        <v>1</v>
      </c>
      <c r="C73" s="14">
        <v>1</v>
      </c>
      <c r="D73" s="14"/>
      <c r="E73" s="14">
        <v>1</v>
      </c>
      <c r="F73" s="14">
        <v>3</v>
      </c>
    </row>
    <row r="74" spans="1:6" x14ac:dyDescent="0.2">
      <c r="A74" s="15" t="s">
        <v>8317</v>
      </c>
      <c r="B74" s="14">
        <v>1</v>
      </c>
      <c r="C74" s="14">
        <v>2</v>
      </c>
      <c r="D74" s="14"/>
      <c r="E74" s="14">
        <v>1</v>
      </c>
      <c r="F74" s="14">
        <v>4</v>
      </c>
    </row>
    <row r="75" spans="1:6" x14ac:dyDescent="0.2">
      <c r="A75" s="13" t="s">
        <v>8226</v>
      </c>
      <c r="B75" s="14">
        <v>1</v>
      </c>
      <c r="C75" s="14">
        <v>9</v>
      </c>
      <c r="D75" s="14"/>
      <c r="E75" s="14">
        <v>11</v>
      </c>
      <c r="F75" s="14">
        <v>21</v>
      </c>
    </row>
    <row r="76" spans="1:6" x14ac:dyDescent="0.2">
      <c r="A76" s="15" t="s">
        <v>8310</v>
      </c>
      <c r="B76" s="14"/>
      <c r="C76" s="14">
        <v>1</v>
      </c>
      <c r="D76" s="14"/>
      <c r="E76" s="14">
        <v>3</v>
      </c>
      <c r="F76" s="14">
        <v>4</v>
      </c>
    </row>
    <row r="77" spans="1:6" x14ac:dyDescent="0.2">
      <c r="A77" s="15" t="s">
        <v>8333</v>
      </c>
      <c r="B77" s="14"/>
      <c r="C77" s="14">
        <v>1</v>
      </c>
      <c r="D77" s="14"/>
      <c r="E77" s="14">
        <v>1</v>
      </c>
      <c r="F77" s="14">
        <v>2</v>
      </c>
    </row>
    <row r="78" spans="1:6" x14ac:dyDescent="0.2">
      <c r="A78" s="15" t="s">
        <v>8325</v>
      </c>
      <c r="B78" s="14"/>
      <c r="C78" s="14"/>
      <c r="D78" s="14"/>
      <c r="E78" s="14">
        <v>3</v>
      </c>
      <c r="F78" s="14">
        <v>3</v>
      </c>
    </row>
    <row r="79" spans="1:6" x14ac:dyDescent="0.2">
      <c r="A79" s="15" t="s">
        <v>8322</v>
      </c>
      <c r="B79" s="14">
        <v>1</v>
      </c>
      <c r="C79" s="14">
        <v>2</v>
      </c>
      <c r="D79" s="14"/>
      <c r="E79" s="14"/>
      <c r="F79" s="14">
        <v>3</v>
      </c>
    </row>
    <row r="80" spans="1:6" x14ac:dyDescent="0.2">
      <c r="A80" s="15" t="s">
        <v>8319</v>
      </c>
      <c r="B80" s="14"/>
      <c r="C80" s="14">
        <v>5</v>
      </c>
      <c r="D80" s="14"/>
      <c r="E80" s="14">
        <v>2</v>
      </c>
      <c r="F80" s="14">
        <v>7</v>
      </c>
    </row>
    <row r="81" spans="1:6" x14ac:dyDescent="0.2">
      <c r="A81" s="15" t="s">
        <v>8317</v>
      </c>
      <c r="B81" s="14"/>
      <c r="C81" s="14"/>
      <c r="D81" s="14"/>
      <c r="E81" s="14">
        <v>2</v>
      </c>
      <c r="F81" s="14">
        <v>2</v>
      </c>
    </row>
    <row r="82" spans="1:6" x14ac:dyDescent="0.2">
      <c r="A82" s="13" t="s">
        <v>8229</v>
      </c>
      <c r="B82" s="14">
        <v>5</v>
      </c>
      <c r="C82" s="14">
        <v>10</v>
      </c>
      <c r="D82" s="14">
        <v>2</v>
      </c>
      <c r="E82" s="14">
        <v>10</v>
      </c>
      <c r="F82" s="14">
        <v>27</v>
      </c>
    </row>
    <row r="83" spans="1:6" x14ac:dyDescent="0.2">
      <c r="A83" s="15" t="s">
        <v>8310</v>
      </c>
      <c r="B83" s="14"/>
      <c r="C83" s="14"/>
      <c r="D83" s="14"/>
      <c r="E83" s="14">
        <v>3</v>
      </c>
      <c r="F83" s="14">
        <v>3</v>
      </c>
    </row>
    <row r="84" spans="1:6" x14ac:dyDescent="0.2">
      <c r="A84" s="15" t="s">
        <v>8336</v>
      </c>
      <c r="B84" s="14"/>
      <c r="C84" s="14">
        <v>1</v>
      </c>
      <c r="D84" s="14"/>
      <c r="E84" s="14"/>
      <c r="F84" s="14">
        <v>1</v>
      </c>
    </row>
    <row r="85" spans="1:6" x14ac:dyDescent="0.2">
      <c r="A85" s="15" t="s">
        <v>8333</v>
      </c>
      <c r="B85" s="14"/>
      <c r="C85" s="14">
        <v>2</v>
      </c>
      <c r="D85" s="14"/>
      <c r="E85" s="14"/>
      <c r="F85" s="14">
        <v>2</v>
      </c>
    </row>
    <row r="86" spans="1:6" x14ac:dyDescent="0.2">
      <c r="A86" s="15" t="s">
        <v>8325</v>
      </c>
      <c r="B86" s="14"/>
      <c r="C86" s="14"/>
      <c r="D86" s="14">
        <v>1</v>
      </c>
      <c r="E86" s="14">
        <v>4</v>
      </c>
      <c r="F86" s="14">
        <v>5</v>
      </c>
    </row>
    <row r="87" spans="1:6" x14ac:dyDescent="0.2">
      <c r="A87" s="15" t="s">
        <v>8322</v>
      </c>
      <c r="B87" s="14">
        <v>1</v>
      </c>
      <c r="C87" s="14">
        <v>1</v>
      </c>
      <c r="D87" s="14"/>
      <c r="E87" s="14"/>
      <c r="F87" s="14">
        <v>2</v>
      </c>
    </row>
    <row r="88" spans="1:6" x14ac:dyDescent="0.2">
      <c r="A88" s="15" t="s">
        <v>8319</v>
      </c>
      <c r="B88" s="14">
        <v>4</v>
      </c>
      <c r="C88" s="14">
        <v>3</v>
      </c>
      <c r="D88" s="14"/>
      <c r="E88" s="14">
        <v>1</v>
      </c>
      <c r="F88" s="14">
        <v>8</v>
      </c>
    </row>
    <row r="89" spans="1:6" x14ac:dyDescent="0.2">
      <c r="A89" s="15" t="s">
        <v>8317</v>
      </c>
      <c r="B89" s="14"/>
      <c r="C89" s="14">
        <v>3</v>
      </c>
      <c r="D89" s="14">
        <v>1</v>
      </c>
      <c r="E89" s="14">
        <v>2</v>
      </c>
      <c r="F89" s="14">
        <v>6</v>
      </c>
    </row>
    <row r="90" spans="1:6" x14ac:dyDescent="0.2">
      <c r="A90" s="13" t="s">
        <v>8224</v>
      </c>
      <c r="B90" s="14">
        <v>25</v>
      </c>
      <c r="C90" s="14">
        <v>205</v>
      </c>
      <c r="D90" s="14">
        <v>8</v>
      </c>
      <c r="E90" s="14">
        <v>366</v>
      </c>
      <c r="F90" s="14">
        <v>604</v>
      </c>
    </row>
    <row r="91" spans="1:6" x14ac:dyDescent="0.2">
      <c r="A91" s="15" t="s">
        <v>8310</v>
      </c>
      <c r="B91" s="14">
        <v>2</v>
      </c>
      <c r="C91" s="14">
        <v>30</v>
      </c>
      <c r="D91" s="14"/>
      <c r="E91" s="14">
        <v>21</v>
      </c>
      <c r="F91" s="14">
        <v>53</v>
      </c>
    </row>
    <row r="92" spans="1:6" x14ac:dyDescent="0.2">
      <c r="A92" s="15" t="s">
        <v>8336</v>
      </c>
      <c r="B92" s="14">
        <v>1</v>
      </c>
      <c r="C92" s="14">
        <v>8</v>
      </c>
      <c r="D92" s="14">
        <v>1</v>
      </c>
      <c r="E92" s="14"/>
      <c r="F92" s="14">
        <v>10</v>
      </c>
    </row>
    <row r="93" spans="1:6" x14ac:dyDescent="0.2">
      <c r="A93" s="15" t="s">
        <v>8333</v>
      </c>
      <c r="B93" s="14"/>
      <c r="C93" s="14">
        <v>17</v>
      </c>
      <c r="D93" s="14"/>
      <c r="E93" s="14">
        <v>16</v>
      </c>
      <c r="F93" s="14">
        <v>33</v>
      </c>
    </row>
    <row r="94" spans="1:6" x14ac:dyDescent="0.2">
      <c r="A94" s="15" t="s">
        <v>8325</v>
      </c>
      <c r="B94" s="14">
        <v>1</v>
      </c>
      <c r="C94" s="14">
        <v>7</v>
      </c>
      <c r="D94" s="14">
        <v>1</v>
      </c>
      <c r="E94" s="14">
        <v>25</v>
      </c>
      <c r="F94" s="14">
        <v>34</v>
      </c>
    </row>
    <row r="95" spans="1:6" x14ac:dyDescent="0.2">
      <c r="A95" s="15" t="s">
        <v>8338</v>
      </c>
      <c r="B95" s="14"/>
      <c r="C95" s="14">
        <v>27</v>
      </c>
      <c r="D95" s="14"/>
      <c r="E95" s="14">
        <v>18</v>
      </c>
      <c r="F95" s="14">
        <v>45</v>
      </c>
    </row>
    <row r="96" spans="1:6" x14ac:dyDescent="0.2">
      <c r="A96" s="15" t="s">
        <v>8322</v>
      </c>
      <c r="B96" s="14">
        <v>3</v>
      </c>
      <c r="C96" s="14">
        <v>8</v>
      </c>
      <c r="D96" s="14"/>
      <c r="E96" s="14">
        <v>6</v>
      </c>
      <c r="F96" s="14">
        <v>17</v>
      </c>
    </row>
    <row r="97" spans="1:6" x14ac:dyDescent="0.2">
      <c r="A97" s="15" t="s">
        <v>8319</v>
      </c>
      <c r="B97" s="14">
        <v>12</v>
      </c>
      <c r="C97" s="14">
        <v>19</v>
      </c>
      <c r="D97" s="14"/>
      <c r="E97" s="14">
        <v>22</v>
      </c>
      <c r="F97" s="14">
        <v>53</v>
      </c>
    </row>
    <row r="98" spans="1:6" x14ac:dyDescent="0.2">
      <c r="A98" s="15" t="s">
        <v>8317</v>
      </c>
      <c r="B98" s="14">
        <v>6</v>
      </c>
      <c r="C98" s="14">
        <v>89</v>
      </c>
      <c r="D98" s="14">
        <v>6</v>
      </c>
      <c r="E98" s="14">
        <v>258</v>
      </c>
      <c r="F98" s="14">
        <v>359</v>
      </c>
    </row>
    <row r="99" spans="1:6" x14ac:dyDescent="0.2">
      <c r="A99" s="13" t="s">
        <v>8230</v>
      </c>
      <c r="B99" s="14">
        <v>1</v>
      </c>
      <c r="C99" s="14">
        <v>2</v>
      </c>
      <c r="D99" s="14"/>
      <c r="E99" s="14"/>
      <c r="F99" s="14">
        <v>3</v>
      </c>
    </row>
    <row r="100" spans="1:6" x14ac:dyDescent="0.2">
      <c r="A100" s="15" t="s">
        <v>8310</v>
      </c>
      <c r="B100" s="14">
        <v>1</v>
      </c>
      <c r="C100" s="14"/>
      <c r="D100" s="14"/>
      <c r="E100" s="14"/>
      <c r="F100" s="14">
        <v>1</v>
      </c>
    </row>
    <row r="101" spans="1:6" x14ac:dyDescent="0.2">
      <c r="A101" s="15" t="s">
        <v>8338</v>
      </c>
      <c r="B101" s="14"/>
      <c r="C101" s="14">
        <v>1</v>
      </c>
      <c r="D101" s="14"/>
      <c r="E101" s="14"/>
      <c r="F101" s="14">
        <v>1</v>
      </c>
    </row>
    <row r="102" spans="1:6" x14ac:dyDescent="0.2">
      <c r="A102" s="15" t="s">
        <v>8319</v>
      </c>
      <c r="B102" s="14"/>
      <c r="C102" s="14">
        <v>1</v>
      </c>
      <c r="D102" s="14"/>
      <c r="E102" s="14"/>
      <c r="F102" s="14">
        <v>1</v>
      </c>
    </row>
    <row r="103" spans="1:6" x14ac:dyDescent="0.2">
      <c r="A103" s="13" t="s">
        <v>8240</v>
      </c>
      <c r="B103" s="14">
        <v>2</v>
      </c>
      <c r="C103" s="14">
        <v>4</v>
      </c>
      <c r="D103" s="14">
        <v>1</v>
      </c>
      <c r="E103" s="14">
        <v>8</v>
      </c>
      <c r="F103" s="14">
        <v>15</v>
      </c>
    </row>
    <row r="104" spans="1:6" x14ac:dyDescent="0.2">
      <c r="A104" s="15" t="s">
        <v>8333</v>
      </c>
      <c r="B104" s="14"/>
      <c r="C104" s="14"/>
      <c r="D104" s="14"/>
      <c r="E104" s="14">
        <v>1</v>
      </c>
      <c r="F104" s="14">
        <v>1</v>
      </c>
    </row>
    <row r="105" spans="1:6" x14ac:dyDescent="0.2">
      <c r="A105" s="15" t="s">
        <v>8338</v>
      </c>
      <c r="B105" s="14"/>
      <c r="C105" s="14"/>
      <c r="D105" s="14"/>
      <c r="E105" s="14">
        <v>1</v>
      </c>
      <c r="F105" s="14">
        <v>1</v>
      </c>
    </row>
    <row r="106" spans="1:6" x14ac:dyDescent="0.2">
      <c r="A106" s="15" t="s">
        <v>8322</v>
      </c>
      <c r="B106" s="14"/>
      <c r="C106" s="14">
        <v>1</v>
      </c>
      <c r="D106" s="14"/>
      <c r="E106" s="14"/>
      <c r="F106" s="14">
        <v>1</v>
      </c>
    </row>
    <row r="107" spans="1:6" x14ac:dyDescent="0.2">
      <c r="A107" s="15" t="s">
        <v>8319</v>
      </c>
      <c r="B107" s="14">
        <v>2</v>
      </c>
      <c r="C107" s="14"/>
      <c r="D107" s="14"/>
      <c r="E107" s="14">
        <v>1</v>
      </c>
      <c r="F107" s="14">
        <v>3</v>
      </c>
    </row>
    <row r="108" spans="1:6" x14ac:dyDescent="0.2">
      <c r="A108" s="15" t="s">
        <v>8317</v>
      </c>
      <c r="B108" s="14"/>
      <c r="C108" s="14">
        <v>3</v>
      </c>
      <c r="D108" s="14">
        <v>1</v>
      </c>
      <c r="E108" s="14">
        <v>5</v>
      </c>
      <c r="F108" s="14">
        <v>9</v>
      </c>
    </row>
    <row r="109" spans="1:6" x14ac:dyDescent="0.2">
      <c r="A109" s="13" t="s">
        <v>8236</v>
      </c>
      <c r="B109" s="14">
        <v>3</v>
      </c>
      <c r="C109" s="14">
        <v>19</v>
      </c>
      <c r="D109" s="14"/>
      <c r="E109" s="14">
        <v>7</v>
      </c>
      <c r="F109" s="14">
        <v>29</v>
      </c>
    </row>
    <row r="110" spans="1:6" x14ac:dyDescent="0.2">
      <c r="A110" s="15" t="s">
        <v>8333</v>
      </c>
      <c r="B110" s="14"/>
      <c r="C110" s="14"/>
      <c r="D110" s="14"/>
      <c r="E110" s="14">
        <v>1</v>
      </c>
      <c r="F110" s="14">
        <v>1</v>
      </c>
    </row>
    <row r="111" spans="1:6" x14ac:dyDescent="0.2">
      <c r="A111" s="15" t="s">
        <v>8325</v>
      </c>
      <c r="B111" s="14"/>
      <c r="C111" s="14"/>
      <c r="D111" s="14"/>
      <c r="E111" s="14">
        <v>1</v>
      </c>
      <c r="F111" s="14">
        <v>1</v>
      </c>
    </row>
    <row r="112" spans="1:6" x14ac:dyDescent="0.2">
      <c r="A112" s="15" t="s">
        <v>8338</v>
      </c>
      <c r="B112" s="14"/>
      <c r="C112" s="14">
        <v>1</v>
      </c>
      <c r="D112" s="14"/>
      <c r="E112" s="14">
        <v>2</v>
      </c>
      <c r="F112" s="14">
        <v>3</v>
      </c>
    </row>
    <row r="113" spans="1:6" x14ac:dyDescent="0.2">
      <c r="A113" s="15" t="s">
        <v>8322</v>
      </c>
      <c r="B113" s="14">
        <v>1</v>
      </c>
      <c r="C113" s="14">
        <v>8</v>
      </c>
      <c r="D113" s="14"/>
      <c r="E113" s="14"/>
      <c r="F113" s="14">
        <v>9</v>
      </c>
    </row>
    <row r="114" spans="1:6" x14ac:dyDescent="0.2">
      <c r="A114" s="15" t="s">
        <v>8319</v>
      </c>
      <c r="B114" s="14">
        <v>2</v>
      </c>
      <c r="C114" s="14">
        <v>7</v>
      </c>
      <c r="D114" s="14"/>
      <c r="E114" s="14">
        <v>2</v>
      </c>
      <c r="F114" s="14">
        <v>11</v>
      </c>
    </row>
    <row r="115" spans="1:6" x14ac:dyDescent="0.2">
      <c r="A115" s="15" t="s">
        <v>8317</v>
      </c>
      <c r="B115" s="14"/>
      <c r="C115" s="14">
        <v>3</v>
      </c>
      <c r="D115" s="14"/>
      <c r="E115" s="14">
        <v>1</v>
      </c>
      <c r="F115" s="14">
        <v>4</v>
      </c>
    </row>
    <row r="116" spans="1:6" x14ac:dyDescent="0.2">
      <c r="A116" s="13" t="s">
        <v>8242</v>
      </c>
      <c r="B116" s="14"/>
      <c r="C116" s="14"/>
      <c r="D116" s="14"/>
      <c r="E116" s="14">
        <v>2</v>
      </c>
      <c r="F116" s="14">
        <v>2</v>
      </c>
    </row>
    <row r="117" spans="1:6" x14ac:dyDescent="0.2">
      <c r="A117" s="15" t="s">
        <v>8338</v>
      </c>
      <c r="B117" s="14"/>
      <c r="C117" s="14"/>
      <c r="D117" s="14"/>
      <c r="E117" s="14">
        <v>1</v>
      </c>
      <c r="F117" s="14">
        <v>1</v>
      </c>
    </row>
    <row r="118" spans="1:6" x14ac:dyDescent="0.2">
      <c r="A118" s="15" t="s">
        <v>8317</v>
      </c>
      <c r="B118" s="14"/>
      <c r="C118" s="14"/>
      <c r="D118" s="14"/>
      <c r="E118" s="14">
        <v>1</v>
      </c>
      <c r="F118" s="14">
        <v>1</v>
      </c>
    </row>
    <row r="119" spans="1:6" x14ac:dyDescent="0.2">
      <c r="A119" s="13" t="s">
        <v>8237</v>
      </c>
      <c r="B119" s="14">
        <v>1</v>
      </c>
      <c r="C119" s="14">
        <v>8</v>
      </c>
      <c r="D119" s="14">
        <v>3</v>
      </c>
      <c r="E119" s="14"/>
      <c r="F119" s="14">
        <v>12</v>
      </c>
    </row>
    <row r="120" spans="1:6" x14ac:dyDescent="0.2">
      <c r="A120" s="15" t="s">
        <v>8333</v>
      </c>
      <c r="B120" s="14"/>
      <c r="C120" s="14">
        <v>1</v>
      </c>
      <c r="D120" s="14"/>
      <c r="E120" s="14"/>
      <c r="F120" s="14">
        <v>1</v>
      </c>
    </row>
    <row r="121" spans="1:6" x14ac:dyDescent="0.2">
      <c r="A121" s="15" t="s">
        <v>8322</v>
      </c>
      <c r="B121" s="14"/>
      <c r="C121" s="14">
        <v>1</v>
      </c>
      <c r="D121" s="14"/>
      <c r="E121" s="14"/>
      <c r="F121" s="14">
        <v>1</v>
      </c>
    </row>
    <row r="122" spans="1:6" x14ac:dyDescent="0.2">
      <c r="A122" s="15" t="s">
        <v>8319</v>
      </c>
      <c r="B122" s="14">
        <v>1</v>
      </c>
      <c r="C122" s="14">
        <v>2</v>
      </c>
      <c r="D122" s="14"/>
      <c r="E122" s="14"/>
      <c r="F122" s="14">
        <v>3</v>
      </c>
    </row>
    <row r="123" spans="1:6" x14ac:dyDescent="0.2">
      <c r="A123" s="15" t="s">
        <v>8317</v>
      </c>
      <c r="B123" s="14"/>
      <c r="C123" s="14">
        <v>4</v>
      </c>
      <c r="D123" s="14">
        <v>3</v>
      </c>
      <c r="E123" s="14"/>
      <c r="F123" s="14">
        <v>7</v>
      </c>
    </row>
    <row r="124" spans="1:6" x14ac:dyDescent="0.2">
      <c r="A124" s="13" t="s">
        <v>8232</v>
      </c>
      <c r="B124" s="14">
        <v>4</v>
      </c>
      <c r="C124" s="14">
        <v>14</v>
      </c>
      <c r="D124" s="14">
        <v>1</v>
      </c>
      <c r="E124" s="14">
        <v>2</v>
      </c>
      <c r="F124" s="14">
        <v>21</v>
      </c>
    </row>
    <row r="125" spans="1:6" x14ac:dyDescent="0.2">
      <c r="A125" s="15" t="s">
        <v>8310</v>
      </c>
      <c r="B125" s="14"/>
      <c r="C125" s="14">
        <v>1</v>
      </c>
      <c r="D125" s="14"/>
      <c r="E125" s="14"/>
      <c r="F125" s="14">
        <v>1</v>
      </c>
    </row>
    <row r="126" spans="1:6" x14ac:dyDescent="0.2">
      <c r="A126" s="15" t="s">
        <v>8338</v>
      </c>
      <c r="B126" s="14"/>
      <c r="C126" s="14">
        <v>2</v>
      </c>
      <c r="D126" s="14"/>
      <c r="E126" s="14"/>
      <c r="F126" s="14">
        <v>2</v>
      </c>
    </row>
    <row r="127" spans="1:6" x14ac:dyDescent="0.2">
      <c r="A127" s="15" t="s">
        <v>8322</v>
      </c>
      <c r="B127" s="14"/>
      <c r="C127" s="14"/>
      <c r="D127" s="14"/>
      <c r="E127" s="14">
        <v>1</v>
      </c>
      <c r="F127" s="14">
        <v>1</v>
      </c>
    </row>
    <row r="128" spans="1:6" x14ac:dyDescent="0.2">
      <c r="A128" s="15" t="s">
        <v>8319</v>
      </c>
      <c r="B128" s="14">
        <v>4</v>
      </c>
      <c r="C128" s="14">
        <v>8</v>
      </c>
      <c r="D128" s="14"/>
      <c r="E128" s="14">
        <v>1</v>
      </c>
      <c r="F128" s="14">
        <v>13</v>
      </c>
    </row>
    <row r="129" spans="1:6" x14ac:dyDescent="0.2">
      <c r="A129" s="15" t="s">
        <v>8317</v>
      </c>
      <c r="B129" s="14"/>
      <c r="C129" s="14">
        <v>3</v>
      </c>
      <c r="D129" s="14">
        <v>1</v>
      </c>
      <c r="E129" s="14"/>
      <c r="F129" s="14">
        <v>4</v>
      </c>
    </row>
    <row r="130" spans="1:6" x14ac:dyDescent="0.2">
      <c r="A130" s="13" t="s">
        <v>8233</v>
      </c>
      <c r="B130" s="14"/>
      <c r="C130" s="14">
        <v>5</v>
      </c>
      <c r="D130" s="14"/>
      <c r="E130" s="14">
        <v>2</v>
      </c>
      <c r="F130" s="14">
        <v>7</v>
      </c>
    </row>
    <row r="131" spans="1:6" x14ac:dyDescent="0.2">
      <c r="A131" s="15" t="s">
        <v>8310</v>
      </c>
      <c r="B131" s="14"/>
      <c r="C131" s="14">
        <v>1</v>
      </c>
      <c r="D131" s="14"/>
      <c r="E131" s="14"/>
      <c r="F131" s="14">
        <v>1</v>
      </c>
    </row>
    <row r="132" spans="1:6" x14ac:dyDescent="0.2">
      <c r="A132" s="15" t="s">
        <v>8336</v>
      </c>
      <c r="B132" s="14"/>
      <c r="C132" s="14">
        <v>1</v>
      </c>
      <c r="D132" s="14"/>
      <c r="E132" s="14"/>
      <c r="F132" s="14">
        <v>1</v>
      </c>
    </row>
    <row r="133" spans="1:6" x14ac:dyDescent="0.2">
      <c r="A133" s="15" t="s">
        <v>8333</v>
      </c>
      <c r="B133" s="14"/>
      <c r="C133" s="14">
        <v>2</v>
      </c>
      <c r="D133" s="14"/>
      <c r="E133" s="14"/>
      <c r="F133" s="14">
        <v>2</v>
      </c>
    </row>
    <row r="134" spans="1:6" x14ac:dyDescent="0.2">
      <c r="A134" s="15" t="s">
        <v>8338</v>
      </c>
      <c r="B134" s="14"/>
      <c r="C134" s="14"/>
      <c r="D134" s="14"/>
      <c r="E134" s="14">
        <v>1</v>
      </c>
      <c r="F134" s="14">
        <v>1</v>
      </c>
    </row>
    <row r="135" spans="1:6" x14ac:dyDescent="0.2">
      <c r="A135" s="15" t="s">
        <v>8317</v>
      </c>
      <c r="B135" s="14"/>
      <c r="C135" s="14">
        <v>1</v>
      </c>
      <c r="D135" s="14"/>
      <c r="E135" s="14">
        <v>1</v>
      </c>
      <c r="F135" s="14">
        <v>2</v>
      </c>
    </row>
    <row r="136" spans="1:6" x14ac:dyDescent="0.2">
      <c r="A136" s="13" t="s">
        <v>8227</v>
      </c>
      <c r="B136" s="14">
        <v>4</v>
      </c>
      <c r="C136" s="14">
        <v>5</v>
      </c>
      <c r="D136" s="14"/>
      <c r="E136" s="14">
        <v>3</v>
      </c>
      <c r="F136" s="14">
        <v>12</v>
      </c>
    </row>
    <row r="137" spans="1:6" x14ac:dyDescent="0.2">
      <c r="A137" s="15" t="s">
        <v>8310</v>
      </c>
      <c r="B137" s="14"/>
      <c r="C137" s="14"/>
      <c r="D137" s="14"/>
      <c r="E137" s="14">
        <v>1</v>
      </c>
      <c r="F137" s="14">
        <v>1</v>
      </c>
    </row>
    <row r="138" spans="1:6" x14ac:dyDescent="0.2">
      <c r="A138" s="15" t="s">
        <v>8322</v>
      </c>
      <c r="B138" s="14"/>
      <c r="C138" s="14">
        <v>1</v>
      </c>
      <c r="D138" s="14"/>
      <c r="E138" s="14"/>
      <c r="F138" s="14">
        <v>1</v>
      </c>
    </row>
    <row r="139" spans="1:6" x14ac:dyDescent="0.2">
      <c r="A139" s="15" t="s">
        <v>8319</v>
      </c>
      <c r="B139" s="14">
        <v>3</v>
      </c>
      <c r="C139" s="14">
        <v>2</v>
      </c>
      <c r="D139" s="14"/>
      <c r="E139" s="14"/>
      <c r="F139" s="14">
        <v>5</v>
      </c>
    </row>
    <row r="140" spans="1:6" x14ac:dyDescent="0.2">
      <c r="A140" s="15" t="s">
        <v>8317</v>
      </c>
      <c r="B140" s="14">
        <v>1</v>
      </c>
      <c r="C140" s="14">
        <v>2</v>
      </c>
      <c r="D140" s="14"/>
      <c r="E140" s="14">
        <v>2</v>
      </c>
      <c r="F140" s="14">
        <v>5</v>
      </c>
    </row>
    <row r="141" spans="1:6" x14ac:dyDescent="0.2">
      <c r="A141" s="13" t="s">
        <v>8234</v>
      </c>
      <c r="B141" s="14">
        <v>5</v>
      </c>
      <c r="C141" s="14">
        <v>9</v>
      </c>
      <c r="D141" s="14"/>
      <c r="E141" s="14">
        <v>7</v>
      </c>
      <c r="F141" s="14">
        <v>21</v>
      </c>
    </row>
    <row r="142" spans="1:6" x14ac:dyDescent="0.2">
      <c r="A142" s="15" t="s">
        <v>8310</v>
      </c>
      <c r="B142" s="14"/>
      <c r="C142" s="14">
        <v>2</v>
      </c>
      <c r="D142" s="14"/>
      <c r="E142" s="14"/>
      <c r="F142" s="14">
        <v>2</v>
      </c>
    </row>
    <row r="143" spans="1:6" x14ac:dyDescent="0.2">
      <c r="A143" s="15" t="s">
        <v>8336</v>
      </c>
      <c r="B143" s="14"/>
      <c r="C143" s="14">
        <v>1</v>
      </c>
      <c r="D143" s="14"/>
      <c r="E143" s="14"/>
      <c r="F143" s="14">
        <v>1</v>
      </c>
    </row>
    <row r="144" spans="1:6" x14ac:dyDescent="0.2">
      <c r="A144" s="15" t="s">
        <v>8333</v>
      </c>
      <c r="B144" s="14"/>
      <c r="C144" s="14"/>
      <c r="D144" s="14"/>
      <c r="E144" s="14">
        <v>1</v>
      </c>
      <c r="F144" s="14">
        <v>1</v>
      </c>
    </row>
    <row r="145" spans="1:6" x14ac:dyDescent="0.2">
      <c r="A145" s="15" t="s">
        <v>8325</v>
      </c>
      <c r="B145" s="14"/>
      <c r="C145" s="14"/>
      <c r="D145" s="14"/>
      <c r="E145" s="14">
        <v>2</v>
      </c>
      <c r="F145" s="14">
        <v>2</v>
      </c>
    </row>
    <row r="146" spans="1:6" x14ac:dyDescent="0.2">
      <c r="A146" s="15" t="s">
        <v>8338</v>
      </c>
      <c r="B146" s="14"/>
      <c r="C146" s="14"/>
      <c r="D146" s="14"/>
      <c r="E146" s="14">
        <v>2</v>
      </c>
      <c r="F146" s="14">
        <v>2</v>
      </c>
    </row>
    <row r="147" spans="1:6" x14ac:dyDescent="0.2">
      <c r="A147" s="15" t="s">
        <v>8322</v>
      </c>
      <c r="B147" s="14"/>
      <c r="C147" s="14">
        <v>1</v>
      </c>
      <c r="D147" s="14"/>
      <c r="E147" s="14"/>
      <c r="F147" s="14">
        <v>1</v>
      </c>
    </row>
    <row r="148" spans="1:6" x14ac:dyDescent="0.2">
      <c r="A148" s="15" t="s">
        <v>8319</v>
      </c>
      <c r="B148" s="14">
        <v>5</v>
      </c>
      <c r="C148" s="14">
        <v>2</v>
      </c>
      <c r="D148" s="14"/>
      <c r="E148" s="14">
        <v>1</v>
      </c>
      <c r="F148" s="14">
        <v>8</v>
      </c>
    </row>
    <row r="149" spans="1:6" x14ac:dyDescent="0.2">
      <c r="A149" s="15" t="s">
        <v>8317</v>
      </c>
      <c r="B149" s="14"/>
      <c r="C149" s="14">
        <v>3</v>
      </c>
      <c r="D149" s="14"/>
      <c r="E149" s="14">
        <v>1</v>
      </c>
      <c r="F149" s="14">
        <v>4</v>
      </c>
    </row>
    <row r="150" spans="1:6" x14ac:dyDescent="0.2">
      <c r="A150" s="13" t="s">
        <v>8243</v>
      </c>
      <c r="B150" s="14"/>
      <c r="C150" s="14"/>
      <c r="D150" s="14"/>
      <c r="E150" s="14">
        <v>1</v>
      </c>
      <c r="F150" s="14">
        <v>1</v>
      </c>
    </row>
    <row r="151" spans="1:6" x14ac:dyDescent="0.2">
      <c r="A151" s="15" t="s">
        <v>8317</v>
      </c>
      <c r="B151" s="14"/>
      <c r="C151" s="14"/>
      <c r="D151" s="14"/>
      <c r="E151" s="14">
        <v>1</v>
      </c>
      <c r="F151" s="14">
        <v>1</v>
      </c>
    </row>
    <row r="152" spans="1:6" x14ac:dyDescent="0.2">
      <c r="A152" s="13" t="s">
        <v>8223</v>
      </c>
      <c r="B152" s="14">
        <v>257</v>
      </c>
      <c r="C152" s="14">
        <v>1097</v>
      </c>
      <c r="D152" s="14">
        <v>33</v>
      </c>
      <c r="E152" s="14">
        <v>1651</v>
      </c>
      <c r="F152" s="14">
        <v>3038</v>
      </c>
    </row>
    <row r="153" spans="1:6" x14ac:dyDescent="0.2">
      <c r="A153" s="15" t="s">
        <v>8310</v>
      </c>
      <c r="B153" s="14">
        <v>31</v>
      </c>
      <c r="C153" s="14">
        <v>130</v>
      </c>
      <c r="D153" s="14"/>
      <c r="E153" s="14">
        <v>261</v>
      </c>
      <c r="F153" s="14">
        <v>422</v>
      </c>
    </row>
    <row r="154" spans="1:6" x14ac:dyDescent="0.2">
      <c r="A154" s="15" t="s">
        <v>8336</v>
      </c>
      <c r="B154" s="14">
        <v>15</v>
      </c>
      <c r="C154" s="14">
        <v>115</v>
      </c>
      <c r="D154" s="14">
        <v>4</v>
      </c>
      <c r="E154" s="14">
        <v>34</v>
      </c>
      <c r="F154" s="14">
        <v>168</v>
      </c>
    </row>
    <row r="155" spans="1:6" x14ac:dyDescent="0.2">
      <c r="A155" s="15" t="s">
        <v>8333</v>
      </c>
      <c r="B155" s="14"/>
      <c r="C155" s="14">
        <v>96</v>
      </c>
      <c r="D155" s="14"/>
      <c r="E155" s="14">
        <v>52</v>
      </c>
      <c r="F155" s="14">
        <v>148</v>
      </c>
    </row>
    <row r="156" spans="1:6" x14ac:dyDescent="0.2">
      <c r="A156" s="15" t="s">
        <v>8331</v>
      </c>
      <c r="B156" s="14">
        <v>23</v>
      </c>
      <c r="C156" s="14"/>
      <c r="D156" s="14"/>
      <c r="E156" s="14"/>
      <c r="F156" s="14">
        <v>23</v>
      </c>
    </row>
    <row r="157" spans="1:6" x14ac:dyDescent="0.2">
      <c r="A157" s="15" t="s">
        <v>8325</v>
      </c>
      <c r="B157" s="14">
        <v>19</v>
      </c>
      <c r="C157" s="14">
        <v>110</v>
      </c>
      <c r="D157" s="14">
        <v>17</v>
      </c>
      <c r="E157" s="14">
        <v>490</v>
      </c>
      <c r="F157" s="14">
        <v>636</v>
      </c>
    </row>
    <row r="158" spans="1:6" x14ac:dyDescent="0.2">
      <c r="A158" s="15" t="s">
        <v>8338</v>
      </c>
      <c r="B158" s="14"/>
      <c r="C158" s="14">
        <v>72</v>
      </c>
      <c r="D158" s="14"/>
      <c r="E158" s="14">
        <v>62</v>
      </c>
      <c r="F158" s="14">
        <v>134</v>
      </c>
    </row>
    <row r="159" spans="1:6" x14ac:dyDescent="0.2">
      <c r="A159" s="15" t="s">
        <v>8322</v>
      </c>
      <c r="B159" s="14">
        <v>22</v>
      </c>
      <c r="C159" s="14">
        <v>87</v>
      </c>
      <c r="D159" s="14"/>
      <c r="E159" s="14">
        <v>69</v>
      </c>
      <c r="F159" s="14">
        <v>178</v>
      </c>
    </row>
    <row r="160" spans="1:6" x14ac:dyDescent="0.2">
      <c r="A160" s="15" t="s">
        <v>8319</v>
      </c>
      <c r="B160" s="14">
        <v>121</v>
      </c>
      <c r="C160" s="14">
        <v>138</v>
      </c>
      <c r="D160" s="14"/>
      <c r="E160" s="14">
        <v>158</v>
      </c>
      <c r="F160" s="14">
        <v>417</v>
      </c>
    </row>
    <row r="161" spans="1:6" x14ac:dyDescent="0.2">
      <c r="A161" s="15" t="s">
        <v>8317</v>
      </c>
      <c r="B161" s="14">
        <v>26</v>
      </c>
      <c r="C161" s="14">
        <v>349</v>
      </c>
      <c r="D161" s="14">
        <v>12</v>
      </c>
      <c r="E161" s="14">
        <v>525</v>
      </c>
      <c r="F161" s="14">
        <v>912</v>
      </c>
    </row>
    <row r="162" spans="1:6" x14ac:dyDescent="0.2">
      <c r="A162" s="13" t="s">
        <v>8363</v>
      </c>
      <c r="B162" s="14">
        <v>349</v>
      </c>
      <c r="C162" s="14">
        <v>1530</v>
      </c>
      <c r="D162" s="14">
        <v>50</v>
      </c>
      <c r="E162" s="14">
        <v>2185</v>
      </c>
      <c r="F162" s="14">
        <v>4114</v>
      </c>
    </row>
  </sheetData>
  <conditionalFormatting pivot="1" sqref="P25:P45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P25:P45">
    <cfRule type="colorScale" priority="2">
      <colorScale>
        <cfvo type="min"/>
        <cfvo type="max"/>
        <color theme="5" tint="0.79998168889431442"/>
        <color theme="5"/>
      </colorScale>
    </cfRule>
  </conditionalFormatting>
  <conditionalFormatting pivot="1" sqref="O25:O45">
    <cfRule type="colorScale" priority="1">
      <colorScale>
        <cfvo type="min"/>
        <cfvo type="max"/>
        <color theme="5" tint="0.79998168889431442"/>
        <color theme="5"/>
      </colorScale>
    </cfRule>
  </conditionalFormatting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4615D-6CE4-4542-BEC9-6C5E8D354409}">
  <sheetPr codeName="Sheet5"/>
  <dimension ref="A1:X66"/>
  <sheetViews>
    <sheetView workbookViewId="0">
      <selection activeCell="G10" sqref="G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2" max="12" width="15.6640625" bestFit="1" customWidth="1"/>
    <col min="13" max="13" width="14.83203125" bestFit="1" customWidth="1"/>
    <col min="14" max="14" width="5.5" bestFit="1" customWidth="1"/>
    <col min="15" max="15" width="4" bestFit="1" customWidth="1"/>
    <col min="16" max="16" width="8.83203125" bestFit="1" customWidth="1"/>
    <col min="17" max="17" width="10" bestFit="1" customWidth="1"/>
    <col min="19" max="19" width="15.6640625" bestFit="1" customWidth="1"/>
    <col min="20" max="20" width="14.83203125" bestFit="1" customWidth="1"/>
    <col min="21" max="21" width="5.5" bestFit="1" customWidth="1"/>
    <col min="22" max="22" width="4" bestFit="1" customWidth="1"/>
    <col min="23" max="23" width="8.83203125" bestFit="1" customWidth="1"/>
    <col min="24" max="24" width="10" bestFit="1" customWidth="1"/>
  </cols>
  <sheetData>
    <row r="1" spans="1:24" x14ac:dyDescent="0.2">
      <c r="A1" s="12" t="s">
        <v>8222</v>
      </c>
      <c r="B1" t="s">
        <v>8366</v>
      </c>
      <c r="S1" s="12" t="s">
        <v>8222</v>
      </c>
      <c r="T1" t="s">
        <v>8223</v>
      </c>
    </row>
    <row r="2" spans="1:24" x14ac:dyDescent="0.2">
      <c r="A2" s="12" t="s">
        <v>8360</v>
      </c>
      <c r="B2" t="s">
        <v>8317</v>
      </c>
      <c r="L2" s="12" t="s">
        <v>8360</v>
      </c>
      <c r="M2" t="s">
        <v>8317</v>
      </c>
      <c r="S2" s="12" t="s">
        <v>8360</v>
      </c>
      <c r="T2" t="s">
        <v>8317</v>
      </c>
    </row>
    <row r="4" spans="1:24" x14ac:dyDescent="0.2">
      <c r="A4" s="12" t="s">
        <v>8365</v>
      </c>
      <c r="B4" s="12" t="s">
        <v>8362</v>
      </c>
      <c r="L4" s="12" t="s">
        <v>8365</v>
      </c>
      <c r="M4" s="12" t="s">
        <v>8362</v>
      </c>
      <c r="S4" s="12" t="s">
        <v>8365</v>
      </c>
      <c r="T4" s="12" t="s">
        <v>8362</v>
      </c>
    </row>
    <row r="5" spans="1:24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  <c r="L5" s="12" t="s">
        <v>8364</v>
      </c>
      <c r="M5" t="s">
        <v>8219</v>
      </c>
      <c r="N5" t="s">
        <v>8220</v>
      </c>
      <c r="O5" t="s">
        <v>8221</v>
      </c>
      <c r="P5" t="s">
        <v>8218</v>
      </c>
      <c r="Q5" t="s">
        <v>8363</v>
      </c>
      <c r="S5" s="12" t="s">
        <v>8364</v>
      </c>
      <c r="T5" t="s">
        <v>8219</v>
      </c>
      <c r="U5" t="s">
        <v>8220</v>
      </c>
      <c r="V5" t="s">
        <v>8221</v>
      </c>
      <c r="W5" t="s">
        <v>8218</v>
      </c>
      <c r="X5" t="s">
        <v>8363</v>
      </c>
    </row>
    <row r="6" spans="1:24" x14ac:dyDescent="0.2">
      <c r="A6" s="13" t="s">
        <v>8359</v>
      </c>
      <c r="B6" s="14">
        <v>20</v>
      </c>
      <c r="C6" s="14">
        <v>60</v>
      </c>
      <c r="D6" s="14"/>
      <c r="E6" s="14">
        <v>60</v>
      </c>
      <c r="F6" s="14">
        <v>140</v>
      </c>
      <c r="L6" s="13" t="s">
        <v>8238</v>
      </c>
      <c r="M6" s="14"/>
      <c r="N6" s="14">
        <v>1</v>
      </c>
      <c r="O6" s="14"/>
      <c r="P6" s="14"/>
      <c r="Q6" s="14">
        <v>1</v>
      </c>
      <c r="S6" s="13" t="s">
        <v>8359</v>
      </c>
      <c r="T6" s="14">
        <v>11</v>
      </c>
      <c r="U6" s="14">
        <v>40</v>
      </c>
      <c r="V6" s="14"/>
      <c r="W6" s="14">
        <v>45</v>
      </c>
      <c r="X6" s="14">
        <v>96</v>
      </c>
    </row>
    <row r="7" spans="1:24" x14ac:dyDescent="0.2">
      <c r="A7" s="13" t="s">
        <v>8318</v>
      </c>
      <c r="B7" s="14"/>
      <c r="C7" s="14">
        <v>353</v>
      </c>
      <c r="D7" s="14">
        <v>19</v>
      </c>
      <c r="E7" s="14">
        <v>694</v>
      </c>
      <c r="F7" s="14">
        <v>1066</v>
      </c>
      <c r="L7" s="15" t="s">
        <v>8318</v>
      </c>
      <c r="M7" s="14"/>
      <c r="N7" s="14">
        <v>1</v>
      </c>
      <c r="O7" s="14"/>
      <c r="P7" s="14"/>
      <c r="Q7" s="14">
        <v>1</v>
      </c>
      <c r="S7" s="13" t="s">
        <v>8318</v>
      </c>
      <c r="T7" s="14"/>
      <c r="U7" s="14">
        <v>250</v>
      </c>
      <c r="V7" s="14">
        <v>9</v>
      </c>
      <c r="W7" s="14">
        <v>412</v>
      </c>
      <c r="X7" s="14">
        <v>671</v>
      </c>
    </row>
    <row r="8" spans="1:24" x14ac:dyDescent="0.2">
      <c r="A8" s="13" t="s">
        <v>8357</v>
      </c>
      <c r="B8" s="14">
        <v>17</v>
      </c>
      <c r="C8" s="14">
        <v>80</v>
      </c>
      <c r="D8" s="14">
        <v>5</v>
      </c>
      <c r="E8" s="14">
        <v>85</v>
      </c>
      <c r="F8" s="14">
        <v>187</v>
      </c>
      <c r="L8" s="13" t="s">
        <v>8225</v>
      </c>
      <c r="M8" s="14">
        <v>2</v>
      </c>
      <c r="N8" s="14">
        <v>13</v>
      </c>
      <c r="O8" s="14"/>
      <c r="P8" s="14">
        <v>6</v>
      </c>
      <c r="Q8" s="14">
        <v>21</v>
      </c>
      <c r="S8" s="13" t="s">
        <v>8357</v>
      </c>
      <c r="T8" s="14">
        <v>15</v>
      </c>
      <c r="U8" s="14">
        <v>59</v>
      </c>
      <c r="V8" s="14">
        <v>3</v>
      </c>
      <c r="W8" s="14">
        <v>68</v>
      </c>
      <c r="X8" s="14">
        <v>145</v>
      </c>
    </row>
    <row r="9" spans="1:24" x14ac:dyDescent="0.2">
      <c r="A9" s="13" t="s">
        <v>8363</v>
      </c>
      <c r="B9" s="14">
        <v>37</v>
      </c>
      <c r="C9" s="14">
        <v>493</v>
      </c>
      <c r="D9" s="14">
        <v>24</v>
      </c>
      <c r="E9" s="14">
        <v>839</v>
      </c>
      <c r="F9" s="14">
        <v>1393</v>
      </c>
      <c r="L9" s="15" t="s">
        <v>8359</v>
      </c>
      <c r="M9" s="14">
        <v>2</v>
      </c>
      <c r="N9" s="14">
        <v>1</v>
      </c>
      <c r="O9" s="14"/>
      <c r="P9" s="14">
        <v>1</v>
      </c>
      <c r="Q9" s="14">
        <v>4</v>
      </c>
      <c r="S9" s="13" t="s">
        <v>8363</v>
      </c>
      <c r="T9" s="14">
        <v>26</v>
      </c>
      <c r="U9" s="14">
        <v>349</v>
      </c>
      <c r="V9" s="14">
        <v>12</v>
      </c>
      <c r="W9" s="14">
        <v>525</v>
      </c>
      <c r="X9" s="14">
        <v>912</v>
      </c>
    </row>
    <row r="10" spans="1:24" x14ac:dyDescent="0.2">
      <c r="L10" s="15" t="s">
        <v>8318</v>
      </c>
      <c r="M10" s="14"/>
      <c r="N10" s="14">
        <v>10</v>
      </c>
      <c r="O10" s="14"/>
      <c r="P10" s="14">
        <v>5</v>
      </c>
      <c r="Q10" s="14">
        <v>15</v>
      </c>
    </row>
    <row r="11" spans="1:24" x14ac:dyDescent="0.2">
      <c r="L11" s="15" t="s">
        <v>8357</v>
      </c>
      <c r="M11" s="14"/>
      <c r="N11" s="14">
        <v>2</v>
      </c>
      <c r="O11" s="14"/>
      <c r="P11" s="14"/>
      <c r="Q11" s="14">
        <v>2</v>
      </c>
    </row>
    <row r="12" spans="1:24" x14ac:dyDescent="0.2">
      <c r="L12" s="13" t="s">
        <v>8228</v>
      </c>
      <c r="M12" s="14">
        <v>1</v>
      </c>
      <c r="N12" s="14">
        <v>15</v>
      </c>
      <c r="O12" s="14"/>
      <c r="P12" s="14">
        <v>28</v>
      </c>
      <c r="Q12" s="14">
        <v>44</v>
      </c>
    </row>
    <row r="13" spans="1:24" x14ac:dyDescent="0.2">
      <c r="L13" s="15" t="s">
        <v>8359</v>
      </c>
      <c r="M13" s="14"/>
      <c r="N13" s="14">
        <v>4</v>
      </c>
      <c r="O13" s="14"/>
      <c r="P13" s="14">
        <v>4</v>
      </c>
      <c r="Q13" s="14">
        <v>8</v>
      </c>
    </row>
    <row r="14" spans="1:24" x14ac:dyDescent="0.2">
      <c r="L14" s="15" t="s">
        <v>8318</v>
      </c>
      <c r="M14" s="14"/>
      <c r="N14" s="14">
        <v>8</v>
      </c>
      <c r="O14" s="14"/>
      <c r="P14" s="14">
        <v>22</v>
      </c>
      <c r="Q14" s="14">
        <v>30</v>
      </c>
    </row>
    <row r="15" spans="1:24" x14ac:dyDescent="0.2">
      <c r="L15" s="15" t="s">
        <v>8357</v>
      </c>
      <c r="M15" s="14">
        <v>1</v>
      </c>
      <c r="N15" s="14">
        <v>3</v>
      </c>
      <c r="O15" s="14"/>
      <c r="P15" s="14">
        <v>2</v>
      </c>
      <c r="Q15" s="14">
        <v>6</v>
      </c>
    </row>
    <row r="16" spans="1:24" x14ac:dyDescent="0.2">
      <c r="L16" s="13" t="s">
        <v>8239</v>
      </c>
      <c r="M16" s="14"/>
      <c r="N16" s="14"/>
      <c r="O16" s="14"/>
      <c r="P16" s="14">
        <v>1</v>
      </c>
      <c r="Q16" s="14">
        <v>1</v>
      </c>
    </row>
    <row r="17" spans="12:17" x14ac:dyDescent="0.2">
      <c r="L17" s="15" t="s">
        <v>8318</v>
      </c>
      <c r="M17" s="14"/>
      <c r="N17" s="14"/>
      <c r="O17" s="14"/>
      <c r="P17" s="14">
        <v>1</v>
      </c>
      <c r="Q17" s="14">
        <v>1</v>
      </c>
    </row>
    <row r="18" spans="12:17" x14ac:dyDescent="0.2">
      <c r="L18" s="13" t="s">
        <v>8235</v>
      </c>
      <c r="M18" s="14"/>
      <c r="N18" s="14">
        <v>2</v>
      </c>
      <c r="O18" s="14"/>
      <c r="P18" s="14">
        <v>4</v>
      </c>
      <c r="Q18" s="14">
        <v>6</v>
      </c>
    </row>
    <row r="19" spans="12:17" x14ac:dyDescent="0.2">
      <c r="L19" s="15" t="s">
        <v>8359</v>
      </c>
      <c r="M19" s="14"/>
      <c r="N19" s="14">
        <v>1</v>
      </c>
      <c r="O19" s="14"/>
      <c r="P19" s="14"/>
      <c r="Q19" s="14">
        <v>1</v>
      </c>
    </row>
    <row r="20" spans="12:17" x14ac:dyDescent="0.2">
      <c r="L20" s="15" t="s">
        <v>8318</v>
      </c>
      <c r="M20" s="14"/>
      <c r="N20" s="14">
        <v>1</v>
      </c>
      <c r="O20" s="14"/>
      <c r="P20" s="14">
        <v>3</v>
      </c>
      <c r="Q20" s="14">
        <v>4</v>
      </c>
    </row>
    <row r="21" spans="12:17" x14ac:dyDescent="0.2">
      <c r="L21" s="15" t="s">
        <v>8357</v>
      </c>
      <c r="M21" s="14"/>
      <c r="N21" s="14"/>
      <c r="O21" s="14"/>
      <c r="P21" s="14">
        <v>1</v>
      </c>
      <c r="Q21" s="14">
        <v>1</v>
      </c>
    </row>
    <row r="22" spans="12:17" x14ac:dyDescent="0.2">
      <c r="L22" s="13" t="s">
        <v>8231</v>
      </c>
      <c r="M22" s="14">
        <v>1</v>
      </c>
      <c r="N22" s="14">
        <v>2</v>
      </c>
      <c r="O22" s="14"/>
      <c r="P22" s="14">
        <v>1</v>
      </c>
      <c r="Q22" s="14">
        <v>4</v>
      </c>
    </row>
    <row r="23" spans="12:17" x14ac:dyDescent="0.2">
      <c r="L23" s="15" t="s">
        <v>8359</v>
      </c>
      <c r="M23" s="14">
        <v>1</v>
      </c>
      <c r="N23" s="14">
        <v>1</v>
      </c>
      <c r="O23" s="14"/>
      <c r="P23" s="14"/>
      <c r="Q23" s="14">
        <v>2</v>
      </c>
    </row>
    <row r="24" spans="12:17" x14ac:dyDescent="0.2">
      <c r="L24" s="15" t="s">
        <v>8318</v>
      </c>
      <c r="M24" s="14"/>
      <c r="N24" s="14">
        <v>1</v>
      </c>
      <c r="O24" s="14"/>
      <c r="P24" s="14">
        <v>1</v>
      </c>
      <c r="Q24" s="14">
        <v>2</v>
      </c>
    </row>
    <row r="25" spans="12:17" x14ac:dyDescent="0.2">
      <c r="L25" s="13" t="s">
        <v>8226</v>
      </c>
      <c r="M25" s="14"/>
      <c r="N25" s="14"/>
      <c r="O25" s="14"/>
      <c r="P25" s="14">
        <v>2</v>
      </c>
      <c r="Q25" s="14">
        <v>2</v>
      </c>
    </row>
    <row r="26" spans="12:17" x14ac:dyDescent="0.2">
      <c r="L26" s="15" t="s">
        <v>8318</v>
      </c>
      <c r="M26" s="14"/>
      <c r="N26" s="14"/>
      <c r="O26" s="14"/>
      <c r="P26" s="14">
        <v>1</v>
      </c>
      <c r="Q26" s="14">
        <v>1</v>
      </c>
    </row>
    <row r="27" spans="12:17" x14ac:dyDescent="0.2">
      <c r="L27" s="15" t="s">
        <v>8357</v>
      </c>
      <c r="M27" s="14"/>
      <c r="N27" s="14"/>
      <c r="O27" s="14"/>
      <c r="P27" s="14">
        <v>1</v>
      </c>
      <c r="Q27" s="14">
        <v>1</v>
      </c>
    </row>
    <row r="28" spans="12:17" x14ac:dyDescent="0.2">
      <c r="L28" s="13" t="s">
        <v>8229</v>
      </c>
      <c r="M28" s="14"/>
      <c r="N28" s="14">
        <v>3</v>
      </c>
      <c r="O28" s="14">
        <v>1</v>
      </c>
      <c r="P28" s="14">
        <v>2</v>
      </c>
      <c r="Q28" s="14">
        <v>6</v>
      </c>
    </row>
    <row r="29" spans="12:17" x14ac:dyDescent="0.2">
      <c r="L29" s="15" t="s">
        <v>8318</v>
      </c>
      <c r="M29" s="14"/>
      <c r="N29" s="14">
        <v>1</v>
      </c>
      <c r="O29" s="14">
        <v>1</v>
      </c>
      <c r="P29" s="14">
        <v>1</v>
      </c>
      <c r="Q29" s="14">
        <v>3</v>
      </c>
    </row>
    <row r="30" spans="12:17" x14ac:dyDescent="0.2">
      <c r="L30" s="15" t="s">
        <v>8357</v>
      </c>
      <c r="M30" s="14"/>
      <c r="N30" s="14">
        <v>2</v>
      </c>
      <c r="O30" s="14"/>
      <c r="P30" s="14">
        <v>1</v>
      </c>
      <c r="Q30" s="14">
        <v>3</v>
      </c>
    </row>
    <row r="31" spans="12:17" x14ac:dyDescent="0.2">
      <c r="L31" s="13" t="s">
        <v>8224</v>
      </c>
      <c r="M31" s="14">
        <v>6</v>
      </c>
      <c r="N31" s="14">
        <v>89</v>
      </c>
      <c r="O31" s="14">
        <v>6</v>
      </c>
      <c r="P31" s="14">
        <v>258</v>
      </c>
      <c r="Q31" s="14">
        <v>359</v>
      </c>
    </row>
    <row r="32" spans="12:17" x14ac:dyDescent="0.2">
      <c r="L32" s="15" t="s">
        <v>8359</v>
      </c>
      <c r="M32" s="14">
        <v>5</v>
      </c>
      <c r="N32" s="14">
        <v>11</v>
      </c>
      <c r="O32" s="14"/>
      <c r="P32" s="14">
        <v>10</v>
      </c>
      <c r="Q32" s="14">
        <v>26</v>
      </c>
    </row>
    <row r="33" spans="12:17" x14ac:dyDescent="0.2">
      <c r="L33" s="15" t="s">
        <v>8318</v>
      </c>
      <c r="M33" s="14"/>
      <c r="N33" s="14">
        <v>70</v>
      </c>
      <c r="O33" s="14">
        <v>6</v>
      </c>
      <c r="P33" s="14">
        <v>238</v>
      </c>
      <c r="Q33" s="14">
        <v>314</v>
      </c>
    </row>
    <row r="34" spans="12:17" x14ac:dyDescent="0.2">
      <c r="L34" s="15" t="s">
        <v>8357</v>
      </c>
      <c r="M34" s="14">
        <v>1</v>
      </c>
      <c r="N34" s="14">
        <v>8</v>
      </c>
      <c r="O34" s="14"/>
      <c r="P34" s="14">
        <v>10</v>
      </c>
      <c r="Q34" s="14">
        <v>19</v>
      </c>
    </row>
    <row r="35" spans="12:17" x14ac:dyDescent="0.2">
      <c r="L35" s="13" t="s">
        <v>8240</v>
      </c>
      <c r="M35" s="14"/>
      <c r="N35" s="14">
        <v>3</v>
      </c>
      <c r="O35" s="14">
        <v>1</v>
      </c>
      <c r="P35" s="14">
        <v>5</v>
      </c>
      <c r="Q35" s="14">
        <v>9</v>
      </c>
    </row>
    <row r="36" spans="12:17" x14ac:dyDescent="0.2">
      <c r="L36" s="15" t="s">
        <v>8318</v>
      </c>
      <c r="M36" s="14"/>
      <c r="N36" s="14">
        <v>3</v>
      </c>
      <c r="O36" s="14"/>
      <c r="P36" s="14">
        <v>4</v>
      </c>
      <c r="Q36" s="14">
        <v>7</v>
      </c>
    </row>
    <row r="37" spans="12:17" x14ac:dyDescent="0.2">
      <c r="L37" s="15" t="s">
        <v>8357</v>
      </c>
      <c r="M37" s="14"/>
      <c r="N37" s="14"/>
      <c r="O37" s="14">
        <v>1</v>
      </c>
      <c r="P37" s="14">
        <v>1</v>
      </c>
      <c r="Q37" s="14">
        <v>2</v>
      </c>
    </row>
    <row r="38" spans="12:17" x14ac:dyDescent="0.2">
      <c r="L38" s="13" t="s">
        <v>8236</v>
      </c>
      <c r="M38" s="14"/>
      <c r="N38" s="14">
        <v>3</v>
      </c>
      <c r="O38" s="14"/>
      <c r="P38" s="14">
        <v>1</v>
      </c>
      <c r="Q38" s="14">
        <v>4</v>
      </c>
    </row>
    <row r="39" spans="12:17" x14ac:dyDescent="0.2">
      <c r="L39" s="15" t="s">
        <v>8318</v>
      </c>
      <c r="M39" s="14"/>
      <c r="N39" s="14">
        <v>1</v>
      </c>
      <c r="O39" s="14"/>
      <c r="P39" s="14">
        <v>1</v>
      </c>
      <c r="Q39" s="14">
        <v>2</v>
      </c>
    </row>
    <row r="40" spans="12:17" x14ac:dyDescent="0.2">
      <c r="L40" s="15" t="s">
        <v>8357</v>
      </c>
      <c r="M40" s="14"/>
      <c r="N40" s="14">
        <v>2</v>
      </c>
      <c r="O40" s="14"/>
      <c r="P40" s="14"/>
      <c r="Q40" s="14">
        <v>2</v>
      </c>
    </row>
    <row r="41" spans="12:17" x14ac:dyDescent="0.2">
      <c r="L41" s="13" t="s">
        <v>8242</v>
      </c>
      <c r="M41" s="14"/>
      <c r="N41" s="14"/>
      <c r="O41" s="14"/>
      <c r="P41" s="14">
        <v>1</v>
      </c>
      <c r="Q41" s="14">
        <v>1</v>
      </c>
    </row>
    <row r="42" spans="12:17" x14ac:dyDescent="0.2">
      <c r="L42" s="15" t="s">
        <v>8318</v>
      </c>
      <c r="M42" s="14"/>
      <c r="N42" s="14"/>
      <c r="O42" s="14"/>
      <c r="P42" s="14">
        <v>1</v>
      </c>
      <c r="Q42" s="14">
        <v>1</v>
      </c>
    </row>
    <row r="43" spans="12:17" x14ac:dyDescent="0.2">
      <c r="L43" s="13" t="s">
        <v>8237</v>
      </c>
      <c r="M43" s="14"/>
      <c r="N43" s="14">
        <v>4</v>
      </c>
      <c r="O43" s="14">
        <v>3</v>
      </c>
      <c r="P43" s="14"/>
      <c r="Q43" s="14">
        <v>7</v>
      </c>
    </row>
    <row r="44" spans="12:17" x14ac:dyDescent="0.2">
      <c r="L44" s="15" t="s">
        <v>8318</v>
      </c>
      <c r="M44" s="14"/>
      <c r="N44" s="14">
        <v>4</v>
      </c>
      <c r="O44" s="14">
        <v>2</v>
      </c>
      <c r="P44" s="14"/>
      <c r="Q44" s="14">
        <v>6</v>
      </c>
    </row>
    <row r="45" spans="12:17" x14ac:dyDescent="0.2">
      <c r="L45" s="15" t="s">
        <v>8357</v>
      </c>
      <c r="M45" s="14"/>
      <c r="N45" s="14"/>
      <c r="O45" s="14">
        <v>1</v>
      </c>
      <c r="P45" s="14"/>
      <c r="Q45" s="14">
        <v>1</v>
      </c>
    </row>
    <row r="46" spans="12:17" x14ac:dyDescent="0.2">
      <c r="L46" s="13" t="s">
        <v>8232</v>
      </c>
      <c r="M46" s="14"/>
      <c r="N46" s="14">
        <v>3</v>
      </c>
      <c r="O46" s="14">
        <v>1</v>
      </c>
      <c r="P46" s="14"/>
      <c r="Q46" s="14">
        <v>4</v>
      </c>
    </row>
    <row r="47" spans="12:17" x14ac:dyDescent="0.2">
      <c r="L47" s="15" t="s">
        <v>8318</v>
      </c>
      <c r="M47" s="14"/>
      <c r="N47" s="14">
        <v>2</v>
      </c>
      <c r="O47" s="14">
        <v>1</v>
      </c>
      <c r="P47" s="14"/>
      <c r="Q47" s="14">
        <v>3</v>
      </c>
    </row>
    <row r="48" spans="12:17" x14ac:dyDescent="0.2">
      <c r="L48" s="15" t="s">
        <v>8357</v>
      </c>
      <c r="M48" s="14"/>
      <c r="N48" s="14">
        <v>1</v>
      </c>
      <c r="O48" s="14"/>
      <c r="P48" s="14"/>
      <c r="Q48" s="14">
        <v>1</v>
      </c>
    </row>
    <row r="49" spans="12:17" x14ac:dyDescent="0.2">
      <c r="L49" s="13" t="s">
        <v>8233</v>
      </c>
      <c r="M49" s="14"/>
      <c r="N49" s="14">
        <v>1</v>
      </c>
      <c r="O49" s="14"/>
      <c r="P49" s="14">
        <v>1</v>
      </c>
      <c r="Q49" s="14">
        <v>2</v>
      </c>
    </row>
    <row r="50" spans="12:17" x14ac:dyDescent="0.2">
      <c r="L50" s="15" t="s">
        <v>8359</v>
      </c>
      <c r="M50" s="14"/>
      <c r="N50" s="14">
        <v>1</v>
      </c>
      <c r="O50" s="14"/>
      <c r="P50" s="14"/>
      <c r="Q50" s="14">
        <v>1</v>
      </c>
    </row>
    <row r="51" spans="12:17" x14ac:dyDescent="0.2">
      <c r="L51" s="15" t="s">
        <v>8318</v>
      </c>
      <c r="M51" s="14"/>
      <c r="N51" s="14"/>
      <c r="O51" s="14"/>
      <c r="P51" s="14">
        <v>1</v>
      </c>
      <c r="Q51" s="14">
        <v>1</v>
      </c>
    </row>
    <row r="52" spans="12:17" x14ac:dyDescent="0.2">
      <c r="L52" s="13" t="s">
        <v>8227</v>
      </c>
      <c r="M52" s="14">
        <v>1</v>
      </c>
      <c r="N52" s="14">
        <v>2</v>
      </c>
      <c r="O52" s="14"/>
      <c r="P52" s="14">
        <v>2</v>
      </c>
      <c r="Q52" s="14">
        <v>5</v>
      </c>
    </row>
    <row r="53" spans="12:17" x14ac:dyDescent="0.2">
      <c r="L53" s="15" t="s">
        <v>8359</v>
      </c>
      <c r="M53" s="14">
        <v>1</v>
      </c>
      <c r="N53" s="14"/>
      <c r="O53" s="14"/>
      <c r="P53" s="14"/>
      <c r="Q53" s="14">
        <v>1</v>
      </c>
    </row>
    <row r="54" spans="12:17" x14ac:dyDescent="0.2">
      <c r="L54" s="15" t="s">
        <v>8318</v>
      </c>
      <c r="M54" s="14"/>
      <c r="N54" s="14">
        <v>1</v>
      </c>
      <c r="O54" s="14"/>
      <c r="P54" s="14">
        <v>1</v>
      </c>
      <c r="Q54" s="14">
        <v>2</v>
      </c>
    </row>
    <row r="55" spans="12:17" x14ac:dyDescent="0.2">
      <c r="L55" s="15" t="s">
        <v>8357</v>
      </c>
      <c r="M55" s="14"/>
      <c r="N55" s="14">
        <v>1</v>
      </c>
      <c r="O55" s="14"/>
      <c r="P55" s="14">
        <v>1</v>
      </c>
      <c r="Q55" s="14">
        <v>2</v>
      </c>
    </row>
    <row r="56" spans="12:17" x14ac:dyDescent="0.2">
      <c r="L56" s="13" t="s">
        <v>8234</v>
      </c>
      <c r="M56" s="14"/>
      <c r="N56" s="14">
        <v>3</v>
      </c>
      <c r="O56" s="14"/>
      <c r="P56" s="14">
        <v>1</v>
      </c>
      <c r="Q56" s="14">
        <v>4</v>
      </c>
    </row>
    <row r="57" spans="12:17" x14ac:dyDescent="0.2">
      <c r="L57" s="15" t="s">
        <v>8359</v>
      </c>
      <c r="M57" s="14"/>
      <c r="N57" s="14">
        <v>1</v>
      </c>
      <c r="O57" s="14"/>
      <c r="P57" s="14"/>
      <c r="Q57" s="14">
        <v>1</v>
      </c>
    </row>
    <row r="58" spans="12:17" x14ac:dyDescent="0.2">
      <c r="L58" s="15" t="s">
        <v>8318</v>
      </c>
      <c r="M58" s="14"/>
      <c r="N58" s="14"/>
      <c r="O58" s="14"/>
      <c r="P58" s="14">
        <v>1</v>
      </c>
      <c r="Q58" s="14">
        <v>1</v>
      </c>
    </row>
    <row r="59" spans="12:17" x14ac:dyDescent="0.2">
      <c r="L59" s="15" t="s">
        <v>8357</v>
      </c>
      <c r="M59" s="14"/>
      <c r="N59" s="14">
        <v>2</v>
      </c>
      <c r="O59" s="14"/>
      <c r="P59" s="14"/>
      <c r="Q59" s="14">
        <v>2</v>
      </c>
    </row>
    <row r="60" spans="12:17" x14ac:dyDescent="0.2">
      <c r="L60" s="13" t="s">
        <v>8243</v>
      </c>
      <c r="M60" s="14"/>
      <c r="N60" s="14"/>
      <c r="O60" s="14"/>
      <c r="P60" s="14">
        <v>1</v>
      </c>
      <c r="Q60" s="14">
        <v>1</v>
      </c>
    </row>
    <row r="61" spans="12:17" x14ac:dyDescent="0.2">
      <c r="L61" s="15" t="s">
        <v>8318</v>
      </c>
      <c r="M61" s="14"/>
      <c r="N61" s="14"/>
      <c r="O61" s="14"/>
      <c r="P61" s="14">
        <v>1</v>
      </c>
      <c r="Q61" s="14">
        <v>1</v>
      </c>
    </row>
    <row r="62" spans="12:17" x14ac:dyDescent="0.2">
      <c r="L62" s="13" t="s">
        <v>8223</v>
      </c>
      <c r="M62" s="14">
        <v>26</v>
      </c>
      <c r="N62" s="14">
        <v>349</v>
      </c>
      <c r="O62" s="14">
        <v>12</v>
      </c>
      <c r="P62" s="14">
        <v>525</v>
      </c>
      <c r="Q62" s="14">
        <v>912</v>
      </c>
    </row>
    <row r="63" spans="12:17" x14ac:dyDescent="0.2">
      <c r="L63" s="15" t="s">
        <v>8359</v>
      </c>
      <c r="M63" s="14">
        <v>11</v>
      </c>
      <c r="N63" s="14">
        <v>40</v>
      </c>
      <c r="O63" s="14"/>
      <c r="P63" s="14">
        <v>45</v>
      </c>
      <c r="Q63" s="14">
        <v>96</v>
      </c>
    </row>
    <row r="64" spans="12:17" x14ac:dyDescent="0.2">
      <c r="L64" s="15" t="s">
        <v>8318</v>
      </c>
      <c r="M64" s="14"/>
      <c r="N64" s="14">
        <v>250</v>
      </c>
      <c r="O64" s="14">
        <v>9</v>
      </c>
      <c r="P64" s="14">
        <v>412</v>
      </c>
      <c r="Q64" s="14">
        <v>671</v>
      </c>
    </row>
    <row r="65" spans="12:17" x14ac:dyDescent="0.2">
      <c r="L65" s="15" t="s">
        <v>8357</v>
      </c>
      <c r="M65" s="14">
        <v>15</v>
      </c>
      <c r="N65" s="14">
        <v>59</v>
      </c>
      <c r="O65" s="14">
        <v>3</v>
      </c>
      <c r="P65" s="14">
        <v>68</v>
      </c>
      <c r="Q65" s="14">
        <v>145</v>
      </c>
    </row>
    <row r="66" spans="12:17" x14ac:dyDescent="0.2">
      <c r="L66" s="13" t="s">
        <v>8363</v>
      </c>
      <c r="M66" s="14">
        <v>37</v>
      </c>
      <c r="N66" s="14">
        <v>493</v>
      </c>
      <c r="O66" s="14">
        <v>24</v>
      </c>
      <c r="P66" s="14">
        <v>839</v>
      </c>
      <c r="Q66" s="14">
        <v>1393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85865-5A3E-BB4B-A963-624C23A94C38}">
  <sheetPr codeName="Sheet11">
    <tabColor theme="5"/>
  </sheetPr>
  <dimension ref="A1:E18"/>
  <sheetViews>
    <sheetView workbookViewId="0">
      <selection activeCell="I26" sqref="I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8360</v>
      </c>
      <c r="B1" t="s">
        <v>8317</v>
      </c>
    </row>
    <row r="2" spans="1:5" x14ac:dyDescent="0.2">
      <c r="A2" s="12" t="s">
        <v>8381</v>
      </c>
      <c r="B2" t="s">
        <v>8366</v>
      </c>
    </row>
    <row r="4" spans="1:5" x14ac:dyDescent="0.2">
      <c r="A4" s="12" t="s">
        <v>8365</v>
      </c>
      <c r="B4" s="12" t="s">
        <v>8362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7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A1B12-A601-8C42-BA5C-7F3A8B099076}">
  <sheetPr codeName="Sheet12">
    <tabColor theme="5"/>
  </sheetPr>
  <dimension ref="A1:H13"/>
  <sheetViews>
    <sheetView topLeftCell="A6" zoomScale="150" workbookViewId="0">
      <selection activeCell="A2" sqref="A2"/>
    </sheetView>
  </sheetViews>
  <sheetFormatPr baseColWidth="10" defaultRowHeight="15" x14ac:dyDescent="0.2"/>
  <cols>
    <col min="1" max="1" width="16.5" bestFit="1" customWidth="1"/>
    <col min="2" max="2" width="16" bestFit="1" customWidth="1"/>
    <col min="3" max="3" width="12.6640625" bestFit="1" customWidth="1"/>
    <col min="4" max="4" width="15" bestFit="1" customWidth="1"/>
    <col min="5" max="5" width="11.6640625" bestFit="1" customWidth="1"/>
    <col min="6" max="6" width="18.5" bestFit="1" customWidth="1"/>
    <col min="7" max="7" width="15" bestFit="1" customWidth="1"/>
  </cols>
  <sheetData>
    <row r="1" spans="1:8" x14ac:dyDescent="0.2">
      <c r="A1" s="11" t="s">
        <v>8380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">
      <c r="A2" t="s">
        <v>8389</v>
      </c>
      <c r="B2">
        <f>COUNTIFS('Formatted Data'!$D:$D, "&lt;1000", 'Formatted Data'!$F:$F, "successful", 'Formatted Data'!$T:$T, "plays")</f>
        <v>141</v>
      </c>
      <c r="C2">
        <f>COUNTIFS('Formatted Data'!$D:$D, "&lt;1000", 'Formatted Data'!$F:$F, "failed", 'Formatted Data'!$T:$T, "plays")</f>
        <v>45</v>
      </c>
      <c r="D2">
        <f>COUNTIFS('Formatted Data'!$D:$D, "&lt;1000", 'Formatted Data'!$F:$F, "canceled", 'Formatted Data'!$T:$T, "plays")</f>
        <v>0</v>
      </c>
      <c r="E2">
        <f>SUM(B2:D2)</f>
        <v>186</v>
      </c>
      <c r="F2" s="21">
        <f>B2/$E2</f>
        <v>0.75806451612903225</v>
      </c>
      <c r="G2" s="21">
        <f>C2/$E2</f>
        <v>0.24193548387096775</v>
      </c>
      <c r="H2" s="21">
        <f>D2/$E2</f>
        <v>0</v>
      </c>
    </row>
    <row r="3" spans="1:8" x14ac:dyDescent="0.2">
      <c r="A3" t="s">
        <v>8390</v>
      </c>
      <c r="B3">
        <f>COUNTIFS('Formatted Data'!$D:$D, "&gt;=1000", 'Formatted Data'!$D:$D, "&lt;4999", 'Formatted Data'!$F:$F, "successful", 'Formatted Data'!$T:$T, "plays")</f>
        <v>387</v>
      </c>
      <c r="C3">
        <f>COUNTIFS('Formatted Data'!$D:$D, "&gt;=1000", 'Formatted Data'!$D:$D, "&lt;4999", 'Formatted Data'!$F:$F, "failed", 'Formatted Data'!$T:$T, "plays")</f>
        <v>146</v>
      </c>
      <c r="D3">
        <f>COUNTIFS('Formatted Data'!$D:$D, "&gt;=1000", 'Formatted Data'!$D:$D, "&lt;4999", 'Formatted Data'!$F:$F, "canceled", 'Formatted Data'!$T:$T, "plays")</f>
        <v>0</v>
      </c>
      <c r="E3">
        <f t="shared" ref="E3:E13" si="0">SUM(B3:D3)</f>
        <v>533</v>
      </c>
      <c r="F3" s="21">
        <f t="shared" ref="F3:F13" si="1">B3/$E3</f>
        <v>0.726078799249531</v>
      </c>
      <c r="G3" s="21">
        <f t="shared" ref="G3:G13" si="2">C3/$E3</f>
        <v>0.27392120075046905</v>
      </c>
      <c r="H3" s="21">
        <f t="shared" ref="H3:H13" si="3">D3/$E3</f>
        <v>0</v>
      </c>
    </row>
    <row r="4" spans="1:8" x14ac:dyDescent="0.2">
      <c r="A4" t="s">
        <v>8391</v>
      </c>
      <c r="B4">
        <f>COUNTIFS('Formatted Data'!$D:$D, "&gt;=5000", 'Formatted Data'!$D:$D, "&lt;9999", 'Formatted Data'!$F:$F, "successful", 'Formatted Data'!$T:$T, "plays")</f>
        <v>93</v>
      </c>
      <c r="C4">
        <f>COUNTIFS('Formatted Data'!$D:$D, "&gt;=5000", 'Formatted Data'!$D:$D, "&lt;9999", 'Formatted Data'!$F:$F, "failed", 'Formatted Data'!$T:$T, "plays")</f>
        <v>76</v>
      </c>
      <c r="D4">
        <f>COUNTIFS('Formatted Data'!$D:$D, "&gt;=5000", 'Formatted Data'!$D:$D, "&lt;9999", 'Formatted Data'!$F:$F, "canceled", 'Formatted Data'!$T:$T,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8392</v>
      </c>
      <c r="B5">
        <f>COUNTIFS('Formatted Data'!$D:$D, "&gt;=10000", 'Formatted Data'!$D:$D, "&lt;14999", 'Formatted Data'!$F:$F, "successful", 'Formatted Data'!$T:$T, "plays")</f>
        <v>39</v>
      </c>
      <c r="C5">
        <f>COUNTIFS('Formatted Data'!$D:$D, "&gt;=10000", 'Formatted Data'!$D:$D, "&lt;14999", 'Formatted Data'!$F:$F, "failed", 'Formatted Data'!$T:$T, "plays")</f>
        <v>33</v>
      </c>
      <c r="D5">
        <f>COUNTIFS('Formatted Data'!$D:$D, "&gt;=10000", 'Formatted Data'!$D:$D, "&lt;14999", 'Formatted Data'!$F:$F, "canceled", 'Formatted Data'!$T:$T,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8393</v>
      </c>
      <c r="B6">
        <f>COUNTIFS('Formatted Data'!$D:$D, "&gt;=15000", 'Formatted Data'!$D:$D, "&lt;19999", 'Formatted Data'!$F:$F, "successful", 'Formatted Data'!$T:$T, "plays")</f>
        <v>12</v>
      </c>
      <c r="C6">
        <f>COUNTIFS('Formatted Data'!$D:$D, "&gt;=15000", 'Formatted Data'!$D:$D, "&lt;19999", 'Formatted Data'!$F:$F, "failed", 'Formatted Data'!$T:$T, "plays")</f>
        <v>12</v>
      </c>
      <c r="D6">
        <f>COUNTIFS('Formatted Data'!$D:$D, "&gt;=15000", 'Formatted Data'!$D:$D, "&lt;19999", 'Formatted Data'!$F:$F, "canceled", 'Formatted Data'!$T:$T,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8394</v>
      </c>
      <c r="B7">
        <f>COUNTIFS('Formatted Data'!$D:$D, "&gt;=20000", 'Formatted Data'!$D:$D, "&lt;24999", 'Formatted Data'!$F:$F, "successful", 'Formatted Data'!$T:$T, "plays")</f>
        <v>9</v>
      </c>
      <c r="C7">
        <f>COUNTIFS('Formatted Data'!$D:$D, "&gt;=20000", 'Formatted Data'!$D:$D, "&lt;24999", 'Formatted Data'!$F:$F, "failed", 'Formatted Data'!$T:$T, "plays")</f>
        <v>11</v>
      </c>
      <c r="D7">
        <f>COUNTIFS('Formatted Data'!$D:$D, "&gt;=20000", 'Formatted Data'!$D:$D, "&lt;24999", 'Formatted Data'!$F:$F, "canceled", 'Formatted Data'!$T:$T,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8395</v>
      </c>
      <c r="B8">
        <f>COUNTIFS('Formatted Data'!$D:$D, "&gt;=25000", 'Formatted Data'!$D:$D, "&lt;29999", 'Formatted Data'!$F:$F, "successful", 'Formatted Data'!$T:$T, "plays")</f>
        <v>1</v>
      </c>
      <c r="C8">
        <f>COUNTIFS('Formatted Data'!$D:$D, "&gt;=25000", 'Formatted Data'!$D:$D, "&lt;29999", 'Formatted Data'!$F:$F, "failed", 'Formatted Data'!$T:$T, "plays")</f>
        <v>4</v>
      </c>
      <c r="D8">
        <f>COUNTIFS('Formatted Data'!$D:$D, "&gt;=25000", 'Formatted Data'!$D:$D, "&lt;29999", 'Formatted Data'!$F:$F, "canceled", 'Formatted Data'!$T:$T,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8396</v>
      </c>
      <c r="B9">
        <f>COUNTIFS('Formatted Data'!$D:$D, "&gt;=30000", 'Formatted Data'!$D:$D, "&lt;34999", 'Formatted Data'!$F:$F, "successful", 'Formatted Data'!$T:$T, "plays")</f>
        <v>3</v>
      </c>
      <c r="C9">
        <f>COUNTIFS('Formatted Data'!$D:$D, "&gt;=30000", 'Formatted Data'!$D:$D, "&lt;34999", 'Formatted Data'!$F:$F, "failed", 'Formatted Data'!$T:$T, "plays")</f>
        <v>8</v>
      </c>
      <c r="D9">
        <f>COUNTIFS('Formatted Data'!$D:$D, "&gt;=30000", 'Formatted Data'!$D:$D, "&lt;34999", 'Formatted Data'!$F:$F, "canceled", 'Formatted Data'!$T:$T,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8397</v>
      </c>
      <c r="B10">
        <f>COUNTIFS('Formatted Data'!$D:$D, "&gt;=35000", 'Formatted Data'!$D:$D, "&lt;39999", 'Formatted Data'!$F:$F, "successful", 'Formatted Data'!$T:$T, "plays")</f>
        <v>4</v>
      </c>
      <c r="C10">
        <f>COUNTIFS('Formatted Data'!$D:$D, "&gt;=35000", 'Formatted Data'!$D:$D, "&lt;39999", 'Formatted Data'!$F:$F, "failed", 'Formatted Data'!$T:$T, "plays")</f>
        <v>2</v>
      </c>
      <c r="D10">
        <f>COUNTIFS('Formatted Data'!$D:$D, "&gt;=35000", 'Formatted Data'!$D:$D, "&lt;39999", 'Formatted Data'!$F:$F, "canceled", 'Formatted Data'!$T:$T,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8398</v>
      </c>
      <c r="B11">
        <f>COUNTIFS('Formatted Data'!$D:$D, "&gt;=40000", 'Formatted Data'!$D:$D, "&lt;44999", 'Formatted Data'!$F:$F, "successful", 'Formatted Data'!$T:$T, "plays")</f>
        <v>2</v>
      </c>
      <c r="C11">
        <f>COUNTIFS('Formatted Data'!$D:$D, "&gt;=40000", 'Formatted Data'!$D:$D, "&lt;44999", 'Formatted Data'!$F:$F, "failed", 'Formatted Data'!$T:$T, "plays")</f>
        <v>1</v>
      </c>
      <c r="D11">
        <f>COUNTIFS('Formatted Data'!$D:$D, "&gt;=40000", 'Formatted Data'!$D:$D, "&lt;44999", 'Formatted Data'!$F:$F, "canceled", 'Formatted Data'!$T:$T,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8399</v>
      </c>
      <c r="B12">
        <f>COUNTIFS('Formatted Data'!$D:$D, "&gt;=45000", 'Formatted Data'!$D:$D, "&lt;49999", 'Formatted Data'!$F:$F, "successful", 'Formatted Data'!$T:$T, "plays")</f>
        <v>0</v>
      </c>
      <c r="C12">
        <f>COUNTIFS('Formatted Data'!$D:$D, "&gt;=45000", 'Formatted Data'!$D:$D, "&lt;49999", 'Formatted Data'!$F:$F, "failed", 'Formatted Data'!$T:$T, "plays")</f>
        <v>1</v>
      </c>
      <c r="D12">
        <f>COUNTIFS('Formatted Data'!$D:$D, "&gt;=45000", 'Formatted Data'!$D:$D, "&lt;49999", 'Formatted Data'!$F:$F, "canceled", 'Formatted Data'!$T:$T,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8400</v>
      </c>
      <c r="B13">
        <f>COUNTIFS('Formatted Data'!$D:$D, "&gt;50000", 'Formatted Data'!$F:$F, "successful", 'Formatted Data'!$T:$T, "plays")</f>
        <v>2</v>
      </c>
      <c r="C13">
        <f>COUNTIFS('Formatted Data'!$D:$D, "&gt;50000", 'Formatted Data'!$F:$F, "failed", 'Formatted Data'!$T:$T, "plays")</f>
        <v>10</v>
      </c>
      <c r="D13">
        <f>COUNTIFS('Formatted Data'!$D:$D, "&gt;50000", 'Formatted Data'!$F:$F, "canceled", 'Formatted Data'!$T:$T, 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BBCA4-8F36-A649-B2C1-2332D7598286}">
  <sheetPr codeName="Sheet7"/>
  <dimension ref="A1:W18"/>
  <sheetViews>
    <sheetView zoomScale="82" workbookViewId="0">
      <selection activeCell="R38" sqref="R38"/>
    </sheetView>
  </sheetViews>
  <sheetFormatPr baseColWidth="10" defaultRowHeight="15" x14ac:dyDescent="0.2"/>
  <cols>
    <col min="1" max="1" width="16.1640625" bestFit="1" customWidth="1"/>
    <col min="2" max="2" width="15.6640625" bestFit="1" customWidth="1"/>
    <col min="3" max="3" width="5.6640625" bestFit="1" customWidth="1"/>
    <col min="4" max="4" width="9.5" bestFit="1" customWidth="1"/>
    <col min="5" max="5" width="10.1640625" bestFit="1" customWidth="1"/>
    <col min="6" max="6" width="10" bestFit="1" customWidth="1"/>
    <col min="10" max="10" width="16.1640625" bestFit="1" customWidth="1"/>
    <col min="11" max="11" width="15.6640625" bestFit="1" customWidth="1"/>
    <col min="12" max="12" width="5.6640625" bestFit="1" customWidth="1"/>
    <col min="13" max="13" width="9.5" bestFit="1" customWidth="1"/>
    <col min="14" max="14" width="10.1640625" bestFit="1" customWidth="1"/>
    <col min="15" max="15" width="10" bestFit="1" customWidth="1"/>
    <col min="19" max="19" width="16.1640625" bestFit="1" customWidth="1"/>
    <col min="20" max="20" width="15.6640625" bestFit="1" customWidth="1"/>
    <col min="21" max="21" width="5.6640625" bestFit="1" customWidth="1"/>
    <col min="22" max="22" width="9.5" bestFit="1" customWidth="1"/>
    <col min="23" max="23" width="10.1640625" bestFit="1" customWidth="1"/>
  </cols>
  <sheetData>
    <row r="1" spans="1:23" x14ac:dyDescent="0.2">
      <c r="J1" s="12" t="s">
        <v>8360</v>
      </c>
      <c r="K1" t="s">
        <v>8317</v>
      </c>
      <c r="S1" s="12" t="s">
        <v>8360</v>
      </c>
      <c r="T1" t="s">
        <v>8319</v>
      </c>
    </row>
    <row r="2" spans="1:23" x14ac:dyDescent="0.2">
      <c r="J2" s="12" t="s">
        <v>8361</v>
      </c>
      <c r="K2" t="s">
        <v>8366</v>
      </c>
      <c r="S2" s="12" t="s">
        <v>8361</v>
      </c>
      <c r="T2" t="s">
        <v>8366</v>
      </c>
    </row>
    <row r="3" spans="1:23" x14ac:dyDescent="0.2">
      <c r="A3" s="12" t="s">
        <v>8365</v>
      </c>
      <c r="B3" s="12" t="s">
        <v>8362</v>
      </c>
    </row>
    <row r="4" spans="1:23" x14ac:dyDescent="0.2">
      <c r="A4" s="12" t="s">
        <v>8364</v>
      </c>
      <c r="B4" t="s">
        <v>8219</v>
      </c>
      <c r="C4" t="s">
        <v>8220</v>
      </c>
      <c r="D4" t="s">
        <v>8218</v>
      </c>
      <c r="E4" t="s">
        <v>8363</v>
      </c>
      <c r="J4" s="12" t="s">
        <v>8365</v>
      </c>
      <c r="K4" s="12" t="s">
        <v>8362</v>
      </c>
      <c r="S4" s="12" t="s">
        <v>8365</v>
      </c>
      <c r="T4" s="12" t="s">
        <v>8362</v>
      </c>
    </row>
    <row r="5" spans="1:23" x14ac:dyDescent="0.2">
      <c r="A5" s="17" t="s">
        <v>8374</v>
      </c>
      <c r="B5" s="14">
        <v>34</v>
      </c>
      <c r="C5" s="14">
        <v>149</v>
      </c>
      <c r="D5" s="14">
        <v>182</v>
      </c>
      <c r="E5" s="14">
        <v>365</v>
      </c>
      <c r="J5" s="12" t="s">
        <v>8364</v>
      </c>
      <c r="K5" t="s">
        <v>8219</v>
      </c>
      <c r="L5" t="s">
        <v>8220</v>
      </c>
      <c r="M5" t="s">
        <v>8218</v>
      </c>
      <c r="N5" t="s">
        <v>8363</v>
      </c>
      <c r="S5" s="12" t="s">
        <v>8364</v>
      </c>
      <c r="T5" t="s">
        <v>8219</v>
      </c>
      <c r="U5" t="s">
        <v>8220</v>
      </c>
      <c r="V5" t="s">
        <v>8218</v>
      </c>
      <c r="W5" t="s">
        <v>8363</v>
      </c>
    </row>
    <row r="6" spans="1:23" x14ac:dyDescent="0.2">
      <c r="A6" s="17" t="s">
        <v>8375</v>
      </c>
      <c r="B6" s="14">
        <v>27</v>
      </c>
      <c r="C6" s="14">
        <v>106</v>
      </c>
      <c r="D6" s="14">
        <v>202</v>
      </c>
      <c r="E6" s="14">
        <v>335</v>
      </c>
      <c r="J6" s="17" t="s">
        <v>8374</v>
      </c>
      <c r="K6" s="14">
        <v>7</v>
      </c>
      <c r="L6" s="14">
        <v>33</v>
      </c>
      <c r="M6" s="14">
        <v>56</v>
      </c>
      <c r="N6" s="14">
        <v>96</v>
      </c>
      <c r="S6" s="17" t="s">
        <v>8374</v>
      </c>
      <c r="T6" s="14">
        <v>17</v>
      </c>
      <c r="U6" s="14">
        <v>23</v>
      </c>
      <c r="V6" s="14">
        <v>9</v>
      </c>
      <c r="W6" s="14">
        <v>49</v>
      </c>
    </row>
    <row r="7" spans="1:23" x14ac:dyDescent="0.2">
      <c r="A7" s="17" t="s">
        <v>8376</v>
      </c>
      <c r="B7" s="14">
        <v>28</v>
      </c>
      <c r="C7" s="14">
        <v>108</v>
      </c>
      <c r="D7" s="14">
        <v>180</v>
      </c>
      <c r="E7" s="14">
        <v>316</v>
      </c>
      <c r="J7" s="17" t="s">
        <v>8375</v>
      </c>
      <c r="K7" s="14">
        <v>3</v>
      </c>
      <c r="L7" s="14">
        <v>39</v>
      </c>
      <c r="M7" s="14">
        <v>71</v>
      </c>
      <c r="N7" s="14">
        <v>113</v>
      </c>
      <c r="S7" s="17" t="s">
        <v>8375</v>
      </c>
      <c r="T7" s="14">
        <v>13</v>
      </c>
      <c r="U7" s="14">
        <v>14</v>
      </c>
      <c r="V7" s="14">
        <v>20</v>
      </c>
      <c r="W7" s="14">
        <v>47</v>
      </c>
    </row>
    <row r="8" spans="1:23" x14ac:dyDescent="0.2">
      <c r="A8" s="17" t="s">
        <v>8377</v>
      </c>
      <c r="B8" s="14">
        <v>27</v>
      </c>
      <c r="C8" s="14">
        <v>102</v>
      </c>
      <c r="D8" s="14">
        <v>192</v>
      </c>
      <c r="E8" s="14">
        <v>321</v>
      </c>
      <c r="J8" s="17" t="s">
        <v>8376</v>
      </c>
      <c r="K8" s="14">
        <v>3</v>
      </c>
      <c r="L8" s="14">
        <v>33</v>
      </c>
      <c r="M8" s="14">
        <v>56</v>
      </c>
      <c r="N8" s="14">
        <v>92</v>
      </c>
      <c r="S8" s="17" t="s">
        <v>8376</v>
      </c>
      <c r="T8" s="14">
        <v>12</v>
      </c>
      <c r="U8" s="14">
        <v>13</v>
      </c>
      <c r="V8" s="14">
        <v>17</v>
      </c>
      <c r="W8" s="14">
        <v>42</v>
      </c>
    </row>
    <row r="9" spans="1:23" x14ac:dyDescent="0.2">
      <c r="A9" s="17" t="s">
        <v>8368</v>
      </c>
      <c r="B9" s="14">
        <v>26</v>
      </c>
      <c r="C9" s="14">
        <v>126</v>
      </c>
      <c r="D9" s="14">
        <v>234</v>
      </c>
      <c r="E9" s="14">
        <v>386</v>
      </c>
      <c r="J9" s="17" t="s">
        <v>8377</v>
      </c>
      <c r="K9" s="14">
        <v>2</v>
      </c>
      <c r="L9" s="14">
        <v>40</v>
      </c>
      <c r="M9" s="14">
        <v>71</v>
      </c>
      <c r="N9" s="14">
        <v>113</v>
      </c>
      <c r="S9" s="17" t="s">
        <v>8377</v>
      </c>
      <c r="T9" s="14">
        <v>11</v>
      </c>
      <c r="U9" s="14">
        <v>7</v>
      </c>
      <c r="V9" s="14">
        <v>26</v>
      </c>
      <c r="W9" s="14">
        <v>44</v>
      </c>
    </row>
    <row r="10" spans="1:23" x14ac:dyDescent="0.2">
      <c r="A10" s="17" t="s">
        <v>8378</v>
      </c>
      <c r="B10" s="14">
        <v>27</v>
      </c>
      <c r="C10" s="14">
        <v>147</v>
      </c>
      <c r="D10" s="14">
        <v>211</v>
      </c>
      <c r="E10" s="14">
        <v>385</v>
      </c>
      <c r="J10" s="17" t="s">
        <v>8368</v>
      </c>
      <c r="K10" s="14">
        <v>3</v>
      </c>
      <c r="L10" s="14">
        <v>52</v>
      </c>
      <c r="M10" s="14">
        <v>111</v>
      </c>
      <c r="N10" s="14">
        <v>166</v>
      </c>
      <c r="S10" s="17" t="s">
        <v>8368</v>
      </c>
      <c r="T10" s="14">
        <v>11</v>
      </c>
      <c r="U10" s="14">
        <v>11</v>
      </c>
      <c r="V10" s="14">
        <v>14</v>
      </c>
      <c r="W10" s="14">
        <v>36</v>
      </c>
    </row>
    <row r="11" spans="1:23" x14ac:dyDescent="0.2">
      <c r="A11" s="17" t="s">
        <v>8369</v>
      </c>
      <c r="B11" s="14">
        <v>43</v>
      </c>
      <c r="C11" s="14">
        <v>150</v>
      </c>
      <c r="D11" s="14">
        <v>194</v>
      </c>
      <c r="E11" s="14">
        <v>387</v>
      </c>
      <c r="J11" s="17" t="s">
        <v>8378</v>
      </c>
      <c r="K11" s="14">
        <v>4</v>
      </c>
      <c r="L11" s="14">
        <v>49</v>
      </c>
      <c r="M11" s="14">
        <v>100</v>
      </c>
      <c r="N11" s="14">
        <v>153</v>
      </c>
      <c r="S11" s="17" t="s">
        <v>8378</v>
      </c>
      <c r="T11" s="14">
        <v>17</v>
      </c>
      <c r="U11" s="14">
        <v>22</v>
      </c>
      <c r="V11" s="14">
        <v>17</v>
      </c>
      <c r="W11" s="14">
        <v>56</v>
      </c>
    </row>
    <row r="12" spans="1:23" x14ac:dyDescent="0.2">
      <c r="A12" s="17" t="s">
        <v>8370</v>
      </c>
      <c r="B12" s="14">
        <v>33</v>
      </c>
      <c r="C12" s="14">
        <v>134</v>
      </c>
      <c r="D12" s="14">
        <v>166</v>
      </c>
      <c r="E12" s="14">
        <v>333</v>
      </c>
      <c r="J12" s="17" t="s">
        <v>8369</v>
      </c>
      <c r="K12" s="14">
        <v>1</v>
      </c>
      <c r="L12" s="14">
        <v>50</v>
      </c>
      <c r="M12" s="14">
        <v>87</v>
      </c>
      <c r="N12" s="14">
        <v>138</v>
      </c>
      <c r="S12" s="17" t="s">
        <v>8369</v>
      </c>
      <c r="T12" s="14">
        <v>18</v>
      </c>
      <c r="U12" s="14">
        <v>17</v>
      </c>
      <c r="V12" s="14">
        <v>18</v>
      </c>
      <c r="W12" s="14">
        <v>53</v>
      </c>
    </row>
    <row r="13" spans="1:23" x14ac:dyDescent="0.2">
      <c r="A13" s="17" t="s">
        <v>8371</v>
      </c>
      <c r="B13" s="14">
        <v>24</v>
      </c>
      <c r="C13" s="14">
        <v>127</v>
      </c>
      <c r="D13" s="14">
        <v>147</v>
      </c>
      <c r="E13" s="14">
        <v>298</v>
      </c>
      <c r="J13" s="17" t="s">
        <v>8370</v>
      </c>
      <c r="K13" s="14">
        <v>4</v>
      </c>
      <c r="L13" s="14">
        <v>47</v>
      </c>
      <c r="M13" s="14">
        <v>72</v>
      </c>
      <c r="N13" s="14">
        <v>123</v>
      </c>
      <c r="S13" s="17" t="s">
        <v>8370</v>
      </c>
      <c r="T13" s="14">
        <v>12</v>
      </c>
      <c r="U13" s="14">
        <v>14</v>
      </c>
      <c r="V13" s="14">
        <v>18</v>
      </c>
      <c r="W13" s="14">
        <v>44</v>
      </c>
    </row>
    <row r="14" spans="1:23" x14ac:dyDescent="0.2">
      <c r="A14" s="17" t="s">
        <v>8372</v>
      </c>
      <c r="B14" s="14">
        <v>20</v>
      </c>
      <c r="C14" s="14">
        <v>149</v>
      </c>
      <c r="D14" s="14">
        <v>183</v>
      </c>
      <c r="E14" s="14">
        <v>352</v>
      </c>
      <c r="J14" s="17" t="s">
        <v>8371</v>
      </c>
      <c r="K14" s="14">
        <v>4</v>
      </c>
      <c r="L14" s="14">
        <v>34</v>
      </c>
      <c r="M14" s="14">
        <v>59</v>
      </c>
      <c r="N14" s="14">
        <v>97</v>
      </c>
      <c r="S14" s="17" t="s">
        <v>8371</v>
      </c>
      <c r="T14" s="14">
        <v>13</v>
      </c>
      <c r="U14" s="14">
        <v>24</v>
      </c>
      <c r="V14" s="14">
        <v>15</v>
      </c>
      <c r="W14" s="14">
        <v>52</v>
      </c>
    </row>
    <row r="15" spans="1:23" x14ac:dyDescent="0.2">
      <c r="A15" s="17" t="s">
        <v>8373</v>
      </c>
      <c r="B15" s="14">
        <v>37</v>
      </c>
      <c r="C15" s="14">
        <v>114</v>
      </c>
      <c r="D15" s="14">
        <v>183</v>
      </c>
      <c r="E15" s="14">
        <v>334</v>
      </c>
      <c r="J15" s="17" t="s">
        <v>8372</v>
      </c>
      <c r="K15" s="14"/>
      <c r="L15" s="14">
        <v>50</v>
      </c>
      <c r="M15" s="14">
        <v>65</v>
      </c>
      <c r="N15" s="14">
        <v>115</v>
      </c>
      <c r="S15" s="17" t="s">
        <v>8372</v>
      </c>
      <c r="T15" s="14">
        <v>12</v>
      </c>
      <c r="U15" s="14">
        <v>23</v>
      </c>
      <c r="V15" s="14">
        <v>20</v>
      </c>
      <c r="W15" s="14">
        <v>55</v>
      </c>
    </row>
    <row r="16" spans="1:23" x14ac:dyDescent="0.2">
      <c r="A16" s="17" t="s">
        <v>8379</v>
      </c>
      <c r="B16" s="14">
        <v>23</v>
      </c>
      <c r="C16" s="14">
        <v>118</v>
      </c>
      <c r="D16" s="14">
        <v>111</v>
      </c>
      <c r="E16" s="14">
        <v>252</v>
      </c>
      <c r="J16" s="17" t="s">
        <v>8373</v>
      </c>
      <c r="K16" s="14">
        <v>3</v>
      </c>
      <c r="L16" s="14">
        <v>31</v>
      </c>
      <c r="M16" s="14">
        <v>54</v>
      </c>
      <c r="N16" s="14">
        <v>88</v>
      </c>
      <c r="S16" s="17" t="s">
        <v>8373</v>
      </c>
      <c r="T16" s="14">
        <v>26</v>
      </c>
      <c r="U16" s="14">
        <v>23</v>
      </c>
      <c r="V16" s="14">
        <v>24</v>
      </c>
      <c r="W16" s="14">
        <v>73</v>
      </c>
    </row>
    <row r="17" spans="1:23" x14ac:dyDescent="0.2">
      <c r="A17" s="17" t="s">
        <v>8363</v>
      </c>
      <c r="B17" s="14">
        <v>349</v>
      </c>
      <c r="C17" s="14">
        <v>1530</v>
      </c>
      <c r="D17" s="14">
        <v>2185</v>
      </c>
      <c r="E17" s="14">
        <v>4064</v>
      </c>
      <c r="J17" s="17" t="s">
        <v>8379</v>
      </c>
      <c r="K17" s="14">
        <v>3</v>
      </c>
      <c r="L17" s="14">
        <v>35</v>
      </c>
      <c r="M17" s="14">
        <v>37</v>
      </c>
      <c r="N17" s="14">
        <v>75</v>
      </c>
      <c r="S17" s="17" t="s">
        <v>8379</v>
      </c>
      <c r="T17" s="14">
        <v>16</v>
      </c>
      <c r="U17" s="14">
        <v>22</v>
      </c>
      <c r="V17" s="14">
        <v>11</v>
      </c>
      <c r="W17" s="14">
        <v>49</v>
      </c>
    </row>
    <row r="18" spans="1:23" x14ac:dyDescent="0.2">
      <c r="J18" s="17" t="s">
        <v>8363</v>
      </c>
      <c r="K18" s="14">
        <v>37</v>
      </c>
      <c r="L18" s="14">
        <v>493</v>
      </c>
      <c r="M18" s="14">
        <v>839</v>
      </c>
      <c r="N18" s="14">
        <v>1369</v>
      </c>
      <c r="S18" s="17" t="s">
        <v>8363</v>
      </c>
      <c r="T18" s="14">
        <v>178</v>
      </c>
      <c r="U18" s="14">
        <v>213</v>
      </c>
      <c r="V18" s="14">
        <v>209</v>
      </c>
      <c r="W18" s="14">
        <v>600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Formatted Data</vt:lpstr>
      <vt:lpstr>Category Statistics</vt:lpstr>
      <vt:lpstr>Subcategory Statistics</vt:lpstr>
      <vt:lpstr>Theater Outcomes by Launch Date</vt:lpstr>
      <vt:lpstr>Outcomes Based on Goals_Plays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azhanibekova787@gmail.com</cp:lastModifiedBy>
  <dcterms:created xsi:type="dcterms:W3CDTF">2017-04-20T15:17:24Z</dcterms:created>
  <dcterms:modified xsi:type="dcterms:W3CDTF">2022-01-10T02:55:23Z</dcterms:modified>
</cp:coreProperties>
</file>