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BD42BB9-9E92-46AE-9698-195C9FE14B2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1" l="1"/>
  <c r="P40" i="1"/>
  <c r="R47" i="1" l="1"/>
  <c r="R46" i="1"/>
  <c r="R45" i="1"/>
  <c r="R44" i="1"/>
  <c r="R39" i="1"/>
  <c r="R38" i="1"/>
  <c r="R37" i="1"/>
  <c r="R36" i="1"/>
  <c r="R35" i="1"/>
  <c r="R30" i="1"/>
  <c r="R29" i="1"/>
  <c r="R28" i="1"/>
  <c r="R27" i="1"/>
  <c r="R26" i="1"/>
  <c r="R21" i="1"/>
  <c r="R20" i="1"/>
  <c r="R19" i="1"/>
  <c r="R18" i="1"/>
  <c r="R17" i="1"/>
  <c r="R7" i="1"/>
  <c r="R8" i="1"/>
  <c r="R9" i="1"/>
  <c r="R10" i="1"/>
  <c r="R6" i="1"/>
  <c r="P47" i="1"/>
  <c r="P46" i="1"/>
  <c r="P45" i="1"/>
  <c r="P44" i="1"/>
  <c r="P39" i="1"/>
  <c r="P38" i="1"/>
  <c r="P37" i="1"/>
  <c r="P36" i="1"/>
  <c r="P35" i="1"/>
  <c r="P30" i="1"/>
  <c r="P29" i="1"/>
  <c r="P28" i="1"/>
  <c r="P27" i="1"/>
  <c r="P26" i="1"/>
  <c r="P21" i="1"/>
  <c r="P20" i="1"/>
  <c r="P19" i="1"/>
  <c r="P18" i="1"/>
  <c r="P17" i="1"/>
  <c r="P7" i="1"/>
  <c r="P8" i="1"/>
  <c r="P9" i="1"/>
  <c r="P10" i="1"/>
  <c r="P6" i="1"/>
  <c r="H49" i="1"/>
  <c r="H48" i="1"/>
  <c r="H47" i="1"/>
  <c r="H46" i="1"/>
  <c r="H45" i="1"/>
  <c r="H44" i="1"/>
  <c r="H40" i="1"/>
  <c r="H39" i="1"/>
  <c r="H38" i="1"/>
  <c r="H37" i="1"/>
  <c r="H36" i="1"/>
  <c r="H35" i="1"/>
  <c r="H31" i="1"/>
  <c r="H30" i="1"/>
  <c r="H29" i="1"/>
  <c r="H28" i="1"/>
  <c r="H27" i="1"/>
  <c r="H26" i="1"/>
  <c r="H22" i="1"/>
  <c r="H21" i="1"/>
  <c r="H20" i="1"/>
  <c r="H19" i="1"/>
  <c r="H18" i="1"/>
  <c r="H17" i="1"/>
  <c r="H11" i="1"/>
  <c r="H10" i="1"/>
  <c r="H9" i="1"/>
  <c r="H8" i="1"/>
  <c r="H7" i="1"/>
  <c r="H6" i="1"/>
  <c r="G6" i="1"/>
  <c r="G7" i="1"/>
  <c r="G8" i="1"/>
  <c r="G9" i="1"/>
  <c r="G10" i="1"/>
  <c r="G11" i="1"/>
  <c r="G35" i="1"/>
  <c r="G36" i="1"/>
  <c r="G37" i="1"/>
  <c r="G38" i="1"/>
  <c r="G39" i="1"/>
  <c r="G49" i="1"/>
  <c r="G48" i="1"/>
  <c r="G47" i="1"/>
  <c r="G46" i="1"/>
  <c r="G45" i="1"/>
  <c r="G44" i="1"/>
  <c r="G40" i="1"/>
  <c r="G31" i="1"/>
  <c r="G30" i="1"/>
  <c r="G29" i="1"/>
  <c r="G28" i="1"/>
  <c r="G27" i="1"/>
  <c r="G26" i="1"/>
  <c r="G22" i="1"/>
  <c r="G21" i="1"/>
  <c r="G20" i="1"/>
  <c r="G19" i="1"/>
  <c r="G18" i="1"/>
  <c r="G17" i="1"/>
  <c r="Q49" i="1" l="1"/>
  <c r="O49" i="1"/>
  <c r="Q48" i="1"/>
  <c r="O48" i="1"/>
  <c r="Q47" i="1"/>
  <c r="O47" i="1"/>
  <c r="Q46" i="1"/>
  <c r="O46" i="1"/>
  <c r="Q45" i="1"/>
  <c r="O45" i="1"/>
  <c r="Q44" i="1"/>
  <c r="O44" i="1"/>
  <c r="Q40" i="1"/>
  <c r="O40" i="1"/>
  <c r="Q39" i="1"/>
  <c r="O39" i="1"/>
  <c r="Q38" i="1"/>
  <c r="O38" i="1"/>
  <c r="Q37" i="1"/>
  <c r="O37" i="1"/>
  <c r="Q36" i="1"/>
  <c r="O36" i="1"/>
  <c r="Q35" i="1"/>
  <c r="O35" i="1"/>
  <c r="Q31" i="1"/>
  <c r="O31" i="1"/>
  <c r="Q11" i="1"/>
  <c r="Q17" i="1"/>
  <c r="Q18" i="1"/>
  <c r="Q19" i="1"/>
  <c r="Q20" i="1"/>
  <c r="Q21" i="1"/>
  <c r="Q22" i="1"/>
  <c r="Q26" i="1"/>
  <c r="Q27" i="1"/>
  <c r="Q28" i="1"/>
  <c r="Q29" i="1"/>
  <c r="Q30" i="1"/>
  <c r="O11" i="1"/>
  <c r="O17" i="1"/>
  <c r="O18" i="1"/>
  <c r="O19" i="1"/>
  <c r="O20" i="1"/>
  <c r="O21" i="1"/>
  <c r="O22" i="1"/>
  <c r="O26" i="1"/>
  <c r="O27" i="1"/>
  <c r="O28" i="1"/>
  <c r="O29" i="1"/>
  <c r="O30" i="1"/>
  <c r="Q7" i="1"/>
  <c r="Q8" i="1"/>
  <c r="Q9" i="1"/>
  <c r="Q10" i="1"/>
  <c r="Q6" i="1"/>
  <c r="O8" i="1"/>
  <c r="O9" i="1"/>
  <c r="O10" i="1"/>
  <c r="O7" i="1"/>
  <c r="O6" i="1"/>
</calcChain>
</file>

<file path=xl/sharedStrings.xml><?xml version="1.0" encoding="utf-8"?>
<sst xmlns="http://schemas.openxmlformats.org/spreadsheetml/2006/main" count="114" uniqueCount="49">
  <si>
    <t>Instance name</t>
  </si>
  <si>
    <t>Rows</t>
  </si>
  <si>
    <t>Features</t>
  </si>
  <si>
    <t>Categorical</t>
  </si>
  <si>
    <t>Targets</t>
  </si>
  <si>
    <t>Depth</t>
  </si>
  <si>
    <t>CART</t>
  </si>
  <si>
    <t>Yingqian's ILP</t>
  </si>
  <si>
    <t>bank_conv</t>
  </si>
  <si>
    <t>4001**</t>
  </si>
  <si>
    <t>Hyper parameters for CG</t>
  </si>
  <si>
    <t>CART trees=300</t>
  </si>
  <si>
    <t>Sampling=90%</t>
  </si>
  <si>
    <t>CG-LP</t>
  </si>
  <si>
    <t>CG-ILP</t>
  </si>
  <si>
    <t>timelimit=10min</t>
  </si>
  <si>
    <t>Numerical</t>
  </si>
  <si>
    <t>4073**</t>
  </si>
  <si>
    <t>IndiansDiabetes</t>
  </si>
  <si>
    <t>winequality-white</t>
  </si>
  <si>
    <t>2614**</t>
  </si>
  <si>
    <t>2372**</t>
  </si>
  <si>
    <t>Improvement/CART</t>
  </si>
  <si>
    <t>Max nbr of thresholds overall=100</t>
  </si>
  <si>
    <t>*=optimality proven by Yingqian's ILP</t>
  </si>
  <si>
    <t>**=optimality proven by CG using the restricted set</t>
  </si>
  <si>
    <t>Hyper parameters for Yingqian's ILP</t>
  </si>
  <si>
    <t>p=0</t>
  </si>
  <si>
    <t>y=0</t>
  </si>
  <si>
    <t>u=0</t>
  </si>
  <si>
    <t>c=0</t>
  </si>
  <si>
    <t>576**</t>
  </si>
  <si>
    <t>596**</t>
  </si>
  <si>
    <t>609**</t>
  </si>
  <si>
    <t>messidor</t>
  </si>
  <si>
    <t>692**</t>
  </si>
  <si>
    <t>magic04</t>
  </si>
  <si>
    <t>752**</t>
  </si>
  <si>
    <t>814**</t>
  </si>
  <si>
    <t>861**</t>
  </si>
  <si>
    <t>14003**</t>
  </si>
  <si>
    <t>pricings setup time included</t>
  </si>
  <si>
    <t>CART trees generation not included</t>
  </si>
  <si>
    <t>*</t>
  </si>
  <si>
    <t>Size (k*R)</t>
  </si>
  <si>
    <t>Size2 ((2**k)*R)</t>
  </si>
  <si>
    <t>Improvement/ILP</t>
  </si>
  <si>
    <t>Optimal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</si>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</sst>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Improvement of CG VS CART and ILP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Sheet1!$U$27:$U$51</c:f>
              <c:numCache>
                <c:formatCode>General</c:formatCode>
                <c:ptCount val="25"/>
                <c:pt idx="0">
                  <c:v>768</c:v>
                </c:pt>
                <c:pt idx="1">
                  <c:v>1151</c:v>
                </c:pt>
                <c:pt idx="2">
                  <c:v>1536</c:v>
                </c:pt>
                <c:pt idx="3">
                  <c:v>2302</c:v>
                </c:pt>
                <c:pt idx="4">
                  <c:v>2304</c:v>
                </c:pt>
                <c:pt idx="5">
                  <c:v>3072</c:v>
                </c:pt>
                <c:pt idx="6">
                  <c:v>3453</c:v>
                </c:pt>
                <c:pt idx="7">
                  <c:v>3840</c:v>
                </c:pt>
                <c:pt idx="8">
                  <c:v>4521</c:v>
                </c:pt>
                <c:pt idx="9">
                  <c:v>4604</c:v>
                </c:pt>
                <c:pt idx="10">
                  <c:v>4898</c:v>
                </c:pt>
                <c:pt idx="11">
                  <c:v>5755</c:v>
                </c:pt>
                <c:pt idx="12">
                  <c:v>6906</c:v>
                </c:pt>
                <c:pt idx="13">
                  <c:v>9042</c:v>
                </c:pt>
                <c:pt idx="14">
                  <c:v>9796</c:v>
                </c:pt>
                <c:pt idx="15">
                  <c:v>13563</c:v>
                </c:pt>
                <c:pt idx="16">
                  <c:v>14694</c:v>
                </c:pt>
                <c:pt idx="17">
                  <c:v>18084</c:v>
                </c:pt>
                <c:pt idx="18">
                  <c:v>19020</c:v>
                </c:pt>
                <c:pt idx="19">
                  <c:v>19592</c:v>
                </c:pt>
                <c:pt idx="20">
                  <c:v>22605</c:v>
                </c:pt>
                <c:pt idx="21">
                  <c:v>24490</c:v>
                </c:pt>
                <c:pt idx="22">
                  <c:v>38040</c:v>
                </c:pt>
                <c:pt idx="23">
                  <c:v>57060</c:v>
                </c:pt>
                <c:pt idx="24">
                  <c:v>76080</c:v>
                </c:pt>
              </c:numCache>
            </c:numRef>
          </c:xVal>
          <c:yVal>
            <c:numRef>
              <c:f>Sheet1!$V$27:$V$51</c:f>
              <c:numCache>
                <c:formatCode>0.000%</c:formatCode>
                <c:ptCount val="25"/>
                <c:pt idx="0">
                  <c:v>0</c:v>
                </c:pt>
                <c:pt idx="1">
                  <c:v>-1.8439716312056736E-2</c:v>
                </c:pt>
                <c:pt idx="2">
                  <c:v>0</c:v>
                </c:pt>
                <c:pt idx="3">
                  <c:v>-1.3280212483399733E-3</c:v>
                </c:pt>
                <c:pt idx="4">
                  <c:v>8.2781456953642391E-3</c:v>
                </c:pt>
                <c:pt idx="5">
                  <c:v>3.2362459546925568E-3</c:v>
                </c:pt>
                <c:pt idx="6">
                  <c:v>7.7319587628865982E-3</c:v>
                </c:pt>
                <c:pt idx="7">
                  <c:v>0</c:v>
                </c:pt>
                <c:pt idx="8">
                  <c:v>-8.9175130047064646E-3</c:v>
                </c:pt>
                <c:pt idx="9">
                  <c:v>7.4257425742574254E-3</c:v>
                </c:pt>
                <c:pt idx="10">
                  <c:v>-1.7805383022774329E-2</c:v>
                </c:pt>
                <c:pt idx="11">
                  <c:v>2.0581113801452784E-2</c:v>
                </c:pt>
                <c:pt idx="12">
                  <c:v>0</c:v>
                </c:pt>
                <c:pt idx="13">
                  <c:v>0</c:v>
                </c:pt>
                <c:pt idx="14">
                  <c:v>2.7111984282907661E-2</c:v>
                </c:pt>
                <c:pt idx="15">
                  <c:v>1.7114914425427872E-3</c:v>
                </c:pt>
                <c:pt idx="16">
                  <c:v>7.9787234042553185E-3</c:v>
                </c:pt>
                <c:pt idx="17">
                  <c:v>7.2709646146388749E-4</c:v>
                </c:pt>
                <c:pt idx="18">
                  <c:v>3.727331374095047E-3</c:v>
                </c:pt>
                <c:pt idx="19">
                  <c:v>2.216475803472479E-3</c:v>
                </c:pt>
                <c:pt idx="20">
                  <c:v>2.4021138601969732E-4</c:v>
                </c:pt>
                <c:pt idx="21">
                  <c:v>6.4700000000000001E-3</c:v>
                </c:pt>
                <c:pt idx="22">
                  <c:v>1.0049916805324459E-2</c:v>
                </c:pt>
                <c:pt idx="23">
                  <c:v>1.1721854304635761E-2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F-481F-B819-8976FCE1BD68}"/>
            </c:ext>
          </c:extLst>
        </c:ser>
        <c:ser>
          <c:idx val="1"/>
          <c:order val="1"/>
          <c:tx>
            <c:v>CART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Sheet1!$U$27:$U$51</c:f>
              <c:numCache>
                <c:formatCode>General</c:formatCode>
                <c:ptCount val="25"/>
                <c:pt idx="0">
                  <c:v>768</c:v>
                </c:pt>
                <c:pt idx="1">
                  <c:v>1151</c:v>
                </c:pt>
                <c:pt idx="2">
                  <c:v>1536</c:v>
                </c:pt>
                <c:pt idx="3">
                  <c:v>2302</c:v>
                </c:pt>
                <c:pt idx="4">
                  <c:v>2304</c:v>
                </c:pt>
                <c:pt idx="5">
                  <c:v>3072</c:v>
                </c:pt>
                <c:pt idx="6">
                  <c:v>3453</c:v>
                </c:pt>
                <c:pt idx="7">
                  <c:v>3840</c:v>
                </c:pt>
                <c:pt idx="8">
                  <c:v>4521</c:v>
                </c:pt>
                <c:pt idx="9">
                  <c:v>4604</c:v>
                </c:pt>
                <c:pt idx="10">
                  <c:v>4898</c:v>
                </c:pt>
                <c:pt idx="11">
                  <c:v>5755</c:v>
                </c:pt>
                <c:pt idx="12">
                  <c:v>6906</c:v>
                </c:pt>
                <c:pt idx="13">
                  <c:v>9042</c:v>
                </c:pt>
                <c:pt idx="14">
                  <c:v>9796</c:v>
                </c:pt>
                <c:pt idx="15">
                  <c:v>13563</c:v>
                </c:pt>
                <c:pt idx="16">
                  <c:v>14694</c:v>
                </c:pt>
                <c:pt idx="17">
                  <c:v>18084</c:v>
                </c:pt>
                <c:pt idx="18">
                  <c:v>19020</c:v>
                </c:pt>
                <c:pt idx="19">
                  <c:v>19592</c:v>
                </c:pt>
                <c:pt idx="20">
                  <c:v>22605</c:v>
                </c:pt>
                <c:pt idx="21">
                  <c:v>24490</c:v>
                </c:pt>
                <c:pt idx="22">
                  <c:v>38040</c:v>
                </c:pt>
                <c:pt idx="23">
                  <c:v>57060</c:v>
                </c:pt>
                <c:pt idx="24">
                  <c:v>76080</c:v>
                </c:pt>
              </c:numCache>
            </c:numRef>
          </c:xVal>
          <c:yVal>
            <c:numRef>
              <c:f>Sheet1!$W$27:$W$51</c:f>
              <c:numCache>
                <c:formatCode>0.000%</c:formatCode>
                <c:ptCount val="25"/>
                <c:pt idx="0">
                  <c:v>1.9469026548672566E-2</c:v>
                </c:pt>
                <c:pt idx="1">
                  <c:v>2.3668639053254437E-2</c:v>
                </c:pt>
                <c:pt idx="2">
                  <c:v>5.0590219224283303E-3</c:v>
                </c:pt>
                <c:pt idx="3">
                  <c:v>1.3315579227696406E-3</c:v>
                </c:pt>
                <c:pt idx="4">
                  <c:v>2.1812080536912751E-2</c:v>
                </c:pt>
                <c:pt idx="5">
                  <c:v>1.9736842105263157E-2</c:v>
                </c:pt>
                <c:pt idx="6">
                  <c:v>1.5584415584415584E-2</c:v>
                </c:pt>
                <c:pt idx="7">
                  <c:v>0</c:v>
                </c:pt>
                <c:pt idx="8">
                  <c:v>0</c:v>
                </c:pt>
                <c:pt idx="9">
                  <c:v>7.4257425742574254E-3</c:v>
                </c:pt>
                <c:pt idx="10">
                  <c:v>7.9162875341219296E-2</c:v>
                </c:pt>
                <c:pt idx="11">
                  <c:v>2.0581113801452784E-2</c:v>
                </c:pt>
                <c:pt idx="12">
                  <c:v>0</c:v>
                </c:pt>
                <c:pt idx="13">
                  <c:v>0</c:v>
                </c:pt>
                <c:pt idx="14">
                  <c:v>2.7111984282907661E-2</c:v>
                </c:pt>
                <c:pt idx="15">
                  <c:v>1.7114914425427872E-3</c:v>
                </c:pt>
                <c:pt idx="16">
                  <c:v>7.9787234042553185E-3</c:v>
                </c:pt>
                <c:pt idx="17">
                  <c:v>7.2709646146388749E-4</c:v>
                </c:pt>
                <c:pt idx="18">
                  <c:v>3.727331374095047E-3</c:v>
                </c:pt>
                <c:pt idx="19">
                  <c:v>2.216475803472479E-3</c:v>
                </c:pt>
                <c:pt idx="20">
                  <c:v>2.4021138601969732E-4</c:v>
                </c:pt>
                <c:pt idx="21">
                  <c:v>6.4700000000000001E-3</c:v>
                </c:pt>
                <c:pt idx="22">
                  <c:v>1.0049916805324459E-2</c:v>
                </c:pt>
                <c:pt idx="23">
                  <c:v>1.1721854304635761E-2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F-481F-B819-8976FCE1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4448"/>
        <c:axId val="561201168"/>
      </c:scatterChart>
      <c:valAx>
        <c:axId val="5612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Size (number of rows*depth)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201168"/>
        <c:crosses val="autoZero"/>
        <c:crossBetween val="midCat"/>
      </c:valAx>
      <c:valAx>
        <c:axId val="5612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Relative</a:t>
                </a:r>
                <a:r>
                  <a:rPr lang="fr-FR" sz="1400" b="1" baseline="0"/>
                  <a:t>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2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Improvement of CG VS CART and ILP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Sheet1!$U$60:$U$84</c:f>
              <c:numCache>
                <c:formatCode>General</c:formatCode>
                <c:ptCount val="25"/>
                <c:pt idx="0">
                  <c:v>1536</c:v>
                </c:pt>
                <c:pt idx="1">
                  <c:v>2302</c:v>
                </c:pt>
                <c:pt idx="2">
                  <c:v>3072</c:v>
                </c:pt>
                <c:pt idx="3">
                  <c:v>4604</c:v>
                </c:pt>
                <c:pt idx="4">
                  <c:v>6144</c:v>
                </c:pt>
                <c:pt idx="5">
                  <c:v>9042</c:v>
                </c:pt>
                <c:pt idx="6">
                  <c:v>9208</c:v>
                </c:pt>
                <c:pt idx="7">
                  <c:v>9796</c:v>
                </c:pt>
                <c:pt idx="8">
                  <c:v>12288</c:v>
                </c:pt>
                <c:pt idx="9">
                  <c:v>18084</c:v>
                </c:pt>
                <c:pt idx="10">
                  <c:v>18416</c:v>
                </c:pt>
                <c:pt idx="11">
                  <c:v>19592</c:v>
                </c:pt>
                <c:pt idx="12">
                  <c:v>24576</c:v>
                </c:pt>
                <c:pt idx="13">
                  <c:v>36168</c:v>
                </c:pt>
                <c:pt idx="14">
                  <c:v>36832</c:v>
                </c:pt>
                <c:pt idx="15">
                  <c:v>38040</c:v>
                </c:pt>
                <c:pt idx="16">
                  <c:v>39184</c:v>
                </c:pt>
                <c:pt idx="17">
                  <c:v>72336</c:v>
                </c:pt>
                <c:pt idx="18">
                  <c:v>73664</c:v>
                </c:pt>
                <c:pt idx="19">
                  <c:v>76080</c:v>
                </c:pt>
                <c:pt idx="20">
                  <c:v>78368</c:v>
                </c:pt>
                <c:pt idx="21">
                  <c:v>144672</c:v>
                </c:pt>
                <c:pt idx="22">
                  <c:v>152160</c:v>
                </c:pt>
                <c:pt idx="23">
                  <c:v>156736</c:v>
                </c:pt>
                <c:pt idx="24">
                  <c:v>304320</c:v>
                </c:pt>
              </c:numCache>
            </c:numRef>
          </c:xVal>
          <c:yVal>
            <c:numRef>
              <c:f>Sheet1!$V$60:$V$84</c:f>
              <c:numCache>
                <c:formatCode>0.000%</c:formatCode>
                <c:ptCount val="25"/>
                <c:pt idx="0">
                  <c:v>0</c:v>
                </c:pt>
                <c:pt idx="1">
                  <c:v>-1.8439716312056736E-2</c:v>
                </c:pt>
                <c:pt idx="2">
                  <c:v>0</c:v>
                </c:pt>
                <c:pt idx="3">
                  <c:v>-1.3280212483399733E-3</c:v>
                </c:pt>
                <c:pt idx="4">
                  <c:v>8.2781456953642391E-3</c:v>
                </c:pt>
                <c:pt idx="5">
                  <c:v>-8.9175130047064646E-3</c:v>
                </c:pt>
                <c:pt idx="6">
                  <c:v>7.7319587628865982E-3</c:v>
                </c:pt>
                <c:pt idx="7">
                  <c:v>-1.7805383022774329E-2</c:v>
                </c:pt>
                <c:pt idx="8">
                  <c:v>3.2362459546925568E-3</c:v>
                </c:pt>
                <c:pt idx="9">
                  <c:v>0</c:v>
                </c:pt>
                <c:pt idx="10">
                  <c:v>7.4257425742574254E-3</c:v>
                </c:pt>
                <c:pt idx="11">
                  <c:v>2.7111984282907661E-2</c:v>
                </c:pt>
                <c:pt idx="12">
                  <c:v>0</c:v>
                </c:pt>
                <c:pt idx="13">
                  <c:v>1.7114914425427872E-3</c:v>
                </c:pt>
                <c:pt idx="14">
                  <c:v>2.0581113801452784E-2</c:v>
                </c:pt>
                <c:pt idx="15">
                  <c:v>3.727331374095047E-3</c:v>
                </c:pt>
                <c:pt idx="16">
                  <c:v>7.9787234042553185E-3</c:v>
                </c:pt>
                <c:pt idx="17">
                  <c:v>7.2709646146388749E-4</c:v>
                </c:pt>
                <c:pt idx="18">
                  <c:v>0</c:v>
                </c:pt>
                <c:pt idx="19">
                  <c:v>1.0049916805324459E-2</c:v>
                </c:pt>
                <c:pt idx="20">
                  <c:v>2.216475803472479E-3</c:v>
                </c:pt>
                <c:pt idx="21">
                  <c:v>2.4021138601969732E-4</c:v>
                </c:pt>
                <c:pt idx="22">
                  <c:v>1.1721854304635761E-2</c:v>
                </c:pt>
                <c:pt idx="23">
                  <c:v>6.4701653486700216E-3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B-416D-B699-95EFA63FDCED}"/>
            </c:ext>
          </c:extLst>
        </c:ser>
        <c:ser>
          <c:idx val="1"/>
          <c:order val="1"/>
          <c:tx>
            <c:v>CART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Sheet1!$U$60:$U$84</c:f>
              <c:numCache>
                <c:formatCode>General</c:formatCode>
                <c:ptCount val="25"/>
                <c:pt idx="0">
                  <c:v>1536</c:v>
                </c:pt>
                <c:pt idx="1">
                  <c:v>2302</c:v>
                </c:pt>
                <c:pt idx="2">
                  <c:v>3072</c:v>
                </c:pt>
                <c:pt idx="3">
                  <c:v>4604</c:v>
                </c:pt>
                <c:pt idx="4">
                  <c:v>6144</c:v>
                </c:pt>
                <c:pt idx="5">
                  <c:v>9042</c:v>
                </c:pt>
                <c:pt idx="6">
                  <c:v>9208</c:v>
                </c:pt>
                <c:pt idx="7">
                  <c:v>9796</c:v>
                </c:pt>
                <c:pt idx="8">
                  <c:v>12288</c:v>
                </c:pt>
                <c:pt idx="9">
                  <c:v>18084</c:v>
                </c:pt>
                <c:pt idx="10">
                  <c:v>18416</c:v>
                </c:pt>
                <c:pt idx="11">
                  <c:v>19592</c:v>
                </c:pt>
                <c:pt idx="12">
                  <c:v>24576</c:v>
                </c:pt>
                <c:pt idx="13">
                  <c:v>36168</c:v>
                </c:pt>
                <c:pt idx="14">
                  <c:v>36832</c:v>
                </c:pt>
                <c:pt idx="15">
                  <c:v>38040</c:v>
                </c:pt>
                <c:pt idx="16">
                  <c:v>39184</c:v>
                </c:pt>
                <c:pt idx="17">
                  <c:v>72336</c:v>
                </c:pt>
                <c:pt idx="18">
                  <c:v>73664</c:v>
                </c:pt>
                <c:pt idx="19">
                  <c:v>76080</c:v>
                </c:pt>
                <c:pt idx="20">
                  <c:v>78368</c:v>
                </c:pt>
                <c:pt idx="21">
                  <c:v>144672</c:v>
                </c:pt>
                <c:pt idx="22">
                  <c:v>152160</c:v>
                </c:pt>
                <c:pt idx="23">
                  <c:v>156736</c:v>
                </c:pt>
                <c:pt idx="24">
                  <c:v>304320</c:v>
                </c:pt>
              </c:numCache>
            </c:numRef>
          </c:xVal>
          <c:yVal>
            <c:numRef>
              <c:f>Sheet1!$W$60:$W$84</c:f>
              <c:numCache>
                <c:formatCode>0.000%</c:formatCode>
                <c:ptCount val="25"/>
                <c:pt idx="0">
                  <c:v>1.9469026548672566E-2</c:v>
                </c:pt>
                <c:pt idx="1">
                  <c:v>2.3668639053254437E-2</c:v>
                </c:pt>
                <c:pt idx="2">
                  <c:v>5.0590219224283303E-3</c:v>
                </c:pt>
                <c:pt idx="3">
                  <c:v>1.3315579227696406E-3</c:v>
                </c:pt>
                <c:pt idx="4">
                  <c:v>2.1812080536912751E-2</c:v>
                </c:pt>
                <c:pt idx="5">
                  <c:v>0</c:v>
                </c:pt>
                <c:pt idx="6">
                  <c:v>1.5584415584415584E-2</c:v>
                </c:pt>
                <c:pt idx="7">
                  <c:v>7.9162875341219296E-2</c:v>
                </c:pt>
                <c:pt idx="8">
                  <c:v>1.9736842105263157E-2</c:v>
                </c:pt>
                <c:pt idx="9">
                  <c:v>0</c:v>
                </c:pt>
                <c:pt idx="10">
                  <c:v>7.4257425742574254E-3</c:v>
                </c:pt>
                <c:pt idx="11">
                  <c:v>2.7111984282907661E-2</c:v>
                </c:pt>
                <c:pt idx="12">
                  <c:v>0</c:v>
                </c:pt>
                <c:pt idx="13">
                  <c:v>1.7114914425427872E-3</c:v>
                </c:pt>
                <c:pt idx="14">
                  <c:v>2.0581113801452784E-2</c:v>
                </c:pt>
                <c:pt idx="15">
                  <c:v>3.727331374095047E-3</c:v>
                </c:pt>
                <c:pt idx="16">
                  <c:v>7.9787234042553185E-3</c:v>
                </c:pt>
                <c:pt idx="17">
                  <c:v>7.2709646146388749E-4</c:v>
                </c:pt>
                <c:pt idx="18">
                  <c:v>0</c:v>
                </c:pt>
                <c:pt idx="19">
                  <c:v>1.0049916805324459E-2</c:v>
                </c:pt>
                <c:pt idx="20">
                  <c:v>2.216475803472479E-3</c:v>
                </c:pt>
                <c:pt idx="21">
                  <c:v>2.4021138601969732E-4</c:v>
                </c:pt>
                <c:pt idx="22">
                  <c:v>1.1721854304635761E-2</c:v>
                </c:pt>
                <c:pt idx="23">
                  <c:v>6.4701653486700216E-3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B-416D-B699-95EFA63F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06824"/>
        <c:axId val="447503872"/>
      </c:scatterChart>
      <c:valAx>
        <c:axId val="44750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Size2 (number of rows*(2^depth))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503872"/>
        <c:crosses val="autoZero"/>
        <c:crossBetween val="midCat"/>
      </c:valAx>
      <c:valAx>
        <c:axId val="4475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Relative improvement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50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Improvement of CG VS CART and ILP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Sheet1!$Y$27:$Y$50</c:f>
              <c:numCache>
                <c:formatCode>General</c:formatCode>
                <c:ptCount val="24"/>
                <c:pt idx="0">
                  <c:v>768</c:v>
                </c:pt>
                <c:pt idx="1">
                  <c:v>1151</c:v>
                </c:pt>
                <c:pt idx="2">
                  <c:v>1536</c:v>
                </c:pt>
                <c:pt idx="3">
                  <c:v>2302</c:v>
                </c:pt>
                <c:pt idx="4">
                  <c:v>2304</c:v>
                </c:pt>
                <c:pt idx="5">
                  <c:v>3072</c:v>
                </c:pt>
                <c:pt idx="6">
                  <c:v>3453</c:v>
                </c:pt>
                <c:pt idx="7">
                  <c:v>3840</c:v>
                </c:pt>
                <c:pt idx="8">
                  <c:v>4521</c:v>
                </c:pt>
                <c:pt idx="9">
                  <c:v>4604</c:v>
                </c:pt>
                <c:pt idx="10">
                  <c:v>4898</c:v>
                </c:pt>
                <c:pt idx="11">
                  <c:v>5755</c:v>
                </c:pt>
                <c:pt idx="12">
                  <c:v>9042</c:v>
                </c:pt>
                <c:pt idx="13">
                  <c:v>9796</c:v>
                </c:pt>
                <c:pt idx="14">
                  <c:v>13563</c:v>
                </c:pt>
                <c:pt idx="15">
                  <c:v>14694</c:v>
                </c:pt>
                <c:pt idx="16">
                  <c:v>18084</c:v>
                </c:pt>
                <c:pt idx="17">
                  <c:v>19020</c:v>
                </c:pt>
                <c:pt idx="18">
                  <c:v>19592</c:v>
                </c:pt>
                <c:pt idx="19">
                  <c:v>22605</c:v>
                </c:pt>
                <c:pt idx="20">
                  <c:v>24490</c:v>
                </c:pt>
                <c:pt idx="21">
                  <c:v>38040</c:v>
                </c:pt>
                <c:pt idx="22">
                  <c:v>57060</c:v>
                </c:pt>
                <c:pt idx="23">
                  <c:v>76080</c:v>
                </c:pt>
              </c:numCache>
            </c:numRef>
          </c:xVal>
          <c:yVal>
            <c:numRef>
              <c:f>Sheet1!$Z$27:$Z$50</c:f>
              <c:numCache>
                <c:formatCode>0</c:formatCode>
                <c:ptCount val="24"/>
                <c:pt idx="0">
                  <c:v>0</c:v>
                </c:pt>
                <c:pt idx="1">
                  <c:v>-13</c:v>
                </c:pt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  <c:pt idx="8">
                  <c:v>-36</c:v>
                </c:pt>
                <c:pt idx="9">
                  <c:v>6</c:v>
                </c:pt>
                <c:pt idx="10">
                  <c:v>-43</c:v>
                </c:pt>
                <c:pt idx="11">
                  <c:v>17</c:v>
                </c:pt>
                <c:pt idx="12">
                  <c:v>0</c:v>
                </c:pt>
                <c:pt idx="13">
                  <c:v>69</c:v>
                </c:pt>
                <c:pt idx="14">
                  <c:v>7</c:v>
                </c:pt>
                <c:pt idx="15">
                  <c:v>21</c:v>
                </c:pt>
                <c:pt idx="16">
                  <c:v>3</c:v>
                </c:pt>
                <c:pt idx="17">
                  <c:v>52</c:v>
                </c:pt>
                <c:pt idx="18">
                  <c:v>6</c:v>
                </c:pt>
                <c:pt idx="19">
                  <c:v>1</c:v>
                </c:pt>
                <c:pt idx="20">
                  <c:v>18</c:v>
                </c:pt>
                <c:pt idx="21">
                  <c:v>151</c:v>
                </c:pt>
                <c:pt idx="22">
                  <c:v>177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3-4643-8A95-C3EC35C30E05}"/>
            </c:ext>
          </c:extLst>
        </c:ser>
        <c:ser>
          <c:idx val="1"/>
          <c:order val="1"/>
          <c:tx>
            <c:v>CART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Sheet1!$Y$27:$Y$50</c:f>
              <c:numCache>
                <c:formatCode>General</c:formatCode>
                <c:ptCount val="24"/>
                <c:pt idx="0">
                  <c:v>768</c:v>
                </c:pt>
                <c:pt idx="1">
                  <c:v>1151</c:v>
                </c:pt>
                <c:pt idx="2">
                  <c:v>1536</c:v>
                </c:pt>
                <c:pt idx="3">
                  <c:v>2302</c:v>
                </c:pt>
                <c:pt idx="4">
                  <c:v>2304</c:v>
                </c:pt>
                <c:pt idx="5">
                  <c:v>3072</c:v>
                </c:pt>
                <c:pt idx="6">
                  <c:v>3453</c:v>
                </c:pt>
                <c:pt idx="7">
                  <c:v>3840</c:v>
                </c:pt>
                <c:pt idx="8">
                  <c:v>4521</c:v>
                </c:pt>
                <c:pt idx="9">
                  <c:v>4604</c:v>
                </c:pt>
                <c:pt idx="10">
                  <c:v>4898</c:v>
                </c:pt>
                <c:pt idx="11">
                  <c:v>5755</c:v>
                </c:pt>
                <c:pt idx="12">
                  <c:v>9042</c:v>
                </c:pt>
                <c:pt idx="13">
                  <c:v>9796</c:v>
                </c:pt>
                <c:pt idx="14">
                  <c:v>13563</c:v>
                </c:pt>
                <c:pt idx="15">
                  <c:v>14694</c:v>
                </c:pt>
                <c:pt idx="16">
                  <c:v>18084</c:v>
                </c:pt>
                <c:pt idx="17">
                  <c:v>19020</c:v>
                </c:pt>
                <c:pt idx="18">
                  <c:v>19592</c:v>
                </c:pt>
                <c:pt idx="19">
                  <c:v>22605</c:v>
                </c:pt>
                <c:pt idx="20">
                  <c:v>24490</c:v>
                </c:pt>
                <c:pt idx="21">
                  <c:v>38040</c:v>
                </c:pt>
                <c:pt idx="22">
                  <c:v>57060</c:v>
                </c:pt>
                <c:pt idx="23">
                  <c:v>76080</c:v>
                </c:pt>
              </c:numCache>
            </c:numRef>
          </c:xVal>
          <c:yVal>
            <c:numRef>
              <c:f>Sheet1!$AA$27:$AA$50</c:f>
              <c:numCache>
                <c:formatCode>0</c:formatCode>
                <c:ptCount val="24"/>
                <c:pt idx="0">
                  <c:v>11</c:v>
                </c:pt>
                <c:pt idx="1">
                  <c:v>16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174</c:v>
                </c:pt>
                <c:pt idx="11">
                  <c:v>17</c:v>
                </c:pt>
                <c:pt idx="12">
                  <c:v>0</c:v>
                </c:pt>
                <c:pt idx="13">
                  <c:v>69</c:v>
                </c:pt>
                <c:pt idx="14">
                  <c:v>7</c:v>
                </c:pt>
                <c:pt idx="15">
                  <c:v>21</c:v>
                </c:pt>
                <c:pt idx="16">
                  <c:v>3</c:v>
                </c:pt>
                <c:pt idx="17">
                  <c:v>52</c:v>
                </c:pt>
                <c:pt idx="18">
                  <c:v>6</c:v>
                </c:pt>
                <c:pt idx="19">
                  <c:v>1</c:v>
                </c:pt>
                <c:pt idx="20">
                  <c:v>18</c:v>
                </c:pt>
                <c:pt idx="21">
                  <c:v>151</c:v>
                </c:pt>
                <c:pt idx="22">
                  <c:v>177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3-4643-8A95-C3EC35C3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76960"/>
        <c:axId val="560673352"/>
      </c:scatterChart>
      <c:valAx>
        <c:axId val="5606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Size (number of rows*depth)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73352"/>
        <c:crosses val="autoZero"/>
        <c:crossBetween val="midCat"/>
      </c:valAx>
      <c:valAx>
        <c:axId val="5606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Absolute improvement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51</xdr:row>
      <xdr:rowOff>123825</xdr:rowOff>
    </xdr:from>
    <xdr:to>
      <xdr:col>6</xdr:col>
      <xdr:colOff>552451</xdr:colOff>
      <xdr:row>70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C6809-0EE8-426A-9695-5A8D969F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51</xdr:row>
      <xdr:rowOff>100012</xdr:rowOff>
    </xdr:from>
    <xdr:to>
      <xdr:col>14</xdr:col>
      <xdr:colOff>933450</xdr:colOff>
      <xdr:row>70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9E0036-AD8A-439F-805F-FD58C824A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70</xdr:row>
      <xdr:rowOff>166686</xdr:rowOff>
    </xdr:from>
    <xdr:to>
      <xdr:col>6</xdr:col>
      <xdr:colOff>614362</xdr:colOff>
      <xdr:row>87</xdr:row>
      <xdr:rowOff>40003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B238F2-AD05-43E5-A16E-38243445A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A84"/>
  <sheetViews>
    <sheetView tabSelected="1" topLeftCell="A19" workbookViewId="0">
      <selection activeCell="N39" sqref="N39"/>
    </sheetView>
  </sheetViews>
  <sheetFormatPr defaultRowHeight="15" x14ac:dyDescent="0.25"/>
  <cols>
    <col min="3" max="3" width="15.140625" customWidth="1"/>
    <col min="4" max="4" width="17.7109375" customWidth="1"/>
    <col min="5" max="5" width="8" style="1" customWidth="1"/>
    <col min="6" max="6" width="16.140625" customWidth="1"/>
    <col min="7" max="7" width="12.28515625" customWidth="1"/>
    <col min="8" max="8" width="14.7109375" customWidth="1"/>
    <col min="9" max="9" width="13" customWidth="1"/>
    <col min="10" max="10" width="13.28515625" customWidth="1"/>
    <col min="11" max="13" width="11.140625" customWidth="1"/>
    <col min="15" max="16" width="19.7109375" customWidth="1"/>
    <col min="17" max="18" width="17.28515625" customWidth="1"/>
    <col min="19" max="19" width="12.5703125" customWidth="1"/>
    <col min="22" max="22" width="12.85546875" customWidth="1"/>
    <col min="24" max="24" width="34.140625" customWidth="1"/>
  </cols>
  <sheetData>
    <row r="3" spans="3:24" x14ac:dyDescent="0.25">
      <c r="T3" t="s">
        <v>15</v>
      </c>
      <c r="X3" t="s">
        <v>10</v>
      </c>
    </row>
    <row r="4" spans="3:24" x14ac:dyDescent="0.25">
      <c r="O4" s="6" t="s">
        <v>22</v>
      </c>
      <c r="P4" s="6"/>
      <c r="Q4" s="6" t="s">
        <v>46</v>
      </c>
      <c r="R4" s="6"/>
      <c r="T4" t="s">
        <v>41</v>
      </c>
    </row>
    <row r="5" spans="3:24" x14ac:dyDescent="0.25">
      <c r="D5" s="1"/>
      <c r="F5" s="1" t="s">
        <v>5</v>
      </c>
      <c r="G5" s="1" t="s">
        <v>44</v>
      </c>
      <c r="H5" s="1" t="s">
        <v>45</v>
      </c>
      <c r="I5" s="1" t="s">
        <v>6</v>
      </c>
      <c r="J5" s="1" t="s">
        <v>7</v>
      </c>
      <c r="K5" s="1" t="s">
        <v>13</v>
      </c>
      <c r="L5" s="1" t="s">
        <v>14</v>
      </c>
      <c r="M5" s="4" t="s">
        <v>47</v>
      </c>
      <c r="N5" s="1"/>
      <c r="T5" t="s">
        <v>42</v>
      </c>
      <c r="X5" t="s">
        <v>11</v>
      </c>
    </row>
    <row r="6" spans="3:24" x14ac:dyDescent="0.25">
      <c r="C6" s="1" t="s">
        <v>0</v>
      </c>
      <c r="D6" s="1" t="s">
        <v>8</v>
      </c>
      <c r="E6" s="1" t="s">
        <v>43</v>
      </c>
      <c r="F6" s="1">
        <v>1</v>
      </c>
      <c r="G6" s="1">
        <f>F6*D7</f>
        <v>4521</v>
      </c>
      <c r="H6" s="1">
        <f>POWER(2,F6)*D7</f>
        <v>9042</v>
      </c>
      <c r="I6" s="1">
        <v>4001</v>
      </c>
      <c r="J6" s="2">
        <v>4037</v>
      </c>
      <c r="K6" s="1" t="s">
        <v>9</v>
      </c>
      <c r="L6" s="1">
        <v>4001</v>
      </c>
      <c r="M6" s="4">
        <v>4037</v>
      </c>
      <c r="N6" s="1"/>
      <c r="O6" s="3">
        <f>(L6-I6)/I6</f>
        <v>0</v>
      </c>
      <c r="P6" s="5">
        <f>L6-I6</f>
        <v>0</v>
      </c>
      <c r="Q6" s="3">
        <f>(L6-J6)/J6</f>
        <v>-8.9175130047064646E-3</v>
      </c>
      <c r="R6" s="5">
        <f>L6-J6</f>
        <v>-36</v>
      </c>
      <c r="X6" t="s">
        <v>23</v>
      </c>
    </row>
    <row r="7" spans="3:24" x14ac:dyDescent="0.25">
      <c r="C7" s="1" t="s">
        <v>1</v>
      </c>
      <c r="D7" s="1">
        <v>4521</v>
      </c>
      <c r="F7" s="1">
        <v>2</v>
      </c>
      <c r="G7" s="1">
        <f>F7*D7</f>
        <v>9042</v>
      </c>
      <c r="H7" s="1">
        <f>POWER(2,F7)*D7</f>
        <v>18084</v>
      </c>
      <c r="I7" s="2">
        <v>4073</v>
      </c>
      <c r="J7" s="2">
        <v>4073</v>
      </c>
      <c r="K7" s="1" t="s">
        <v>17</v>
      </c>
      <c r="L7" s="2">
        <v>4073</v>
      </c>
      <c r="M7" s="4" t="s">
        <v>48</v>
      </c>
      <c r="N7" s="1"/>
      <c r="O7" s="3">
        <f>(L7-I7)/I7</f>
        <v>0</v>
      </c>
      <c r="P7" s="5">
        <f t="shared" ref="P7:P10" si="0">L7-I7</f>
        <v>0</v>
      </c>
      <c r="Q7" s="3">
        <f t="shared" ref="Q7:Q31" si="1">(L7-J7)/J7</f>
        <v>0</v>
      </c>
      <c r="R7" s="5">
        <f t="shared" ref="R7:R10" si="2">L7-J7</f>
        <v>0</v>
      </c>
      <c r="X7" t="s">
        <v>12</v>
      </c>
    </row>
    <row r="8" spans="3:24" x14ac:dyDescent="0.25">
      <c r="C8" s="1" t="s">
        <v>2</v>
      </c>
      <c r="D8" s="1">
        <v>51</v>
      </c>
      <c r="F8" s="1">
        <v>3</v>
      </c>
      <c r="G8" s="1">
        <f>F8*D7</f>
        <v>13563</v>
      </c>
      <c r="H8" s="1">
        <f>POWER(2,F8)*D7</f>
        <v>36168</v>
      </c>
      <c r="I8" s="1">
        <v>4090</v>
      </c>
      <c r="J8" s="1">
        <v>4090</v>
      </c>
      <c r="K8" s="1">
        <v>4097</v>
      </c>
      <c r="L8" s="2">
        <v>4097</v>
      </c>
      <c r="M8" s="4" t="s">
        <v>48</v>
      </c>
      <c r="N8" s="1"/>
      <c r="O8" s="3">
        <f>(L8-I8)/I8</f>
        <v>1.7114914425427872E-3</v>
      </c>
      <c r="P8" s="5">
        <f t="shared" si="0"/>
        <v>7</v>
      </c>
      <c r="Q8" s="3">
        <f t="shared" si="1"/>
        <v>1.7114914425427872E-3</v>
      </c>
      <c r="R8" s="5">
        <f t="shared" si="2"/>
        <v>7</v>
      </c>
    </row>
    <row r="9" spans="3:24" x14ac:dyDescent="0.25">
      <c r="C9" s="1" t="s">
        <v>3</v>
      </c>
      <c r="D9" s="1">
        <v>45</v>
      </c>
      <c r="F9" s="1">
        <v>4</v>
      </c>
      <c r="G9" s="1">
        <f>F9*D7</f>
        <v>18084</v>
      </c>
      <c r="H9" s="1">
        <f>POWER(2,F9)*D7</f>
        <v>72336</v>
      </c>
      <c r="I9" s="1">
        <v>4126</v>
      </c>
      <c r="J9" s="1">
        <v>4126</v>
      </c>
      <c r="K9" s="1">
        <v>4129</v>
      </c>
      <c r="L9" s="2">
        <v>4129</v>
      </c>
      <c r="M9" s="4" t="s">
        <v>48</v>
      </c>
      <c r="N9" s="1"/>
      <c r="O9" s="3">
        <f t="shared" ref="O9:O31" si="3">(L9-I9)/I9</f>
        <v>7.2709646146388749E-4</v>
      </c>
      <c r="P9" s="5">
        <f t="shared" si="0"/>
        <v>3</v>
      </c>
      <c r="Q9" s="3">
        <f t="shared" si="1"/>
        <v>7.2709646146388749E-4</v>
      </c>
      <c r="R9" s="5">
        <f t="shared" si="2"/>
        <v>3</v>
      </c>
    </row>
    <row r="10" spans="3:24" x14ac:dyDescent="0.25">
      <c r="C10" s="1" t="s">
        <v>16</v>
      </c>
      <c r="D10" s="1">
        <v>6</v>
      </c>
      <c r="F10" s="1">
        <v>5</v>
      </c>
      <c r="G10" s="1">
        <f>F10*D7</f>
        <v>22605</v>
      </c>
      <c r="H10" s="1">
        <f>POWER(2,F10)*D7</f>
        <v>144672</v>
      </c>
      <c r="I10" s="1">
        <v>4163</v>
      </c>
      <c r="J10" s="1">
        <v>4163</v>
      </c>
      <c r="K10" s="1">
        <v>4164</v>
      </c>
      <c r="L10" s="2">
        <v>4164</v>
      </c>
      <c r="M10" s="4" t="s">
        <v>48</v>
      </c>
      <c r="N10" s="1"/>
      <c r="O10" s="3">
        <f t="shared" si="3"/>
        <v>2.4021138601969732E-4</v>
      </c>
      <c r="P10" s="5">
        <f t="shared" si="0"/>
        <v>1</v>
      </c>
      <c r="Q10" s="3">
        <f t="shared" si="1"/>
        <v>2.4021138601969732E-4</v>
      </c>
      <c r="R10" s="5">
        <f t="shared" si="2"/>
        <v>1</v>
      </c>
    </row>
    <row r="11" spans="3:24" x14ac:dyDescent="0.25">
      <c r="C11" s="1" t="s">
        <v>4</v>
      </c>
      <c r="D11" s="1">
        <v>2</v>
      </c>
      <c r="F11" s="1">
        <v>6</v>
      </c>
      <c r="G11" s="1">
        <f>F11*D7</f>
        <v>27126</v>
      </c>
      <c r="H11" s="1">
        <f>POWER(2,F11)*D7</f>
        <v>289344</v>
      </c>
      <c r="I11" s="1"/>
      <c r="J11" s="1"/>
      <c r="K11" s="1"/>
      <c r="L11" s="1"/>
      <c r="M11" s="4"/>
      <c r="N11" s="1"/>
      <c r="O11" s="3" t="e">
        <f t="shared" si="3"/>
        <v>#DIV/0!</v>
      </c>
      <c r="P11" s="5"/>
      <c r="Q11" s="3" t="e">
        <f t="shared" si="1"/>
        <v>#DIV/0!</v>
      </c>
      <c r="R11" s="3"/>
    </row>
    <row r="12" spans="3:24" x14ac:dyDescent="0.25">
      <c r="M12" s="4"/>
      <c r="O12" s="3"/>
      <c r="P12" s="3"/>
      <c r="Q12" s="3"/>
      <c r="R12" s="3"/>
    </row>
    <row r="13" spans="3:24" x14ac:dyDescent="0.25">
      <c r="M13" s="4"/>
      <c r="O13" s="3"/>
      <c r="P13" s="3"/>
      <c r="Q13" s="3"/>
      <c r="R13" s="3"/>
      <c r="U13" t="s">
        <v>24</v>
      </c>
    </row>
    <row r="14" spans="3:24" x14ac:dyDescent="0.25">
      <c r="M14" s="4"/>
      <c r="O14" s="3"/>
      <c r="P14" s="3"/>
      <c r="Q14" s="3"/>
      <c r="R14" s="3"/>
      <c r="U14" t="s">
        <v>25</v>
      </c>
    </row>
    <row r="15" spans="3:24" x14ac:dyDescent="0.25">
      <c r="M15" s="4"/>
      <c r="O15" s="3"/>
      <c r="P15" s="3"/>
      <c r="Q15" s="3"/>
      <c r="R15" s="3"/>
    </row>
    <row r="16" spans="3:24" x14ac:dyDescent="0.25">
      <c r="D16" s="1"/>
      <c r="F16" s="1" t="s">
        <v>5</v>
      </c>
      <c r="G16" s="1"/>
      <c r="H16" s="1"/>
      <c r="I16" s="1" t="s">
        <v>6</v>
      </c>
      <c r="J16" s="1" t="s">
        <v>7</v>
      </c>
      <c r="K16" s="1" t="s">
        <v>13</v>
      </c>
      <c r="L16" s="1" t="s">
        <v>14</v>
      </c>
      <c r="M16" s="4"/>
      <c r="O16" s="3"/>
      <c r="P16" s="3"/>
      <c r="Q16" s="3"/>
      <c r="R16" s="3"/>
    </row>
    <row r="17" spans="3:27" x14ac:dyDescent="0.25">
      <c r="C17" s="1" t="s">
        <v>0</v>
      </c>
      <c r="D17" s="1" t="s">
        <v>18</v>
      </c>
      <c r="E17" s="1" t="s">
        <v>43</v>
      </c>
      <c r="F17" s="1">
        <v>1</v>
      </c>
      <c r="G17" s="1">
        <f>F17*D18</f>
        <v>768</v>
      </c>
      <c r="H17" s="1">
        <f>POWER(2,F17)*D18</f>
        <v>1536</v>
      </c>
      <c r="I17" s="1">
        <v>565</v>
      </c>
      <c r="J17" s="2">
        <v>576</v>
      </c>
      <c r="K17" s="1" t="s">
        <v>31</v>
      </c>
      <c r="L17" s="2">
        <v>576</v>
      </c>
      <c r="M17" s="4">
        <v>576</v>
      </c>
      <c r="O17" s="3">
        <f t="shared" si="3"/>
        <v>1.9469026548672566E-2</v>
      </c>
      <c r="P17" s="5">
        <f>L17-I17</f>
        <v>11</v>
      </c>
      <c r="Q17" s="3">
        <f t="shared" si="1"/>
        <v>0</v>
      </c>
      <c r="R17" s="5">
        <f>L17-J17</f>
        <v>0</v>
      </c>
      <c r="X17" t="s">
        <v>26</v>
      </c>
    </row>
    <row r="18" spans="3:27" x14ac:dyDescent="0.25">
      <c r="C18" s="1" t="s">
        <v>1</v>
      </c>
      <c r="D18" s="1">
        <v>768</v>
      </c>
      <c r="F18" s="1">
        <v>2</v>
      </c>
      <c r="G18" s="1">
        <f>F18*D18</f>
        <v>1536</v>
      </c>
      <c r="H18" s="1">
        <f>POWER(2,F18)*D18</f>
        <v>3072</v>
      </c>
      <c r="I18" s="1">
        <v>593</v>
      </c>
      <c r="J18" s="2">
        <v>596</v>
      </c>
      <c r="K18" s="1" t="s">
        <v>32</v>
      </c>
      <c r="L18" s="2">
        <v>596</v>
      </c>
      <c r="M18" s="4">
        <v>597</v>
      </c>
      <c r="O18" s="3">
        <f t="shared" si="3"/>
        <v>5.0590219224283303E-3</v>
      </c>
      <c r="P18" s="5">
        <f t="shared" ref="P18:P21" si="4">L18-I18</f>
        <v>3</v>
      </c>
      <c r="Q18" s="3">
        <f t="shared" si="1"/>
        <v>0</v>
      </c>
      <c r="R18" s="5">
        <f t="shared" ref="R18:R21" si="5">L18-J18</f>
        <v>0</v>
      </c>
    </row>
    <row r="19" spans="3:27" x14ac:dyDescent="0.25">
      <c r="C19" s="1" t="s">
        <v>2</v>
      </c>
      <c r="D19" s="1">
        <v>8</v>
      </c>
      <c r="F19" s="1">
        <v>3</v>
      </c>
      <c r="G19" s="1">
        <f>F19*D18</f>
        <v>2304</v>
      </c>
      <c r="H19" s="1">
        <f>POWER(2,F19)*D18</f>
        <v>6144</v>
      </c>
      <c r="I19" s="1">
        <v>596</v>
      </c>
      <c r="J19" s="1">
        <v>604</v>
      </c>
      <c r="K19" s="1" t="s">
        <v>33</v>
      </c>
      <c r="L19" s="2">
        <v>609</v>
      </c>
      <c r="M19" s="4">
        <v>617</v>
      </c>
      <c r="O19" s="3">
        <f t="shared" si="3"/>
        <v>2.1812080536912751E-2</v>
      </c>
      <c r="P19" s="5">
        <f t="shared" si="4"/>
        <v>13</v>
      </c>
      <c r="Q19" s="3">
        <f t="shared" si="1"/>
        <v>8.2781456953642391E-3</v>
      </c>
      <c r="R19" s="5">
        <f t="shared" si="5"/>
        <v>5</v>
      </c>
      <c r="X19" t="s">
        <v>27</v>
      </c>
    </row>
    <row r="20" spans="3:27" x14ac:dyDescent="0.25">
      <c r="C20" s="1" t="s">
        <v>3</v>
      </c>
      <c r="D20" s="1">
        <v>0</v>
      </c>
      <c r="F20" s="1">
        <v>4</v>
      </c>
      <c r="G20" s="1">
        <f>F20*D18</f>
        <v>3072</v>
      </c>
      <c r="H20" s="1">
        <f>POWER(2,F20)*D18</f>
        <v>12288</v>
      </c>
      <c r="I20" s="1">
        <v>608</v>
      </c>
      <c r="J20" s="1">
        <v>618</v>
      </c>
      <c r="K20" s="1">
        <v>620</v>
      </c>
      <c r="L20" s="2">
        <v>620</v>
      </c>
      <c r="M20" s="4" t="s">
        <v>48</v>
      </c>
      <c r="O20" s="3">
        <f t="shared" si="3"/>
        <v>1.9736842105263157E-2</v>
      </c>
      <c r="P20" s="5">
        <f t="shared" si="4"/>
        <v>12</v>
      </c>
      <c r="Q20" s="3">
        <f t="shared" si="1"/>
        <v>3.2362459546925568E-3</v>
      </c>
      <c r="R20" s="5">
        <f t="shared" si="5"/>
        <v>2</v>
      </c>
      <c r="X20" t="s">
        <v>28</v>
      </c>
    </row>
    <row r="21" spans="3:27" x14ac:dyDescent="0.25">
      <c r="C21" s="1" t="s">
        <v>16</v>
      </c>
      <c r="D21" s="1">
        <v>8</v>
      </c>
      <c r="F21" s="1">
        <v>5</v>
      </c>
      <c r="G21" s="1">
        <f>F21*D18</f>
        <v>3840</v>
      </c>
      <c r="H21" s="1">
        <f>POWER(2,F21)*D18</f>
        <v>24576</v>
      </c>
      <c r="I21" s="2">
        <v>643</v>
      </c>
      <c r="J21" s="2">
        <v>643</v>
      </c>
      <c r="K21" s="1">
        <v>643</v>
      </c>
      <c r="L21" s="2">
        <v>643</v>
      </c>
      <c r="M21" s="4" t="s">
        <v>48</v>
      </c>
      <c r="O21" s="3">
        <f t="shared" si="3"/>
        <v>0</v>
      </c>
      <c r="P21" s="5">
        <f t="shared" si="4"/>
        <v>0</v>
      </c>
      <c r="Q21" s="3">
        <f t="shared" si="1"/>
        <v>0</v>
      </c>
      <c r="R21" s="5">
        <f t="shared" si="5"/>
        <v>0</v>
      </c>
      <c r="X21" t="s">
        <v>29</v>
      </c>
    </row>
    <row r="22" spans="3:27" x14ac:dyDescent="0.25">
      <c r="C22" s="1" t="s">
        <v>4</v>
      </c>
      <c r="D22" s="1">
        <v>2</v>
      </c>
      <c r="F22" s="1">
        <v>6</v>
      </c>
      <c r="G22" s="1">
        <f>F22*D18</f>
        <v>4608</v>
      </c>
      <c r="H22" s="1">
        <f>POWER(2,F22)*D18</f>
        <v>49152</v>
      </c>
      <c r="I22" s="1"/>
      <c r="J22" s="1"/>
      <c r="K22" s="1"/>
      <c r="L22" s="1"/>
      <c r="M22" s="4"/>
      <c r="O22" s="3" t="e">
        <f t="shared" si="3"/>
        <v>#DIV/0!</v>
      </c>
      <c r="P22" s="3"/>
      <c r="Q22" s="3" t="e">
        <f t="shared" si="1"/>
        <v>#DIV/0!</v>
      </c>
      <c r="R22" s="3"/>
      <c r="X22" t="s">
        <v>30</v>
      </c>
    </row>
    <row r="23" spans="3:27" x14ac:dyDescent="0.25">
      <c r="M23" s="4"/>
      <c r="O23" s="3"/>
      <c r="P23" s="3"/>
      <c r="Q23" s="3"/>
      <c r="R23" s="3"/>
    </row>
    <row r="24" spans="3:27" x14ac:dyDescent="0.25">
      <c r="M24" s="4"/>
      <c r="O24" s="3"/>
      <c r="P24" s="3"/>
      <c r="Q24" s="3"/>
      <c r="R24" s="3"/>
    </row>
    <row r="25" spans="3:27" x14ac:dyDescent="0.25">
      <c r="D25" s="1"/>
      <c r="F25" s="1" t="s">
        <v>5</v>
      </c>
      <c r="G25" s="1"/>
      <c r="H25" s="1"/>
      <c r="I25" s="1" t="s">
        <v>6</v>
      </c>
      <c r="J25" s="1" t="s">
        <v>7</v>
      </c>
      <c r="K25" s="1" t="s">
        <v>13</v>
      </c>
      <c r="L25" s="1" t="s">
        <v>14</v>
      </c>
      <c r="M25" s="4"/>
      <c r="O25" s="3"/>
      <c r="P25" s="3"/>
      <c r="Q25" s="3"/>
      <c r="R25" s="3"/>
    </row>
    <row r="26" spans="3:27" x14ac:dyDescent="0.25">
      <c r="C26" s="1" t="s">
        <v>0</v>
      </c>
      <c r="D26" s="1" t="s">
        <v>19</v>
      </c>
      <c r="E26" s="1" t="s">
        <v>43</v>
      </c>
      <c r="F26" s="1">
        <v>1</v>
      </c>
      <c r="G26" s="1">
        <f>F26*D27</f>
        <v>4898</v>
      </c>
      <c r="H26" s="1">
        <f>POWER(2,F26)*D27</f>
        <v>9796</v>
      </c>
      <c r="I26" s="1">
        <v>2198</v>
      </c>
      <c r="J26" s="2">
        <v>2415</v>
      </c>
      <c r="K26" s="1" t="s">
        <v>21</v>
      </c>
      <c r="L26" s="1">
        <v>2372</v>
      </c>
      <c r="M26" s="4">
        <v>2415</v>
      </c>
      <c r="O26" s="3">
        <f t="shared" si="3"/>
        <v>7.9162875341219296E-2</v>
      </c>
      <c r="P26" s="5">
        <f>L26-I26</f>
        <v>174</v>
      </c>
      <c r="Q26" s="3">
        <f t="shared" si="1"/>
        <v>-1.7805383022774329E-2</v>
      </c>
      <c r="R26" s="5">
        <f>L26-J26</f>
        <v>-43</v>
      </c>
    </row>
    <row r="27" spans="3:27" x14ac:dyDescent="0.25">
      <c r="C27" s="1" t="s">
        <v>1</v>
      </c>
      <c r="D27" s="1">
        <v>4898</v>
      </c>
      <c r="F27" s="1">
        <v>2</v>
      </c>
      <c r="G27" s="1">
        <f>F27*D27</f>
        <v>9796</v>
      </c>
      <c r="H27" s="1">
        <f>POWER(2,F27)*D27</f>
        <v>19592</v>
      </c>
      <c r="I27" s="1">
        <v>2545</v>
      </c>
      <c r="J27" s="1">
        <v>2545</v>
      </c>
      <c r="K27" s="1" t="s">
        <v>20</v>
      </c>
      <c r="L27" s="2">
        <v>2614</v>
      </c>
      <c r="M27" s="4" t="s">
        <v>48</v>
      </c>
      <c r="O27" s="3">
        <f t="shared" si="3"/>
        <v>2.7111984282907661E-2</v>
      </c>
      <c r="P27" s="5">
        <f t="shared" ref="P27:P30" si="6">L27-I27</f>
        <v>69</v>
      </c>
      <c r="Q27" s="3">
        <f t="shared" si="1"/>
        <v>2.7111984282907661E-2</v>
      </c>
      <c r="R27" s="5">
        <f t="shared" ref="R27:R30" si="7">L27-J27</f>
        <v>69</v>
      </c>
      <c r="U27" s="1">
        <v>768</v>
      </c>
      <c r="V27" s="3">
        <v>0</v>
      </c>
      <c r="W27" s="3">
        <v>1.9469026548672566E-2</v>
      </c>
      <c r="Y27" s="1">
        <v>768</v>
      </c>
      <c r="Z27" s="5">
        <v>0</v>
      </c>
      <c r="AA27" s="5">
        <v>11</v>
      </c>
    </row>
    <row r="28" spans="3:27" x14ac:dyDescent="0.25">
      <c r="C28" s="1" t="s">
        <v>2</v>
      </c>
      <c r="D28" s="1">
        <v>11</v>
      </c>
      <c r="F28" s="1">
        <v>3</v>
      </c>
      <c r="G28" s="1">
        <f>F28*D27</f>
        <v>14694</v>
      </c>
      <c r="H28" s="1">
        <f>POWER(2,F28)*D27</f>
        <v>39184</v>
      </c>
      <c r="I28" s="1">
        <v>2632</v>
      </c>
      <c r="J28" s="1">
        <v>2632</v>
      </c>
      <c r="K28" s="1">
        <v>2653</v>
      </c>
      <c r="L28" s="2">
        <v>2653</v>
      </c>
      <c r="M28" s="4" t="s">
        <v>48</v>
      </c>
      <c r="O28" s="3">
        <f t="shared" si="3"/>
        <v>7.9787234042553185E-3</v>
      </c>
      <c r="P28" s="5">
        <f t="shared" si="6"/>
        <v>21</v>
      </c>
      <c r="Q28" s="3">
        <f t="shared" si="1"/>
        <v>7.9787234042553185E-3</v>
      </c>
      <c r="R28" s="5">
        <f t="shared" si="7"/>
        <v>21</v>
      </c>
      <c r="U28" s="1">
        <v>1151</v>
      </c>
      <c r="V28" s="3">
        <v>-1.8439716312056736E-2</v>
      </c>
      <c r="W28" s="3">
        <v>2.3668639053254437E-2</v>
      </c>
      <c r="Y28" s="1">
        <v>1151</v>
      </c>
      <c r="Z28" s="5">
        <v>-13</v>
      </c>
      <c r="AA28" s="5">
        <v>16</v>
      </c>
    </row>
    <row r="29" spans="3:27" x14ac:dyDescent="0.25">
      <c r="C29" s="1" t="s">
        <v>3</v>
      </c>
      <c r="D29" s="1">
        <v>0</v>
      </c>
      <c r="F29" s="1">
        <v>4</v>
      </c>
      <c r="G29" s="1">
        <f>F29*D27</f>
        <v>19592</v>
      </c>
      <c r="H29" s="1">
        <f>POWER(2,F29)*D27</f>
        <v>78368</v>
      </c>
      <c r="I29" s="1">
        <v>2707</v>
      </c>
      <c r="J29" s="1">
        <v>2707</v>
      </c>
      <c r="K29" s="1">
        <v>2713</v>
      </c>
      <c r="L29" s="2">
        <v>2713</v>
      </c>
      <c r="M29" s="4" t="s">
        <v>48</v>
      </c>
      <c r="O29" s="3">
        <f t="shared" si="3"/>
        <v>2.216475803472479E-3</v>
      </c>
      <c r="P29" s="5">
        <f t="shared" si="6"/>
        <v>6</v>
      </c>
      <c r="Q29" s="3">
        <f t="shared" si="1"/>
        <v>2.216475803472479E-3</v>
      </c>
      <c r="R29" s="5">
        <f t="shared" si="7"/>
        <v>6</v>
      </c>
      <c r="U29" s="1">
        <v>1536</v>
      </c>
      <c r="V29" s="3">
        <v>0</v>
      </c>
      <c r="W29" s="3">
        <v>5.0590219224283303E-3</v>
      </c>
      <c r="Y29" s="1">
        <v>1536</v>
      </c>
      <c r="Z29" s="5">
        <v>0</v>
      </c>
      <c r="AA29" s="5">
        <v>3</v>
      </c>
    </row>
    <row r="30" spans="3:27" x14ac:dyDescent="0.25">
      <c r="C30" s="1" t="s">
        <v>16</v>
      </c>
      <c r="D30" s="1">
        <v>11</v>
      </c>
      <c r="F30" s="1">
        <v>5</v>
      </c>
      <c r="G30" s="1">
        <f>F30*D27</f>
        <v>24490</v>
      </c>
      <c r="H30" s="1">
        <f>POWER(2,F30)*D27</f>
        <v>156736</v>
      </c>
      <c r="I30" s="1">
        <v>2782</v>
      </c>
      <c r="J30" s="1">
        <v>2782</v>
      </c>
      <c r="K30" s="1">
        <v>2800</v>
      </c>
      <c r="L30" s="2">
        <v>2800</v>
      </c>
      <c r="M30" s="4" t="s">
        <v>48</v>
      </c>
      <c r="O30" s="3">
        <f t="shared" si="3"/>
        <v>6.4701653486700216E-3</v>
      </c>
      <c r="P30" s="5">
        <f t="shared" si="6"/>
        <v>18</v>
      </c>
      <c r="Q30" s="3">
        <f t="shared" si="1"/>
        <v>6.4701653486700216E-3</v>
      </c>
      <c r="R30" s="5">
        <f t="shared" si="7"/>
        <v>18</v>
      </c>
      <c r="U30" s="1">
        <v>2302</v>
      </c>
      <c r="V30" s="3">
        <v>-1.3280212483399733E-3</v>
      </c>
      <c r="W30" s="3">
        <v>1.3315579227696406E-3</v>
      </c>
      <c r="Y30" s="1">
        <v>2302</v>
      </c>
      <c r="Z30" s="5">
        <v>-1</v>
      </c>
      <c r="AA30" s="5">
        <v>1</v>
      </c>
    </row>
    <row r="31" spans="3:27" x14ac:dyDescent="0.25">
      <c r="C31" s="1" t="s">
        <v>4</v>
      </c>
      <c r="D31" s="1">
        <v>7</v>
      </c>
      <c r="F31" s="1">
        <v>6</v>
      </c>
      <c r="G31" s="1">
        <f>F31*D27</f>
        <v>29388</v>
      </c>
      <c r="H31" s="1">
        <f>POWER(2,F31)*D27</f>
        <v>313472</v>
      </c>
      <c r="I31" s="1"/>
      <c r="J31" s="1"/>
      <c r="K31" s="1"/>
      <c r="L31" s="1"/>
      <c r="M31" s="4"/>
      <c r="O31" s="3" t="e">
        <f t="shared" si="3"/>
        <v>#DIV/0!</v>
      </c>
      <c r="P31" s="3"/>
      <c r="Q31" s="3" t="e">
        <f t="shared" si="1"/>
        <v>#DIV/0!</v>
      </c>
      <c r="R31" s="3"/>
      <c r="U31" s="1">
        <v>2304</v>
      </c>
      <c r="V31" s="3">
        <v>8.2781456953642391E-3</v>
      </c>
      <c r="W31" s="3">
        <v>2.1812080536912751E-2</v>
      </c>
      <c r="Y31" s="1">
        <v>2304</v>
      </c>
      <c r="Z31" s="5">
        <v>5</v>
      </c>
      <c r="AA31" s="5">
        <v>13</v>
      </c>
    </row>
    <row r="32" spans="3:27" x14ac:dyDescent="0.25">
      <c r="M32" s="4"/>
      <c r="U32" s="1">
        <v>3072</v>
      </c>
      <c r="V32" s="3">
        <v>3.2362459546925568E-3</v>
      </c>
      <c r="W32" s="3">
        <v>1.9736842105263157E-2</v>
      </c>
      <c r="Y32" s="1">
        <v>3072</v>
      </c>
      <c r="Z32" s="5">
        <v>2</v>
      </c>
      <c r="AA32" s="5">
        <v>12</v>
      </c>
    </row>
    <row r="33" spans="3:27" x14ac:dyDescent="0.25">
      <c r="M33" s="4"/>
      <c r="U33" s="1">
        <v>3453</v>
      </c>
      <c r="V33" s="3">
        <v>7.7319587628865982E-3</v>
      </c>
      <c r="W33" s="3">
        <v>1.5584415584415584E-2</v>
      </c>
      <c r="Y33" s="1">
        <v>3453</v>
      </c>
      <c r="Z33" s="5">
        <v>6</v>
      </c>
      <c r="AA33" s="5">
        <v>12</v>
      </c>
    </row>
    <row r="34" spans="3:27" x14ac:dyDescent="0.25">
      <c r="D34" s="1"/>
      <c r="F34" s="1" t="s">
        <v>5</v>
      </c>
      <c r="G34" s="1"/>
      <c r="H34" s="1"/>
      <c r="I34" s="1" t="s">
        <v>6</v>
      </c>
      <c r="J34" s="1" t="s">
        <v>7</v>
      </c>
      <c r="K34" s="1" t="s">
        <v>13</v>
      </c>
      <c r="L34" s="1" t="s">
        <v>14</v>
      </c>
      <c r="M34" s="4"/>
      <c r="O34" s="3"/>
      <c r="P34" s="3"/>
      <c r="Q34" s="3"/>
      <c r="R34" s="3"/>
      <c r="U34" s="1">
        <v>3840</v>
      </c>
      <c r="V34" s="3">
        <v>0</v>
      </c>
      <c r="W34" s="3">
        <v>0</v>
      </c>
      <c r="Y34" s="1">
        <v>3840</v>
      </c>
      <c r="Z34" s="5">
        <v>0</v>
      </c>
      <c r="AA34" s="5">
        <v>0</v>
      </c>
    </row>
    <row r="35" spans="3:27" x14ac:dyDescent="0.25">
      <c r="C35" s="1" t="s">
        <v>0</v>
      </c>
      <c r="D35" s="1" t="s">
        <v>34</v>
      </c>
      <c r="E35" s="1" t="s">
        <v>43</v>
      </c>
      <c r="F35" s="1">
        <v>1</v>
      </c>
      <c r="G35" s="1">
        <f>F35*D36</f>
        <v>1151</v>
      </c>
      <c r="H35" s="1">
        <f>POWER(2,F35)*D36</f>
        <v>2302</v>
      </c>
      <c r="I35" s="1">
        <v>676</v>
      </c>
      <c r="J35" s="2">
        <v>705</v>
      </c>
      <c r="K35" s="1" t="s">
        <v>35</v>
      </c>
      <c r="L35" s="1">
        <v>692</v>
      </c>
      <c r="M35" s="4">
        <v>705</v>
      </c>
      <c r="O35" s="3">
        <f t="shared" ref="O35:O40" si="8">(L35-I35)/I35</f>
        <v>2.3668639053254437E-2</v>
      </c>
      <c r="P35" s="5">
        <f>L35-I35</f>
        <v>16</v>
      </c>
      <c r="Q35" s="3">
        <f t="shared" ref="Q35:Q40" si="9">(L35-J35)/J35</f>
        <v>-1.8439716312056736E-2</v>
      </c>
      <c r="R35" s="5">
        <f>L35-J35</f>
        <v>-13</v>
      </c>
      <c r="U35" s="1">
        <v>4521</v>
      </c>
      <c r="V35" s="3">
        <v>-8.9175130047064646E-3</v>
      </c>
      <c r="W35" s="3">
        <v>0</v>
      </c>
      <c r="Y35" s="1">
        <v>4521</v>
      </c>
      <c r="Z35" s="5">
        <v>-36</v>
      </c>
      <c r="AA35" s="5">
        <v>0</v>
      </c>
    </row>
    <row r="36" spans="3:27" x14ac:dyDescent="0.25">
      <c r="C36" s="1" t="s">
        <v>1</v>
      </c>
      <c r="D36" s="1">
        <v>1151</v>
      </c>
      <c r="F36" s="1">
        <v>2</v>
      </c>
      <c r="G36" s="1">
        <f>F36*D36</f>
        <v>2302</v>
      </c>
      <c r="H36" s="1">
        <f>POWER(2,F36)*D36</f>
        <v>4604</v>
      </c>
      <c r="I36" s="1">
        <v>751</v>
      </c>
      <c r="J36" s="2">
        <v>753</v>
      </c>
      <c r="K36" s="1" t="s">
        <v>37</v>
      </c>
      <c r="L36" s="1">
        <v>752</v>
      </c>
      <c r="M36" s="4" t="s">
        <v>48</v>
      </c>
      <c r="O36" s="3">
        <f t="shared" si="8"/>
        <v>1.3315579227696406E-3</v>
      </c>
      <c r="P36" s="5">
        <f t="shared" ref="P36:P40" si="10">L36-I36</f>
        <v>1</v>
      </c>
      <c r="Q36" s="3">
        <f t="shared" si="9"/>
        <v>-1.3280212483399733E-3</v>
      </c>
      <c r="R36" s="5">
        <f t="shared" ref="R36:R40" si="11">L36-J36</f>
        <v>-1</v>
      </c>
      <c r="U36" s="1">
        <v>4604</v>
      </c>
      <c r="V36" s="3">
        <v>7.4257425742574254E-3</v>
      </c>
      <c r="W36" s="3">
        <v>7.4257425742574254E-3</v>
      </c>
      <c r="Y36" s="1">
        <v>4604</v>
      </c>
      <c r="Z36" s="5">
        <v>6</v>
      </c>
      <c r="AA36" s="5">
        <v>6</v>
      </c>
    </row>
    <row r="37" spans="3:27" x14ac:dyDescent="0.25">
      <c r="C37" s="1" t="s">
        <v>2</v>
      </c>
      <c r="D37" s="1">
        <v>19</v>
      </c>
      <c r="F37" s="1">
        <v>3</v>
      </c>
      <c r="G37" s="1">
        <f>F37*D36</f>
        <v>3453</v>
      </c>
      <c r="H37" s="1">
        <f>POWER(2,F37)*D36</f>
        <v>9208</v>
      </c>
      <c r="I37" s="1">
        <v>770</v>
      </c>
      <c r="J37" s="1">
        <v>776</v>
      </c>
      <c r="K37" s="1">
        <v>782</v>
      </c>
      <c r="L37" s="2">
        <v>782</v>
      </c>
      <c r="M37" s="4" t="s">
        <v>48</v>
      </c>
      <c r="O37" s="3">
        <f t="shared" si="8"/>
        <v>1.5584415584415584E-2</v>
      </c>
      <c r="P37" s="5">
        <f t="shared" si="10"/>
        <v>12</v>
      </c>
      <c r="Q37" s="3">
        <f t="shared" si="9"/>
        <v>7.7319587628865982E-3</v>
      </c>
      <c r="R37" s="5">
        <f t="shared" si="11"/>
        <v>6</v>
      </c>
      <c r="U37" s="1">
        <v>4898</v>
      </c>
      <c r="V37" s="3">
        <v>-1.7805383022774329E-2</v>
      </c>
      <c r="W37" s="3">
        <v>7.9162875341219296E-2</v>
      </c>
      <c r="Y37" s="1">
        <v>4898</v>
      </c>
      <c r="Z37" s="5">
        <v>-43</v>
      </c>
      <c r="AA37" s="5">
        <v>174</v>
      </c>
    </row>
    <row r="38" spans="3:27" x14ac:dyDescent="0.25">
      <c r="C38" s="1" t="s">
        <v>3</v>
      </c>
      <c r="D38" s="1">
        <v>3</v>
      </c>
      <c r="F38" s="1">
        <v>4</v>
      </c>
      <c r="G38" s="1">
        <f>F38*D36</f>
        <v>4604</v>
      </c>
      <c r="H38" s="1">
        <f>POWER(2,F38)*D36</f>
        <v>18416</v>
      </c>
      <c r="I38" s="1">
        <v>808</v>
      </c>
      <c r="J38" s="1">
        <v>808</v>
      </c>
      <c r="K38" s="1" t="s">
        <v>38</v>
      </c>
      <c r="L38" s="2">
        <v>814</v>
      </c>
      <c r="M38" s="4" t="s">
        <v>48</v>
      </c>
      <c r="O38" s="3">
        <f t="shared" si="8"/>
        <v>7.4257425742574254E-3</v>
      </c>
      <c r="P38" s="5">
        <f t="shared" si="10"/>
        <v>6</v>
      </c>
      <c r="Q38" s="3">
        <f t="shared" si="9"/>
        <v>7.4257425742574254E-3</v>
      </c>
      <c r="R38" s="5">
        <f t="shared" si="11"/>
        <v>6</v>
      </c>
      <c r="U38" s="1">
        <v>5755</v>
      </c>
      <c r="V38" s="3">
        <v>2.0581113801452784E-2</v>
      </c>
      <c r="W38" s="3">
        <v>2.0581113801452784E-2</v>
      </c>
      <c r="Y38" s="1">
        <v>5755</v>
      </c>
      <c r="Z38" s="5">
        <v>17</v>
      </c>
      <c r="AA38" s="5">
        <v>17</v>
      </c>
    </row>
    <row r="39" spans="3:27" x14ac:dyDescent="0.25">
      <c r="C39" s="1" t="s">
        <v>16</v>
      </c>
      <c r="D39" s="1">
        <v>16</v>
      </c>
      <c r="F39" s="1">
        <v>5</v>
      </c>
      <c r="G39" s="1">
        <f>F39*D36</f>
        <v>5755</v>
      </c>
      <c r="H39" s="1">
        <f>POWER(2,F39)*D36</f>
        <v>36832</v>
      </c>
      <c r="I39" s="1">
        <v>826</v>
      </c>
      <c r="J39" s="1">
        <v>826</v>
      </c>
      <c r="K39" s="1">
        <v>843</v>
      </c>
      <c r="L39" s="2">
        <v>843</v>
      </c>
      <c r="M39" s="4" t="s">
        <v>48</v>
      </c>
      <c r="O39" s="3">
        <f t="shared" si="8"/>
        <v>2.0581113801452784E-2</v>
      </c>
      <c r="P39" s="5">
        <f t="shared" si="10"/>
        <v>17</v>
      </c>
      <c r="Q39" s="3">
        <f t="shared" si="9"/>
        <v>2.0581113801452784E-2</v>
      </c>
      <c r="R39" s="5">
        <f t="shared" si="11"/>
        <v>17</v>
      </c>
      <c r="U39" s="1">
        <v>6906</v>
      </c>
      <c r="V39" s="3">
        <v>0</v>
      </c>
      <c r="W39" s="3">
        <v>0</v>
      </c>
      <c r="Y39" s="1">
        <v>9042</v>
      </c>
      <c r="Z39" s="5">
        <v>0</v>
      </c>
      <c r="AA39" s="5">
        <v>0</v>
      </c>
    </row>
    <row r="40" spans="3:27" x14ac:dyDescent="0.25">
      <c r="C40" s="1" t="s">
        <v>4</v>
      </c>
      <c r="D40" s="1">
        <v>2</v>
      </c>
      <c r="F40" s="1">
        <v>6</v>
      </c>
      <c r="G40" s="1">
        <f>F40*D36</f>
        <v>6906</v>
      </c>
      <c r="H40" s="1">
        <f>POWER(2,F40)*D36</f>
        <v>73664</v>
      </c>
      <c r="I40" s="2">
        <v>861</v>
      </c>
      <c r="J40" s="2">
        <v>861</v>
      </c>
      <c r="K40" s="1" t="s">
        <v>39</v>
      </c>
      <c r="L40" s="2">
        <v>861</v>
      </c>
      <c r="M40" s="4" t="s">
        <v>48</v>
      </c>
      <c r="O40" s="3">
        <f t="shared" si="8"/>
        <v>0</v>
      </c>
      <c r="P40" s="5">
        <f t="shared" si="10"/>
        <v>0</v>
      </c>
      <c r="Q40" s="3">
        <f t="shared" si="9"/>
        <v>0</v>
      </c>
      <c r="R40" s="5">
        <f t="shared" si="11"/>
        <v>0</v>
      </c>
      <c r="U40" s="1">
        <v>9042</v>
      </c>
      <c r="V40" s="3">
        <v>0</v>
      </c>
      <c r="W40" s="3">
        <v>0</v>
      </c>
      <c r="Y40" s="1">
        <v>9796</v>
      </c>
      <c r="Z40" s="5">
        <v>69</v>
      </c>
      <c r="AA40" s="5">
        <v>69</v>
      </c>
    </row>
    <row r="41" spans="3:27" x14ac:dyDescent="0.25">
      <c r="M41" s="4"/>
      <c r="U41" s="1">
        <v>9796</v>
      </c>
      <c r="V41" s="3">
        <v>2.7111984282907661E-2</v>
      </c>
      <c r="W41" s="3">
        <v>2.7111984282907661E-2</v>
      </c>
      <c r="Y41" s="1">
        <v>13563</v>
      </c>
      <c r="Z41" s="5">
        <v>7</v>
      </c>
      <c r="AA41" s="5">
        <v>7</v>
      </c>
    </row>
    <row r="42" spans="3:27" x14ac:dyDescent="0.25">
      <c r="M42" s="4"/>
      <c r="U42" s="1">
        <v>13563</v>
      </c>
      <c r="V42" s="3">
        <v>1.7114914425427872E-3</v>
      </c>
      <c r="W42" s="3">
        <v>1.7114914425427872E-3</v>
      </c>
      <c r="Y42" s="1">
        <v>14694</v>
      </c>
      <c r="Z42" s="5">
        <v>21</v>
      </c>
      <c r="AA42" s="5">
        <v>21</v>
      </c>
    </row>
    <row r="43" spans="3:27" x14ac:dyDescent="0.25">
      <c r="D43" s="1"/>
      <c r="F43" s="1" t="s">
        <v>5</v>
      </c>
      <c r="G43" s="1"/>
      <c r="H43" s="1"/>
      <c r="I43" s="1" t="s">
        <v>6</v>
      </c>
      <c r="J43" s="1" t="s">
        <v>7</v>
      </c>
      <c r="K43" s="1" t="s">
        <v>13</v>
      </c>
      <c r="L43" s="1" t="s">
        <v>14</v>
      </c>
      <c r="M43" s="4"/>
      <c r="O43" s="3"/>
      <c r="P43" s="3"/>
      <c r="Q43" s="3"/>
      <c r="R43" s="3"/>
      <c r="U43" s="1">
        <v>14694</v>
      </c>
      <c r="V43" s="3">
        <v>7.9787234042553185E-3</v>
      </c>
      <c r="W43" s="3">
        <v>7.9787234042553185E-3</v>
      </c>
      <c r="Y43" s="1">
        <v>18084</v>
      </c>
      <c r="Z43" s="5">
        <v>3</v>
      </c>
      <c r="AA43" s="5">
        <v>3</v>
      </c>
    </row>
    <row r="44" spans="3:27" x14ac:dyDescent="0.25">
      <c r="C44" s="1" t="s">
        <v>0</v>
      </c>
      <c r="D44" s="1" t="s">
        <v>36</v>
      </c>
      <c r="F44" s="1">
        <v>1</v>
      </c>
      <c r="G44" s="1">
        <f>F44*D45</f>
        <v>19020</v>
      </c>
      <c r="H44" s="1">
        <f>POWER(2,F44)*D45</f>
        <v>38040</v>
      </c>
      <c r="I44" s="1">
        <v>13951</v>
      </c>
      <c r="J44" s="1">
        <v>13951</v>
      </c>
      <c r="K44" s="1" t="s">
        <v>40</v>
      </c>
      <c r="L44" s="2">
        <v>14003</v>
      </c>
      <c r="M44" s="4" t="s">
        <v>48</v>
      </c>
      <c r="O44" s="3">
        <f t="shared" ref="O44:O49" si="12">(L44-I44)/I44</f>
        <v>3.727331374095047E-3</v>
      </c>
      <c r="P44" s="5">
        <f>L44-I44</f>
        <v>52</v>
      </c>
      <c r="Q44" s="3">
        <f t="shared" ref="Q44:Q49" si="13">(L44-J44)/J44</f>
        <v>3.727331374095047E-3</v>
      </c>
      <c r="R44" s="5">
        <f>L44-J44</f>
        <v>52</v>
      </c>
      <c r="U44" s="1">
        <v>18084</v>
      </c>
      <c r="V44" s="3">
        <v>7.2709646146388749E-4</v>
      </c>
      <c r="W44" s="3">
        <v>7.2709646146388749E-4</v>
      </c>
      <c r="Y44" s="1">
        <v>19020</v>
      </c>
      <c r="Z44" s="5">
        <v>52</v>
      </c>
      <c r="AA44" s="5">
        <v>52</v>
      </c>
    </row>
    <row r="45" spans="3:27" x14ac:dyDescent="0.25">
      <c r="C45" s="1" t="s">
        <v>1</v>
      </c>
      <c r="D45" s="1">
        <v>19020</v>
      </c>
      <c r="F45" s="1">
        <v>2</v>
      </c>
      <c r="G45" s="1">
        <f>F45*D45</f>
        <v>38040</v>
      </c>
      <c r="H45" s="1">
        <f>POWER(2,F45)*D45</f>
        <v>76080</v>
      </c>
      <c r="I45" s="1">
        <v>15025</v>
      </c>
      <c r="J45" s="1">
        <v>15025</v>
      </c>
      <c r="K45" s="1">
        <v>15176</v>
      </c>
      <c r="L45" s="2">
        <v>15176</v>
      </c>
      <c r="M45" s="4" t="s">
        <v>48</v>
      </c>
      <c r="O45" s="3">
        <f t="shared" si="12"/>
        <v>1.0049916805324459E-2</v>
      </c>
      <c r="P45" s="5">
        <f t="shared" ref="P45:P47" si="14">L45-I45</f>
        <v>151</v>
      </c>
      <c r="Q45" s="3">
        <f t="shared" si="13"/>
        <v>1.0049916805324459E-2</v>
      </c>
      <c r="R45" s="5">
        <f t="shared" ref="R45:R47" si="15">L45-J45</f>
        <v>151</v>
      </c>
      <c r="U45" s="1">
        <v>19020</v>
      </c>
      <c r="V45" s="3">
        <v>3.727331374095047E-3</v>
      </c>
      <c r="W45" s="3">
        <v>3.727331374095047E-3</v>
      </c>
      <c r="Y45" s="1">
        <v>19592</v>
      </c>
      <c r="Z45" s="5">
        <v>6</v>
      </c>
      <c r="AA45" s="5">
        <v>6</v>
      </c>
    </row>
    <row r="46" spans="3:27" x14ac:dyDescent="0.25">
      <c r="C46" s="1" t="s">
        <v>2</v>
      </c>
      <c r="D46" s="1">
        <v>10</v>
      </c>
      <c r="F46" s="1">
        <v>3</v>
      </c>
      <c r="G46" s="1">
        <f>F46*D45</f>
        <v>57060</v>
      </c>
      <c r="H46" s="1">
        <f>POWER(2,F46)*D45</f>
        <v>152160</v>
      </c>
      <c r="I46" s="1">
        <v>15100</v>
      </c>
      <c r="J46" s="1">
        <v>15100</v>
      </c>
      <c r="K46" s="1">
        <v>15291.3</v>
      </c>
      <c r="L46" s="2">
        <v>15277</v>
      </c>
      <c r="M46" s="4" t="s">
        <v>48</v>
      </c>
      <c r="O46" s="3">
        <f t="shared" si="12"/>
        <v>1.1721854304635761E-2</v>
      </c>
      <c r="P46" s="5">
        <f t="shared" si="14"/>
        <v>177</v>
      </c>
      <c r="Q46" s="3">
        <f t="shared" si="13"/>
        <v>1.1721854304635761E-2</v>
      </c>
      <c r="R46" s="5">
        <f t="shared" si="15"/>
        <v>177</v>
      </c>
      <c r="U46" s="1">
        <v>19592</v>
      </c>
      <c r="V46" s="3">
        <v>2.216475803472479E-3</v>
      </c>
      <c r="W46" s="3">
        <v>2.216475803472479E-3</v>
      </c>
      <c r="Y46" s="1">
        <v>22605</v>
      </c>
      <c r="Z46" s="5">
        <v>1</v>
      </c>
      <c r="AA46" s="5">
        <v>1</v>
      </c>
    </row>
    <row r="47" spans="3:27" x14ac:dyDescent="0.25">
      <c r="C47" s="1" t="s">
        <v>3</v>
      </c>
      <c r="D47" s="1">
        <v>0</v>
      </c>
      <c r="F47" s="1">
        <v>4</v>
      </c>
      <c r="G47" s="1">
        <f>F47*D45</f>
        <v>76080</v>
      </c>
      <c r="H47" s="1">
        <f>POWER(2,F47)*D45</f>
        <v>304320</v>
      </c>
      <c r="I47" s="2">
        <v>15683</v>
      </c>
      <c r="J47" s="2">
        <v>15683</v>
      </c>
      <c r="K47" s="1">
        <v>15707.67</v>
      </c>
      <c r="L47" s="2">
        <v>15683</v>
      </c>
      <c r="M47" s="4" t="s">
        <v>48</v>
      </c>
      <c r="O47" s="3">
        <f t="shared" si="12"/>
        <v>0</v>
      </c>
      <c r="P47" s="5">
        <f t="shared" si="14"/>
        <v>0</v>
      </c>
      <c r="Q47" s="3">
        <f t="shared" si="13"/>
        <v>0</v>
      </c>
      <c r="R47" s="5">
        <f t="shared" si="15"/>
        <v>0</v>
      </c>
      <c r="U47" s="1">
        <v>22605</v>
      </c>
      <c r="V47" s="3">
        <v>2.4021138601969732E-4</v>
      </c>
      <c r="W47" s="3">
        <v>2.4021138601969732E-4</v>
      </c>
      <c r="Y47" s="1">
        <v>24490</v>
      </c>
      <c r="Z47" s="5">
        <v>18</v>
      </c>
      <c r="AA47" s="5">
        <v>18</v>
      </c>
    </row>
    <row r="48" spans="3:27" x14ac:dyDescent="0.25">
      <c r="C48" s="1" t="s">
        <v>16</v>
      </c>
      <c r="D48" s="1">
        <v>10</v>
      </c>
      <c r="F48" s="1">
        <v>5</v>
      </c>
      <c r="G48" s="1">
        <f>F48*D45</f>
        <v>95100</v>
      </c>
      <c r="H48" s="1">
        <f>POWER(2,F48)*D45</f>
        <v>608640</v>
      </c>
      <c r="I48" s="1"/>
      <c r="J48" s="1"/>
      <c r="K48" s="1"/>
      <c r="L48" s="1"/>
      <c r="M48" s="4"/>
      <c r="O48" s="3" t="e">
        <f t="shared" si="12"/>
        <v>#DIV/0!</v>
      </c>
      <c r="P48" s="5"/>
      <c r="Q48" s="3" t="e">
        <f t="shared" si="13"/>
        <v>#DIV/0!</v>
      </c>
      <c r="R48" s="5"/>
      <c r="U48" s="1">
        <v>24490</v>
      </c>
      <c r="V48" s="3">
        <v>6.4700000000000001E-3</v>
      </c>
      <c r="W48" s="3">
        <v>6.4700000000000001E-3</v>
      </c>
      <c r="Y48" s="1">
        <v>38040</v>
      </c>
      <c r="Z48" s="5">
        <v>151</v>
      </c>
      <c r="AA48" s="5">
        <v>151</v>
      </c>
    </row>
    <row r="49" spans="3:27" x14ac:dyDescent="0.25">
      <c r="C49" s="1" t="s">
        <v>4</v>
      </c>
      <c r="D49" s="1">
        <v>2</v>
      </c>
      <c r="F49" s="1">
        <v>6</v>
      </c>
      <c r="G49" s="1">
        <f>F49*D45</f>
        <v>114120</v>
      </c>
      <c r="H49" s="1">
        <f>POWER(2,F49)*D45</f>
        <v>1217280</v>
      </c>
      <c r="I49" s="1"/>
      <c r="J49" s="1"/>
      <c r="K49" s="1"/>
      <c r="L49" s="1"/>
      <c r="M49" s="4"/>
      <c r="O49" s="3" t="e">
        <f t="shared" si="12"/>
        <v>#DIV/0!</v>
      </c>
      <c r="P49" s="3"/>
      <c r="Q49" s="3" t="e">
        <f t="shared" si="13"/>
        <v>#DIV/0!</v>
      </c>
      <c r="R49" s="3"/>
      <c r="U49" s="1">
        <v>38040</v>
      </c>
      <c r="V49" s="3">
        <v>1.0049916805324459E-2</v>
      </c>
      <c r="W49" s="3">
        <v>1.0049916805324459E-2</v>
      </c>
      <c r="Y49" s="1">
        <v>57060</v>
      </c>
      <c r="Z49" s="5">
        <v>177</v>
      </c>
      <c r="AA49" s="5">
        <v>177</v>
      </c>
    </row>
    <row r="50" spans="3:27" x14ac:dyDescent="0.25">
      <c r="U50" s="1">
        <v>57060</v>
      </c>
      <c r="V50" s="3">
        <v>1.1721854304635761E-2</v>
      </c>
      <c r="W50" s="3">
        <v>1.1721854304635761E-2</v>
      </c>
      <c r="Y50" s="1">
        <v>76080</v>
      </c>
      <c r="Z50" s="5">
        <v>0</v>
      </c>
      <c r="AA50" s="5">
        <v>0</v>
      </c>
    </row>
    <row r="51" spans="3:27" x14ac:dyDescent="0.25">
      <c r="U51" s="1">
        <v>76080</v>
      </c>
      <c r="V51" s="3">
        <v>0</v>
      </c>
      <c r="W51" s="3">
        <v>0</v>
      </c>
      <c r="Y51" s="1"/>
      <c r="Z51" s="5"/>
      <c r="AA51" s="5"/>
    </row>
    <row r="52" spans="3:27" x14ac:dyDescent="0.25">
      <c r="Y52" s="1"/>
      <c r="Z52" s="3"/>
      <c r="AA52" s="3"/>
    </row>
    <row r="60" spans="3:27" x14ac:dyDescent="0.25">
      <c r="U60" s="1">
        <v>1536</v>
      </c>
      <c r="V60" s="3">
        <v>0</v>
      </c>
      <c r="W60" s="3">
        <v>1.9469026548672566E-2</v>
      </c>
      <c r="Y60" s="1">
        <v>1536</v>
      </c>
      <c r="Z60" s="5">
        <v>0</v>
      </c>
      <c r="AA60" s="5">
        <v>11</v>
      </c>
    </row>
    <row r="61" spans="3:27" x14ac:dyDescent="0.25">
      <c r="U61" s="1">
        <v>2302</v>
      </c>
      <c r="V61" s="3">
        <v>-1.8439716312056736E-2</v>
      </c>
      <c r="W61" s="3">
        <v>2.3668639053254437E-2</v>
      </c>
      <c r="Y61" s="1">
        <v>2302</v>
      </c>
      <c r="Z61" s="5">
        <v>-13</v>
      </c>
      <c r="AA61" s="5">
        <v>16</v>
      </c>
    </row>
    <row r="62" spans="3:27" x14ac:dyDescent="0.25">
      <c r="U62" s="1">
        <v>3072</v>
      </c>
      <c r="V62" s="3">
        <v>0</v>
      </c>
      <c r="W62" s="3">
        <v>5.0590219224283303E-3</v>
      </c>
      <c r="Y62" s="1">
        <v>3072</v>
      </c>
      <c r="Z62" s="5">
        <v>0</v>
      </c>
      <c r="AA62" s="5">
        <v>3</v>
      </c>
    </row>
    <row r="63" spans="3:27" x14ac:dyDescent="0.25">
      <c r="U63" s="1">
        <v>4604</v>
      </c>
      <c r="V63" s="3">
        <v>-1.3280212483399733E-3</v>
      </c>
      <c r="W63" s="3">
        <v>1.3315579227696406E-3</v>
      </c>
      <c r="Y63" s="1">
        <v>4604</v>
      </c>
      <c r="Z63" s="5">
        <v>-1</v>
      </c>
      <c r="AA63" s="5">
        <v>1</v>
      </c>
    </row>
    <row r="64" spans="3:27" x14ac:dyDescent="0.25">
      <c r="U64" s="1">
        <v>6144</v>
      </c>
      <c r="V64" s="3">
        <v>8.2781456953642391E-3</v>
      </c>
      <c r="W64" s="3">
        <v>2.1812080536912751E-2</v>
      </c>
      <c r="Y64" s="1">
        <v>6144</v>
      </c>
      <c r="Z64" s="5">
        <v>5</v>
      </c>
      <c r="AA64" s="5">
        <v>13</v>
      </c>
    </row>
    <row r="65" spans="21:27" x14ac:dyDescent="0.25">
      <c r="U65" s="1">
        <v>9042</v>
      </c>
      <c r="V65" s="3">
        <v>-8.9175130047064646E-3</v>
      </c>
      <c r="W65" s="3">
        <v>0</v>
      </c>
      <c r="Y65" s="1">
        <v>9042</v>
      </c>
      <c r="Z65" s="5">
        <v>-36</v>
      </c>
      <c r="AA65" s="5">
        <v>0</v>
      </c>
    </row>
    <row r="66" spans="21:27" x14ac:dyDescent="0.25">
      <c r="U66" s="1">
        <v>9208</v>
      </c>
      <c r="V66" s="3">
        <v>7.7319587628865982E-3</v>
      </c>
      <c r="W66" s="3">
        <v>1.5584415584415584E-2</v>
      </c>
      <c r="Y66" s="1">
        <v>9208</v>
      </c>
      <c r="Z66" s="5">
        <v>6</v>
      </c>
      <c r="AA66" s="5">
        <v>12</v>
      </c>
    </row>
    <row r="67" spans="21:27" x14ac:dyDescent="0.25">
      <c r="U67" s="1">
        <v>9796</v>
      </c>
      <c r="V67" s="3">
        <v>-1.7805383022774329E-2</v>
      </c>
      <c r="W67" s="3">
        <v>7.9162875341219296E-2</v>
      </c>
      <c r="Y67" s="1">
        <v>9796</v>
      </c>
      <c r="Z67" s="5">
        <v>-43</v>
      </c>
      <c r="AA67" s="5">
        <v>174</v>
      </c>
    </row>
    <row r="68" spans="21:27" x14ac:dyDescent="0.25">
      <c r="U68" s="1">
        <v>12288</v>
      </c>
      <c r="V68" s="3">
        <v>3.2362459546925568E-3</v>
      </c>
      <c r="W68" s="3">
        <v>1.9736842105263157E-2</v>
      </c>
      <c r="Y68" s="1">
        <v>12288</v>
      </c>
      <c r="Z68" s="5">
        <v>2</v>
      </c>
      <c r="AA68" s="5">
        <v>12</v>
      </c>
    </row>
    <row r="69" spans="21:27" x14ac:dyDescent="0.25">
      <c r="U69" s="1">
        <v>18084</v>
      </c>
      <c r="V69" s="3">
        <v>0</v>
      </c>
      <c r="W69" s="3">
        <v>0</v>
      </c>
      <c r="Y69" s="1">
        <v>18084</v>
      </c>
      <c r="Z69" s="5">
        <v>0</v>
      </c>
      <c r="AA69" s="5">
        <v>0</v>
      </c>
    </row>
    <row r="70" spans="21:27" x14ac:dyDescent="0.25">
      <c r="U70" s="1">
        <v>18416</v>
      </c>
      <c r="V70" s="3">
        <v>7.4257425742574254E-3</v>
      </c>
      <c r="W70" s="3">
        <v>7.4257425742574254E-3</v>
      </c>
      <c r="Y70" s="1">
        <v>18416</v>
      </c>
      <c r="Z70" s="5">
        <v>6</v>
      </c>
      <c r="AA70" s="5">
        <v>6</v>
      </c>
    </row>
    <row r="71" spans="21:27" x14ac:dyDescent="0.25">
      <c r="U71" s="1">
        <v>19592</v>
      </c>
      <c r="V71" s="3">
        <v>2.7111984282907661E-2</v>
      </c>
      <c r="W71" s="3">
        <v>2.7111984282907661E-2</v>
      </c>
      <c r="Y71" s="1">
        <v>19592</v>
      </c>
      <c r="Z71" s="5">
        <v>69</v>
      </c>
      <c r="AA71" s="5">
        <v>69</v>
      </c>
    </row>
    <row r="72" spans="21:27" x14ac:dyDescent="0.25">
      <c r="U72" s="1">
        <v>24576</v>
      </c>
      <c r="V72" s="3">
        <v>0</v>
      </c>
      <c r="W72" s="3">
        <v>0</v>
      </c>
      <c r="Y72" s="1">
        <v>24576</v>
      </c>
      <c r="Z72" s="5">
        <v>0</v>
      </c>
      <c r="AA72" s="5">
        <v>0</v>
      </c>
    </row>
    <row r="73" spans="21:27" x14ac:dyDescent="0.25">
      <c r="U73" s="1">
        <v>36168</v>
      </c>
      <c r="V73" s="3">
        <v>1.7114914425427872E-3</v>
      </c>
      <c r="W73" s="3">
        <v>1.7114914425427872E-3</v>
      </c>
      <c r="Y73" s="1">
        <v>36168</v>
      </c>
      <c r="Z73" s="5">
        <v>7</v>
      </c>
      <c r="AA73" s="5">
        <v>7</v>
      </c>
    </row>
    <row r="74" spans="21:27" x14ac:dyDescent="0.25">
      <c r="U74" s="1">
        <v>36832</v>
      </c>
      <c r="V74" s="3">
        <v>2.0581113801452784E-2</v>
      </c>
      <c r="W74" s="3">
        <v>2.0581113801452784E-2</v>
      </c>
      <c r="Y74" s="1">
        <v>36832</v>
      </c>
      <c r="Z74" s="5">
        <v>17</v>
      </c>
      <c r="AA74" s="5">
        <v>17</v>
      </c>
    </row>
    <row r="75" spans="21:27" x14ac:dyDescent="0.25">
      <c r="U75" s="1">
        <v>38040</v>
      </c>
      <c r="V75" s="3">
        <v>3.727331374095047E-3</v>
      </c>
      <c r="W75" s="3">
        <v>3.727331374095047E-3</v>
      </c>
      <c r="Y75" s="1">
        <v>38040</v>
      </c>
      <c r="Z75" s="5">
        <v>52</v>
      </c>
      <c r="AA75" s="5">
        <v>52</v>
      </c>
    </row>
    <row r="76" spans="21:27" x14ac:dyDescent="0.25">
      <c r="U76" s="1">
        <v>39184</v>
      </c>
      <c r="V76" s="3">
        <v>7.9787234042553185E-3</v>
      </c>
      <c r="W76" s="3">
        <v>7.9787234042553185E-3</v>
      </c>
      <c r="Y76" s="1">
        <v>39184</v>
      </c>
      <c r="Z76" s="5">
        <v>21</v>
      </c>
      <c r="AA76" s="5">
        <v>21</v>
      </c>
    </row>
    <row r="77" spans="21:27" x14ac:dyDescent="0.25">
      <c r="U77" s="1">
        <v>72336</v>
      </c>
      <c r="V77" s="3">
        <v>7.2709646146388749E-4</v>
      </c>
      <c r="W77" s="3">
        <v>7.2709646146388749E-4</v>
      </c>
      <c r="Y77" s="1">
        <v>72336</v>
      </c>
      <c r="Z77" s="5">
        <v>3</v>
      </c>
      <c r="AA77" s="5">
        <v>3</v>
      </c>
    </row>
    <row r="78" spans="21:27" x14ac:dyDescent="0.25">
      <c r="U78" s="1">
        <v>73664</v>
      </c>
      <c r="V78" s="3">
        <v>0</v>
      </c>
      <c r="W78" s="3">
        <v>0</v>
      </c>
      <c r="Y78" s="1">
        <v>76080</v>
      </c>
      <c r="Z78" s="5">
        <v>151</v>
      </c>
      <c r="AA78" s="5">
        <v>151</v>
      </c>
    </row>
    <row r="79" spans="21:27" x14ac:dyDescent="0.25">
      <c r="U79" s="1">
        <v>76080</v>
      </c>
      <c r="V79" s="3">
        <v>1.0049916805324459E-2</v>
      </c>
      <c r="W79" s="3">
        <v>1.0049916805324459E-2</v>
      </c>
      <c r="Y79" s="1">
        <v>78368</v>
      </c>
      <c r="Z79" s="5">
        <v>6</v>
      </c>
      <c r="AA79" s="5">
        <v>6</v>
      </c>
    </row>
    <row r="80" spans="21:27" x14ac:dyDescent="0.25">
      <c r="U80" s="1">
        <v>78368</v>
      </c>
      <c r="V80" s="3">
        <v>2.216475803472479E-3</v>
      </c>
      <c r="W80" s="3">
        <v>2.216475803472479E-3</v>
      </c>
      <c r="Y80" s="1">
        <v>144672</v>
      </c>
      <c r="Z80" s="5">
        <v>1</v>
      </c>
      <c r="AA80" s="5">
        <v>1</v>
      </c>
    </row>
    <row r="81" spans="21:27" x14ac:dyDescent="0.25">
      <c r="U81" s="1">
        <v>144672</v>
      </c>
      <c r="V81" s="3">
        <v>2.4021138601969732E-4</v>
      </c>
      <c r="W81" s="3">
        <v>2.4021138601969732E-4</v>
      </c>
      <c r="Y81" s="1">
        <v>152160</v>
      </c>
      <c r="Z81" s="5">
        <v>177</v>
      </c>
      <c r="AA81" s="5">
        <v>177</v>
      </c>
    </row>
    <row r="82" spans="21:27" x14ac:dyDescent="0.25">
      <c r="U82" s="1">
        <v>152160</v>
      </c>
      <c r="V82" s="3">
        <v>1.1721854304635761E-2</v>
      </c>
      <c r="W82" s="3">
        <v>1.1721854304635761E-2</v>
      </c>
      <c r="Y82" s="1">
        <v>156736</v>
      </c>
      <c r="Z82" s="5">
        <v>18</v>
      </c>
      <c r="AA82" s="5">
        <v>18</v>
      </c>
    </row>
    <row r="83" spans="21:27" x14ac:dyDescent="0.25">
      <c r="U83" s="1">
        <v>156736</v>
      </c>
      <c r="V83" s="3">
        <v>6.4701653486700216E-3</v>
      </c>
      <c r="W83" s="3">
        <v>6.4701653486700216E-3</v>
      </c>
      <c r="Y83" s="1">
        <v>304320</v>
      </c>
      <c r="Z83" s="5">
        <v>0</v>
      </c>
      <c r="AA83" s="5">
        <v>0</v>
      </c>
    </row>
    <row r="84" spans="21:27" x14ac:dyDescent="0.25">
      <c r="U84" s="1">
        <v>304320</v>
      </c>
      <c r="V84" s="3">
        <v>0</v>
      </c>
      <c r="W84" s="3">
        <v>0</v>
      </c>
    </row>
  </sheetData>
  <sortState ref="Y60:AA83">
    <sortCondition ref="Y60"/>
  </sortState>
  <mergeCells count="2">
    <mergeCell ref="Q4:R4"/>
    <mergeCell ref="O4:P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2018-06-18T08:00:13Z</dcterms:modified>
</cp:coreProperties>
</file>