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7020" windowHeight="13200" activeTab="1"/>
  </bookViews>
  <sheets>
    <sheet name="渠道每周统计数据" sheetId="1" r:id="rId1"/>
    <sheet name="渠道投放明细数据" sheetId="2" r:id="rId2"/>
    <sheet name="距离最大日期为第几周求法" sheetId="3" r:id="rId3"/>
  </sheets>
  <definedNames>
    <definedName name="_xlnm._FilterDatabase" localSheetId="1" hidden="1">渠道投放明细数据!$A$1:$K$207</definedName>
  </definedNames>
  <calcPr calcId="144525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<sst xmlns="http://schemas.openxmlformats.org/spreadsheetml/2006/main" count="189">
  <si>
    <t>周期</t>
  </si>
  <si>
    <t>2020/6/28 - 2020/7/4</t>
  </si>
  <si>
    <t>2020/7/5 - 2020/7/11</t>
  </si>
  <si>
    <t>2020/7/12 - 2020/7/18</t>
  </si>
  <si>
    <t>2020/7/19 - 2020/7/25</t>
  </si>
  <si>
    <t>2020/7/26 - 2020/8/1</t>
  </si>
  <si>
    <t>2020/8/2 - 2020/8/8</t>
  </si>
  <si>
    <t>2020/8/9 - 2020/8/15</t>
  </si>
  <si>
    <t>2020/8/16 - 2020/8/22</t>
  </si>
  <si>
    <t>2020/8/23 - 2020/8/29</t>
  </si>
  <si>
    <t>支出</t>
  </si>
  <si>
    <t>线索数量</t>
  </si>
  <si>
    <t>报名人数</t>
  </si>
  <si>
    <t>收入</t>
  </si>
  <si>
    <t>客单价</t>
  </si>
  <si>
    <t>线索成本</t>
  </si>
  <si>
    <t>线索转化率</t>
  </si>
  <si>
    <t>ROI</t>
  </si>
  <si>
    <t>2.通过支出和收入的曲线和趋势线，我们发现近期收入呈（ B）趋势（5分），近期支出呈（A ）趋势（5分）。说明近期的渠道毛利呈（B ）趋势（5分），渠道盈利情况逐渐（ E）（5分）；
A. 上升
B. 下降
C. 平稳维持
D. 变好
E. 变坏</t>
  </si>
  <si>
    <t>月份</t>
  </si>
  <si>
    <t>推广日期</t>
  </si>
  <si>
    <t>发布时间</t>
  </si>
  <si>
    <t>渠道名称</t>
  </si>
  <si>
    <t>渠道成本</t>
  </si>
  <si>
    <t>推文</t>
  </si>
  <si>
    <t>责任销售</t>
  </si>
  <si>
    <t>阅读量</t>
  </si>
  <si>
    <t>线索人数(24h)</t>
  </si>
  <si>
    <t>距离最大日期周数</t>
  </si>
  <si>
    <t>6月</t>
  </si>
  <si>
    <t>qda001</t>
  </si>
  <si>
    <t>SF-1-1</t>
  </si>
  <si>
    <t>Sales_021</t>
  </si>
  <si>
    <t>qda002</t>
  </si>
  <si>
    <t>SF-1-4</t>
  </si>
  <si>
    <t>Sales_010</t>
  </si>
  <si>
    <t>列标签</t>
  </si>
  <si>
    <t>Sales_040</t>
  </si>
  <si>
    <t>求和项:渠道成本</t>
  </si>
  <si>
    <t>求和项:线索人数(24h)</t>
  </si>
  <si>
    <t>求和项:报名人数</t>
  </si>
  <si>
    <t>求和项:渠道成本汇总</t>
  </si>
  <si>
    <t>求和项:线索人数(24h)汇总</t>
  </si>
  <si>
    <t>求和项:报名人数汇总</t>
  </si>
  <si>
    <t>qda003</t>
  </si>
  <si>
    <t>Sales_039</t>
  </si>
  <si>
    <t>行标签</t>
  </si>
  <si>
    <t>qda004</t>
  </si>
  <si>
    <t>Sales_018</t>
  </si>
  <si>
    <t>8：20</t>
  </si>
  <si>
    <t>qda005</t>
  </si>
  <si>
    <t>SF-1-0</t>
  </si>
  <si>
    <t>SF-1-5</t>
  </si>
  <si>
    <t>qda006</t>
  </si>
  <si>
    <t>9:00左右</t>
  </si>
  <si>
    <t>SF-2-0</t>
  </si>
  <si>
    <t>Sales_003</t>
  </si>
  <si>
    <t>8：30</t>
  </si>
  <si>
    <t>Sales_007</t>
  </si>
  <si>
    <t>SF-1-3</t>
  </si>
  <si>
    <t>Sales_035</t>
  </si>
  <si>
    <t>qda008</t>
  </si>
  <si>
    <t>qda007</t>
  </si>
  <si>
    <t>SF-3-0</t>
  </si>
  <si>
    <t>总计</t>
  </si>
  <si>
    <t>7月</t>
  </si>
  <si>
    <t>12点</t>
  </si>
  <si>
    <t>Sales_008</t>
  </si>
  <si>
    <t>SF-1-2</t>
  </si>
  <si>
    <t>Sales_022</t>
  </si>
  <si>
    <t>线索人数(25h)</t>
  </si>
  <si>
    <t>转化率</t>
  </si>
  <si>
    <t>Sales_009</t>
  </si>
  <si>
    <t>倒数2周</t>
  </si>
  <si>
    <t>倒数1周</t>
  </si>
  <si>
    <t>Sales_002</t>
  </si>
  <si>
    <t>渠道成本同比</t>
  </si>
  <si>
    <t>线索量同比</t>
  </si>
  <si>
    <t>转化率同比</t>
  </si>
  <si>
    <t>10点</t>
  </si>
  <si>
    <t>Sales_005</t>
  </si>
  <si>
    <t>Sales_006</t>
  </si>
  <si>
    <t>SF-4-1</t>
  </si>
  <si>
    <t>Sales_013</t>
  </si>
  <si>
    <t>Sales_004</t>
  </si>
  <si>
    <t>SF-4-0</t>
  </si>
  <si>
    <t>Sales_001</t>
  </si>
  <si>
    <t>SF-1.1-2</t>
  </si>
  <si>
    <t>SF-1.1-0</t>
  </si>
  <si>
    <t>Sales_011</t>
  </si>
  <si>
    <t>SF-2.1-2</t>
  </si>
  <si>
    <t>Sales_028</t>
  </si>
  <si>
    <t>SF-2.1</t>
  </si>
  <si>
    <t>Sales_026</t>
  </si>
  <si>
    <t>9：00</t>
  </si>
  <si>
    <t>Sales_012</t>
  </si>
  <si>
    <t>10：00</t>
  </si>
  <si>
    <t>12：00</t>
  </si>
  <si>
    <t>SF-4-2</t>
  </si>
  <si>
    <t>8：10</t>
  </si>
  <si>
    <t>4.2 由图可见，造成KOL渠道成本上升但收入下降的主要因素是qda005渠道成本上升，qda003线索量下降造成的</t>
  </si>
  <si>
    <t>Sales_025</t>
  </si>
  <si>
    <t>SF-1-6</t>
  </si>
  <si>
    <t>Sales_014</t>
  </si>
  <si>
    <t>9点之前</t>
  </si>
  <si>
    <t>Sales_016</t>
  </si>
  <si>
    <t xml:space="preserve">12：00 </t>
  </si>
  <si>
    <t>Sales_029</t>
  </si>
  <si>
    <t>SF-1-7</t>
  </si>
  <si>
    <t>8:10分</t>
  </si>
  <si>
    <t>Sales_031</t>
  </si>
  <si>
    <t>求和项:阅读量</t>
  </si>
  <si>
    <t>SF-2-2</t>
  </si>
  <si>
    <t>Sales_020</t>
  </si>
  <si>
    <t>SF-1.1-3</t>
  </si>
  <si>
    <t>SF-1.1-4</t>
  </si>
  <si>
    <t>线索人数</t>
  </si>
  <si>
    <t>分数</t>
  </si>
  <si>
    <t>分数+1</t>
  </si>
  <si>
    <t>权重</t>
  </si>
  <si>
    <t>SF-2.1-1</t>
  </si>
  <si>
    <t>SF-1.1-1</t>
  </si>
  <si>
    <t>得分</t>
  </si>
  <si>
    <t>排名</t>
  </si>
  <si>
    <t>8：00</t>
  </si>
  <si>
    <t>SF-5-0</t>
  </si>
  <si>
    <t>8:23</t>
  </si>
  <si>
    <t>8:30</t>
  </si>
  <si>
    <t>SF-5-1</t>
  </si>
  <si>
    <t>17:53</t>
  </si>
  <si>
    <t>7:30</t>
  </si>
  <si>
    <t>12:00</t>
  </si>
  <si>
    <t>10:00</t>
  </si>
  <si>
    <t>SF-5-3</t>
  </si>
  <si>
    <t>Sales_017</t>
  </si>
  <si>
    <t>Sales_038</t>
  </si>
  <si>
    <t>8月</t>
  </si>
  <si>
    <t>SF-7-0</t>
  </si>
  <si>
    <t>Sales_023</t>
  </si>
  <si>
    <t>SF-6-4</t>
  </si>
  <si>
    <t>SF-6-1</t>
  </si>
  <si>
    <t>SF-5-2</t>
  </si>
  <si>
    <t>SF-6-0</t>
  </si>
  <si>
    <t>10:00左右</t>
  </si>
  <si>
    <t>SF-1-9</t>
  </si>
  <si>
    <t>SF-6-3</t>
  </si>
  <si>
    <t>Sales_037</t>
  </si>
  <si>
    <t>Sales_030</t>
  </si>
  <si>
    <t>SF-6-5</t>
  </si>
  <si>
    <t>Sales_032</t>
  </si>
  <si>
    <t>SF-6-6</t>
  </si>
  <si>
    <t>SF-6-7</t>
  </si>
  <si>
    <t>Sales_036</t>
  </si>
  <si>
    <t>SF-6-2</t>
  </si>
  <si>
    <t>SF-1.1-5</t>
  </si>
  <si>
    <t>SF-6-8</t>
  </si>
  <si>
    <t>SF-8-0</t>
  </si>
  <si>
    <t>SF-4-3</t>
  </si>
  <si>
    <t>SF-1.1-6</t>
  </si>
  <si>
    <t>8:00左右</t>
  </si>
  <si>
    <t>SF-2-3</t>
  </si>
  <si>
    <t>Sales_034</t>
  </si>
  <si>
    <t>SF-8-2</t>
  </si>
  <si>
    <t>SF-5-5</t>
  </si>
  <si>
    <t>SF-9-0</t>
  </si>
  <si>
    <t>11:$5</t>
  </si>
  <si>
    <t>SF-9-1</t>
  </si>
  <si>
    <t>SF-5-8</t>
  </si>
  <si>
    <t>SF-5-4</t>
  </si>
  <si>
    <t>SF-8.1-2</t>
  </si>
  <si>
    <t>SF-9.1-2</t>
  </si>
  <si>
    <t>SF-10-4</t>
  </si>
  <si>
    <t>SF-1-12</t>
  </si>
  <si>
    <t>SF-1-10</t>
  </si>
  <si>
    <t>SF-5-6</t>
  </si>
  <si>
    <t>SF-5-7</t>
  </si>
  <si>
    <t>SF-1-11</t>
  </si>
  <si>
    <t>SF-1.1-7</t>
  </si>
  <si>
    <t>SF-11-3</t>
  </si>
  <si>
    <t>SF-9.2-5</t>
  </si>
  <si>
    <t>SF-2-4</t>
  </si>
  <si>
    <t>SF-11-0</t>
  </si>
  <si>
    <t>SF-11-1</t>
  </si>
  <si>
    <t>SF-5-9</t>
  </si>
  <si>
    <t>SF-1-13</t>
  </si>
  <si>
    <t>SF-1-14</t>
  </si>
  <si>
    <t>step1 求出日期与最大日期的差值</t>
  </si>
  <si>
    <t>step2 求出倒数第几周</t>
  </si>
  <si>
    <t>两步结合起来</t>
  </si>
</sst>
</file>

<file path=xl/styles.xml><?xml version="1.0" encoding="utf-8"?>
<styleSheet xmlns="http://schemas.openxmlformats.org/spreadsheetml/2006/main">
  <numFmts count="5">
    <numFmt numFmtId="176" formatCode="[$-F400]h:mm:ss\ AM/PM"/>
    <numFmt numFmtId="177" formatCode="_(&quot;HK$&quot;* #,##0.00_);_(&quot;HK$&quot;* \(#,##0.00\);_(&quot;HK$&quot;* &quot;-&quot;??_);_(@_)"/>
    <numFmt numFmtId="42" formatCode="_(&quot;HK$&quot;* #,##0_);_(&quot;HK$&quot;* \(#,##0\);_(&quot;HK$&quot;* &quot;-&quot;_);_(@_)"/>
    <numFmt numFmtId="43" formatCode="_(* #,##0.00_);_(* \(#,##0.00\);_(* &quot;-&quot;??_);_(@_)"/>
    <numFmt numFmtId="41" formatCode="_(* #,##0_);_(* \(#,##0\);_(* &quot;-&quot;_);_(@_)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28" borderId="1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6" borderId="12" applyNumberFormat="0" applyAlignment="0" applyProtection="0">
      <alignment vertical="center"/>
    </xf>
    <xf numFmtId="0" fontId="21" fillId="24" borderId="1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5" borderId="1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0" borderId="0" xfId="9" applyNumberFormat="1" applyFont="1">
      <alignment vertical="center"/>
    </xf>
    <xf numFmtId="0" fontId="1" fillId="0" borderId="0" xfId="0" applyNumberFormat="1" applyFont="1">
      <alignment vertical="center"/>
    </xf>
    <xf numFmtId="0" fontId="0" fillId="5" borderId="0" xfId="9" applyNumberFormat="1" applyFont="1" applyFill="1">
      <alignment vertical="center"/>
    </xf>
    <xf numFmtId="0" fontId="0" fillId="5" borderId="0" xfId="0" applyNumberFormat="1" applyFill="1">
      <alignment vertical="center"/>
    </xf>
    <xf numFmtId="10" fontId="0" fillId="5" borderId="0" xfId="9" applyNumberFormat="1" applyFont="1" applyFill="1">
      <alignment vertical="center"/>
    </xf>
    <xf numFmtId="0" fontId="1" fillId="5" borderId="0" xfId="9" applyNumberFormat="1" applyFont="1" applyFill="1">
      <alignment vertical="center"/>
    </xf>
    <xf numFmtId="0" fontId="2" fillId="7" borderId="0" xfId="0" applyNumberFormat="1" applyFont="1" applyFill="1" applyBorder="1">
      <alignment vertical="center"/>
    </xf>
    <xf numFmtId="10" fontId="0" fillId="0" borderId="0" xfId="9" applyNumberFormat="1" applyFont="1" applyFill="1">
      <alignment vertical="center"/>
    </xf>
    <xf numFmtId="0" fontId="0" fillId="6" borderId="2" xfId="0" applyNumberFormat="1" applyFill="1" applyBorder="1">
      <alignment vertical="center"/>
    </xf>
    <xf numFmtId="0" fontId="0" fillId="6" borderId="2" xfId="9" applyNumberFormat="1" applyFont="1" applyFill="1" applyBorder="1">
      <alignment vertical="center"/>
    </xf>
    <xf numFmtId="0" fontId="0" fillId="6" borderId="0" xfId="0" applyNumberFormat="1" applyFill="1" applyBorder="1">
      <alignment vertical="center"/>
    </xf>
    <xf numFmtId="0" fontId="0" fillId="6" borderId="0" xfId="9" applyNumberFormat="1" applyFont="1" applyFill="1" applyBorder="1">
      <alignment vertical="center"/>
    </xf>
    <xf numFmtId="0" fontId="1" fillId="0" borderId="0" xfId="0" applyFont="1" applyBorder="1" applyAlignment="1">
      <alignment horizontal="left" vertical="top" wrapText="1"/>
    </xf>
    <xf numFmtId="0" fontId="0" fillId="6" borderId="5" xfId="0" applyNumberFormat="1" applyFill="1" applyBorder="1">
      <alignment vertical="center"/>
    </xf>
    <xf numFmtId="10" fontId="0" fillId="0" borderId="0" xfId="9" applyNumberFormat="1" applyFont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6" borderId="8" xfId="0" applyFill="1" applyBorder="1">
      <alignment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2" fontId="0" fillId="0" borderId="0" xfId="9" applyNumberFormat="1" applyFont="1">
      <alignment vertical="center"/>
    </xf>
    <xf numFmtId="2" fontId="0" fillId="0" borderId="0" xfId="0" applyNumberFormat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3">
    <dxf/>
    <dxf/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收入</a:t>
            </a:r>
            <a:r>
              <a:rPr lang="en-US" altLang="zh-CN"/>
              <a:t>&amp;</a:t>
            </a:r>
            <a:r>
              <a:rPr lang="zh-CN" altLang="en-US"/>
              <a:t>支出趋势图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渠道每周统计数据!$A$2</c:f>
              <c:strCache>
                <c:ptCount val="1"/>
                <c:pt idx="0">
                  <c:v>支出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渠道每周统计数据!$B$1:$J$1</c:f>
              <c:strCache>
                <c:ptCount val="9"/>
                <c:pt idx="0">
                  <c:v>2020/6/28 - 2020/7/4</c:v>
                </c:pt>
                <c:pt idx="1">
                  <c:v>2020/7/5 - 2020/7/11</c:v>
                </c:pt>
                <c:pt idx="2">
                  <c:v>2020/7/12 - 2020/7/18</c:v>
                </c:pt>
                <c:pt idx="3">
                  <c:v>2020/7/19 - 2020/7/25</c:v>
                </c:pt>
                <c:pt idx="4">
                  <c:v>2020/7/26 - 2020/8/1</c:v>
                </c:pt>
                <c:pt idx="5">
                  <c:v>2020/8/2 - 2020/8/8</c:v>
                </c:pt>
                <c:pt idx="6">
                  <c:v>2020/8/9 - 2020/8/15</c:v>
                </c:pt>
                <c:pt idx="7">
                  <c:v>2020/8/16 - 2020/8/22</c:v>
                </c:pt>
                <c:pt idx="8">
                  <c:v>2020/8/23 - 2020/8/29</c:v>
                </c:pt>
              </c:strCache>
            </c:strRef>
          </c:cat>
          <c:val>
            <c:numRef>
              <c:f>渠道每周统计数据!$B$2:$J$2</c:f>
              <c:numCache>
                <c:formatCode>General</c:formatCode>
                <c:ptCount val="9"/>
                <c:pt idx="0">
                  <c:v>47900</c:v>
                </c:pt>
                <c:pt idx="1">
                  <c:v>64300</c:v>
                </c:pt>
                <c:pt idx="2">
                  <c:v>57900</c:v>
                </c:pt>
                <c:pt idx="3">
                  <c:v>30950</c:v>
                </c:pt>
                <c:pt idx="4">
                  <c:v>68300</c:v>
                </c:pt>
                <c:pt idx="5">
                  <c:v>49050</c:v>
                </c:pt>
                <c:pt idx="6">
                  <c:v>111300</c:v>
                </c:pt>
                <c:pt idx="7">
                  <c:v>86100</c:v>
                </c:pt>
                <c:pt idx="8">
                  <c:v>80100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渠道每周统计数据!$A$5</c:f>
              <c:strCache>
                <c:ptCount val="1"/>
                <c:pt idx="0">
                  <c:v>收入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渠道每周统计数据!$B$1:$J$1</c:f>
              <c:strCache>
                <c:ptCount val="9"/>
                <c:pt idx="0">
                  <c:v>2020/6/28 - 2020/7/4</c:v>
                </c:pt>
                <c:pt idx="1">
                  <c:v>2020/7/5 - 2020/7/11</c:v>
                </c:pt>
                <c:pt idx="2">
                  <c:v>2020/7/12 - 2020/7/18</c:v>
                </c:pt>
                <c:pt idx="3">
                  <c:v>2020/7/19 - 2020/7/25</c:v>
                </c:pt>
                <c:pt idx="4">
                  <c:v>2020/7/26 - 2020/8/1</c:v>
                </c:pt>
                <c:pt idx="5">
                  <c:v>2020/8/2 - 2020/8/8</c:v>
                </c:pt>
                <c:pt idx="6">
                  <c:v>2020/8/9 - 2020/8/15</c:v>
                </c:pt>
                <c:pt idx="7">
                  <c:v>2020/8/16 - 2020/8/22</c:v>
                </c:pt>
                <c:pt idx="8">
                  <c:v>2020/8/23 - 2020/8/29</c:v>
                </c:pt>
              </c:strCache>
            </c:strRef>
          </c:cat>
          <c:val>
            <c:numRef>
              <c:f>渠道每周统计数据!$B$5:$J$5</c:f>
              <c:numCache>
                <c:formatCode>General</c:formatCode>
                <c:ptCount val="9"/>
                <c:pt idx="0">
                  <c:v>164000</c:v>
                </c:pt>
                <c:pt idx="1">
                  <c:v>155800</c:v>
                </c:pt>
                <c:pt idx="2">
                  <c:v>131200</c:v>
                </c:pt>
                <c:pt idx="3">
                  <c:v>73800</c:v>
                </c:pt>
                <c:pt idx="4">
                  <c:v>139400</c:v>
                </c:pt>
                <c:pt idx="5">
                  <c:v>114800</c:v>
                </c:pt>
                <c:pt idx="6">
                  <c:v>172200</c:v>
                </c:pt>
                <c:pt idx="7">
                  <c:v>172200</c:v>
                </c:pt>
                <c:pt idx="8">
                  <c:v>73800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20847296"/>
        <c:axId val="1320770320"/>
      </c:lineChart>
      <c:catAx>
        <c:axId val="13208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20770320"/>
        <c:crosses val="autoZero"/>
        <c:auto val="1"/>
        <c:lblAlgn val="ctr"/>
        <c:lblOffset val="100"/>
        <c:noMultiLvlLbl val="0"/>
      </c:catAx>
      <c:valAx>
        <c:axId val="132077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208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64243875765529"/>
          <c:y val="0.189652960046661"/>
          <c:w val="0.835756124234471"/>
          <c:h val="0.450297827354914"/>
        </c:manualLayout>
      </c:layout>
      <c:lineChart>
        <c:grouping val="standard"/>
        <c:varyColors val="0"/>
        <c:ser>
          <c:idx val="0"/>
          <c:order val="0"/>
          <c:tx>
            <c:strRef>
              <c:f>渠道每周统计数据!$A$7</c:f>
              <c:strCache>
                <c:ptCount val="1"/>
                <c:pt idx="0">
                  <c:v>线索成本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渠道每周统计数据!$B$1:$J$1</c:f>
              <c:strCache>
                <c:ptCount val="9"/>
                <c:pt idx="0">
                  <c:v>2020/6/28 - 2020/7/4</c:v>
                </c:pt>
                <c:pt idx="1">
                  <c:v>2020/7/5 - 2020/7/11</c:v>
                </c:pt>
                <c:pt idx="2">
                  <c:v>2020/7/12 - 2020/7/18</c:v>
                </c:pt>
                <c:pt idx="3">
                  <c:v>2020/7/19 - 2020/7/25</c:v>
                </c:pt>
                <c:pt idx="4">
                  <c:v>2020/7/26 - 2020/8/1</c:v>
                </c:pt>
                <c:pt idx="5">
                  <c:v>2020/8/2 - 2020/8/8</c:v>
                </c:pt>
                <c:pt idx="6">
                  <c:v>2020/8/9 - 2020/8/15</c:v>
                </c:pt>
                <c:pt idx="7">
                  <c:v>2020/8/16 - 2020/8/22</c:v>
                </c:pt>
                <c:pt idx="8">
                  <c:v>2020/8/23 - 2020/8/29</c:v>
                </c:pt>
              </c:strCache>
            </c:strRef>
          </c:cat>
          <c:val>
            <c:numRef>
              <c:f>渠道每周统计数据!$B$7:$J$7</c:f>
              <c:numCache>
                <c:formatCode>General</c:formatCode>
                <c:ptCount val="9"/>
                <c:pt idx="0">
                  <c:v>136.079545454545</c:v>
                </c:pt>
                <c:pt idx="1">
                  <c:v>139.782608695652</c:v>
                </c:pt>
                <c:pt idx="2">
                  <c:v>192.358803986711</c:v>
                </c:pt>
                <c:pt idx="3">
                  <c:v>140.681818181818</c:v>
                </c:pt>
                <c:pt idx="4">
                  <c:v>278.775510204082</c:v>
                </c:pt>
                <c:pt idx="5">
                  <c:v>251.538461538462</c:v>
                </c:pt>
                <c:pt idx="6">
                  <c:v>286.118251928021</c:v>
                </c:pt>
                <c:pt idx="7">
                  <c:v>208.474576271186</c:v>
                </c:pt>
                <c:pt idx="8">
                  <c:v>293.406593406593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28503952"/>
        <c:axId val="1306816336"/>
      </c:lineChart>
      <c:catAx>
        <c:axId val="132850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6816336"/>
        <c:crosses val="autoZero"/>
        <c:auto val="1"/>
        <c:lblAlgn val="ctr"/>
        <c:lblOffset val="100"/>
        <c:noMultiLvlLbl val="0"/>
      </c:catAx>
      <c:valAx>
        <c:axId val="13068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2850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线索转化率</a:t>
            </a:r>
            <a:r>
              <a:rPr lang="en-US" altLang="zh-CN"/>
              <a:t>&amp;ROI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渠道每周统计数据!$A$9</c:f>
              <c:strCache>
                <c:ptCount val="1"/>
                <c:pt idx="0">
                  <c:v>ROI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渠道每周统计数据!$B$1:$J$1</c:f>
              <c:strCache>
                <c:ptCount val="9"/>
                <c:pt idx="0">
                  <c:v>2020/6/28 - 2020/7/4</c:v>
                </c:pt>
                <c:pt idx="1">
                  <c:v>2020/7/5 - 2020/7/11</c:v>
                </c:pt>
                <c:pt idx="2">
                  <c:v>2020/7/12 - 2020/7/18</c:v>
                </c:pt>
                <c:pt idx="3">
                  <c:v>2020/7/19 - 2020/7/25</c:v>
                </c:pt>
                <c:pt idx="4">
                  <c:v>2020/7/26 - 2020/8/1</c:v>
                </c:pt>
                <c:pt idx="5">
                  <c:v>2020/8/2 - 2020/8/8</c:v>
                </c:pt>
                <c:pt idx="6">
                  <c:v>2020/8/9 - 2020/8/15</c:v>
                </c:pt>
                <c:pt idx="7">
                  <c:v>2020/8/16 - 2020/8/22</c:v>
                </c:pt>
                <c:pt idx="8">
                  <c:v>2020/8/23 - 2020/8/29</c:v>
                </c:pt>
              </c:strCache>
            </c:strRef>
          </c:cat>
          <c:val>
            <c:numRef>
              <c:f>渠道每周统计数据!$B$9:$J$9</c:f>
              <c:numCache>
                <c:formatCode>0.00</c:formatCode>
                <c:ptCount val="9"/>
                <c:pt idx="0">
                  <c:v>3.42379958246347</c:v>
                </c:pt>
                <c:pt idx="1">
                  <c:v>2.42301710730949</c:v>
                </c:pt>
                <c:pt idx="2">
                  <c:v>2.26597582037997</c:v>
                </c:pt>
                <c:pt idx="3">
                  <c:v>2.38449111470113</c:v>
                </c:pt>
                <c:pt idx="4">
                  <c:v>2.04099560761347</c:v>
                </c:pt>
                <c:pt idx="5">
                  <c:v>2.34046890927625</c:v>
                </c:pt>
                <c:pt idx="6">
                  <c:v>1.54716981132075</c:v>
                </c:pt>
                <c:pt idx="7">
                  <c:v>2</c:v>
                </c:pt>
                <c:pt idx="8">
                  <c:v>0.921348314606742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217616"/>
        <c:axId val="1321030176"/>
      </c:lineChart>
      <c:lineChart>
        <c:grouping val="standard"/>
        <c:varyColors val="0"/>
        <c:ser>
          <c:idx val="0"/>
          <c:order val="0"/>
          <c:tx>
            <c:strRef>
              <c:f>渠道每周统计数据!$A$8</c:f>
              <c:strCache>
                <c:ptCount val="1"/>
                <c:pt idx="0">
                  <c:v>线索转化率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渠道每周统计数据!$B$1:$J$1</c:f>
              <c:strCache>
                <c:ptCount val="9"/>
                <c:pt idx="0">
                  <c:v>2020/6/28 - 2020/7/4</c:v>
                </c:pt>
                <c:pt idx="1">
                  <c:v>2020/7/5 - 2020/7/11</c:v>
                </c:pt>
                <c:pt idx="2">
                  <c:v>2020/7/12 - 2020/7/18</c:v>
                </c:pt>
                <c:pt idx="3">
                  <c:v>2020/7/19 - 2020/7/25</c:v>
                </c:pt>
                <c:pt idx="4">
                  <c:v>2020/7/26 - 2020/8/1</c:v>
                </c:pt>
                <c:pt idx="5">
                  <c:v>2020/8/2 - 2020/8/8</c:v>
                </c:pt>
                <c:pt idx="6">
                  <c:v>2020/8/9 - 2020/8/15</c:v>
                </c:pt>
                <c:pt idx="7">
                  <c:v>2020/8/16 - 2020/8/22</c:v>
                </c:pt>
                <c:pt idx="8">
                  <c:v>2020/8/23 - 2020/8/29</c:v>
                </c:pt>
              </c:strCache>
            </c:strRef>
          </c:cat>
          <c:val>
            <c:numRef>
              <c:f>渠道每周统计数据!$B$8:$J$8</c:f>
              <c:numCache>
                <c:formatCode>0.00%</c:formatCode>
                <c:ptCount val="9"/>
                <c:pt idx="0">
                  <c:v>0.0568181818181818</c:v>
                </c:pt>
                <c:pt idx="1">
                  <c:v>0.041304347826087</c:v>
                </c:pt>
                <c:pt idx="2">
                  <c:v>0.053156146179402</c:v>
                </c:pt>
                <c:pt idx="3">
                  <c:v>0.0409090909090909</c:v>
                </c:pt>
                <c:pt idx="4">
                  <c:v>0.0693877551020408</c:v>
                </c:pt>
                <c:pt idx="5">
                  <c:v>0.0717948717948718</c:v>
                </c:pt>
                <c:pt idx="6">
                  <c:v>0.0539845758354756</c:v>
                </c:pt>
                <c:pt idx="7">
                  <c:v>0.0508474576271186</c:v>
                </c:pt>
                <c:pt idx="8">
                  <c:v>0.032967032967033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0561712"/>
        <c:axId val="1305984640"/>
      </c:lineChart>
      <c:catAx>
        <c:axId val="135021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21030176"/>
        <c:crosses val="autoZero"/>
        <c:auto val="1"/>
        <c:lblAlgn val="ctr"/>
        <c:lblOffset val="100"/>
        <c:noMultiLvlLbl val="0"/>
      </c:catAx>
      <c:valAx>
        <c:axId val="132103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50217616"/>
        <c:crosses val="autoZero"/>
        <c:crossBetween val="between"/>
      </c:valAx>
      <c:catAx>
        <c:axId val="1350561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05984640"/>
        <c:crosses val="autoZero"/>
        <c:auto val="1"/>
        <c:lblAlgn val="ctr"/>
        <c:lblOffset val="100"/>
        <c:noMultiLvlLbl val="0"/>
      </c:catAx>
      <c:valAx>
        <c:axId val="130598464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5056171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渠道成本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渠道投放明细数据!$N$18</c:f>
              <c:strCache>
                <c:ptCount val="1"/>
                <c:pt idx="0">
                  <c:v>渠道成本倒数2周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渠道投放明细数据!$M$19:$M$25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渠道投放明细数据!$N$19:$N$25</c:f>
              <c:numCache>
                <c:formatCode>General</c:formatCode>
                <c:ptCount val="7"/>
                <c:pt idx="0">
                  <c:v>14000</c:v>
                </c:pt>
                <c:pt idx="1">
                  <c:v>5800</c:v>
                </c:pt>
                <c:pt idx="2">
                  <c:v>11200</c:v>
                </c:pt>
                <c:pt idx="3">
                  <c:v>13400</c:v>
                </c:pt>
                <c:pt idx="4">
                  <c:v>12600</c:v>
                </c:pt>
                <c:pt idx="5">
                  <c:v>16700</c:v>
                </c:pt>
                <c:pt idx="6">
                  <c:v>12400</c:v>
                </c:pt>
              </c:numCache>
            </c:numRef>
          </c:val>
        </c:ser>
        <c:ser>
          <c:idx val="1"/>
          <c:order val="1"/>
          <c:tx>
            <c:strRef>
              <c:f>渠道投放明细数据!$O$18</c:f>
              <c:strCache>
                <c:ptCount val="1"/>
                <c:pt idx="0">
                  <c:v>渠道成本倒数1周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渠道投放明细数据!$M$19:$M$25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渠道投放明细数据!$O$19:$O$25</c:f>
              <c:numCache>
                <c:formatCode>General</c:formatCode>
                <c:ptCount val="7"/>
                <c:pt idx="0">
                  <c:v>7600</c:v>
                </c:pt>
                <c:pt idx="1">
                  <c:v>4200</c:v>
                </c:pt>
                <c:pt idx="2">
                  <c:v>7300</c:v>
                </c:pt>
                <c:pt idx="3">
                  <c:v>5200</c:v>
                </c:pt>
                <c:pt idx="4">
                  <c:v>25300</c:v>
                </c:pt>
                <c:pt idx="5">
                  <c:v>17800</c:v>
                </c:pt>
                <c:pt idx="6">
                  <c:v>12700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00878128"/>
        <c:axId val="1400701392"/>
      </c:barChart>
      <c:lineChart>
        <c:grouping val="standard"/>
        <c:varyColors val="0"/>
        <c:ser>
          <c:idx val="2"/>
          <c:order val="2"/>
          <c:tx>
            <c:strRef>
              <c:f>渠道投放明细数据!$V$18</c:f>
              <c:strCache>
                <c:ptCount val="1"/>
                <c:pt idx="0">
                  <c:v>渠道成本同比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渠道投放明细数据!$M$19:$M$25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渠道投放明细数据!$V$19:$V$25</c:f>
              <c:numCache>
                <c:formatCode>0.00%</c:formatCode>
                <c:ptCount val="7"/>
                <c:pt idx="0">
                  <c:v>-0.457142857142857</c:v>
                </c:pt>
                <c:pt idx="1">
                  <c:v>-0.275862068965517</c:v>
                </c:pt>
                <c:pt idx="2">
                  <c:v>-0.348214285714286</c:v>
                </c:pt>
                <c:pt idx="3">
                  <c:v>-0.611940298507463</c:v>
                </c:pt>
                <c:pt idx="4">
                  <c:v>1.00793650793651</c:v>
                </c:pt>
                <c:pt idx="5">
                  <c:v>0.0658682634730539</c:v>
                </c:pt>
                <c:pt idx="6">
                  <c:v>0.0241935483870968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699984"/>
        <c:axId val="1465959584"/>
      </c:lineChart>
      <c:catAx>
        <c:axId val="1400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0701392"/>
        <c:crosses val="autoZero"/>
        <c:auto val="1"/>
        <c:lblAlgn val="ctr"/>
        <c:lblOffset val="100"/>
        <c:noMultiLvlLbl val="0"/>
      </c:catAx>
      <c:valAx>
        <c:axId val="140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0878128"/>
        <c:crosses val="autoZero"/>
        <c:crossBetween val="between"/>
      </c:valAx>
      <c:catAx>
        <c:axId val="1395699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5959584"/>
        <c:crosses val="autoZero"/>
        <c:auto val="1"/>
        <c:lblAlgn val="ctr"/>
        <c:lblOffset val="100"/>
        <c:noMultiLvlLbl val="0"/>
      </c:catAx>
      <c:valAx>
        <c:axId val="14659595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9569998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线索量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渠道投放明细数据!$P$18</c:f>
              <c:strCache>
                <c:ptCount val="1"/>
                <c:pt idx="0">
                  <c:v>线索人数(24h)倒数2周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渠道投放明细数据!$M$19:$M$25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渠道投放明细数据!$P$19:$P$25</c:f>
              <c:numCache>
                <c:formatCode>General</c:formatCode>
                <c:ptCount val="7"/>
                <c:pt idx="0">
                  <c:v>62</c:v>
                </c:pt>
                <c:pt idx="1">
                  <c:v>12</c:v>
                </c:pt>
                <c:pt idx="2">
                  <c:v>240</c:v>
                </c:pt>
                <c:pt idx="3">
                  <c:v>10</c:v>
                </c:pt>
                <c:pt idx="4">
                  <c:v>28</c:v>
                </c:pt>
                <c:pt idx="5">
                  <c:v>43</c:v>
                </c:pt>
                <c:pt idx="6">
                  <c:v>18</c:v>
                </c:pt>
              </c:numCache>
            </c:numRef>
          </c:val>
        </c:ser>
        <c:ser>
          <c:idx val="1"/>
          <c:order val="1"/>
          <c:tx>
            <c:strRef>
              <c:f>渠道投放明细数据!$Q$18</c:f>
              <c:strCache>
                <c:ptCount val="1"/>
                <c:pt idx="0">
                  <c:v>线索人数(25h)倒数1周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渠道投放明细数据!$M$19:$M$25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渠道投放明细数据!$Q$19:$Q$25</c:f>
              <c:numCache>
                <c:formatCode>General</c:formatCode>
                <c:ptCount val="7"/>
                <c:pt idx="0">
                  <c:v>22</c:v>
                </c:pt>
                <c:pt idx="1">
                  <c:v>26</c:v>
                </c:pt>
                <c:pt idx="2">
                  <c:v>20</c:v>
                </c:pt>
                <c:pt idx="3">
                  <c:v>41</c:v>
                </c:pt>
                <c:pt idx="4">
                  <c:v>63</c:v>
                </c:pt>
                <c:pt idx="5">
                  <c:v>62</c:v>
                </c:pt>
                <c:pt idx="6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61122656"/>
        <c:axId val="1361322304"/>
      </c:barChart>
      <c:lineChart>
        <c:grouping val="stacked"/>
        <c:varyColors val="0"/>
        <c:ser>
          <c:idx val="2"/>
          <c:order val="2"/>
          <c:tx>
            <c:strRef>
              <c:f>渠道投放明细数据!$W$18</c:f>
              <c:strCache>
                <c:ptCount val="1"/>
                <c:pt idx="0">
                  <c:v>线索量同比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渠道投放明细数据!$M$19:$M$25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渠道投放明细数据!$W$19:$W$25</c:f>
              <c:numCache>
                <c:formatCode>0.00%</c:formatCode>
                <c:ptCount val="7"/>
                <c:pt idx="0">
                  <c:v>-0.645161290322581</c:v>
                </c:pt>
                <c:pt idx="1">
                  <c:v>1.16666666666667</c:v>
                </c:pt>
                <c:pt idx="2">
                  <c:v>-0.916666666666667</c:v>
                </c:pt>
                <c:pt idx="3">
                  <c:v>3.1</c:v>
                </c:pt>
                <c:pt idx="4">
                  <c:v>1.25</c:v>
                </c:pt>
                <c:pt idx="5">
                  <c:v>0.441860465116279</c:v>
                </c:pt>
                <c:pt idx="6">
                  <c:v>1.16666666666667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527840"/>
        <c:axId val="1462126928"/>
      </c:lineChart>
      <c:catAx>
        <c:axId val="136112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1322304"/>
        <c:crosses val="autoZero"/>
        <c:auto val="1"/>
        <c:lblAlgn val="ctr"/>
        <c:lblOffset val="100"/>
        <c:noMultiLvlLbl val="0"/>
      </c:catAx>
      <c:valAx>
        <c:axId val="13613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1122656"/>
        <c:crosses val="autoZero"/>
        <c:crossBetween val="between"/>
      </c:valAx>
      <c:catAx>
        <c:axId val="1365527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2126928"/>
        <c:crosses val="autoZero"/>
        <c:auto val="1"/>
        <c:lblAlgn val="ctr"/>
        <c:lblOffset val="100"/>
        <c:noMultiLvlLbl val="0"/>
      </c:catAx>
      <c:valAx>
        <c:axId val="14621269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552784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转化率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渠道投放明细数据!$T$18</c:f>
              <c:strCache>
                <c:ptCount val="1"/>
                <c:pt idx="0">
                  <c:v>转化率倒数2周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渠道投放明细数据!$M$19:$M$25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渠道投放明细数据!$T$19:$T$25</c:f>
              <c:numCache>
                <c:formatCode>0.00%</c:formatCode>
                <c:ptCount val="7"/>
                <c:pt idx="0">
                  <c:v>0.0645161290322581</c:v>
                </c:pt>
                <c:pt idx="1">
                  <c:v>0.0833333333333333</c:v>
                </c:pt>
                <c:pt idx="2">
                  <c:v>0.0375</c:v>
                </c:pt>
                <c:pt idx="3">
                  <c:v>0.1</c:v>
                </c:pt>
                <c:pt idx="4">
                  <c:v>0.0714285714285714</c:v>
                </c:pt>
                <c:pt idx="5">
                  <c:v>0.0697674418604651</c:v>
                </c:pt>
                <c:pt idx="6">
                  <c:v>0.0555555555555556</c:v>
                </c:pt>
              </c:numCache>
            </c:numRef>
          </c:val>
        </c:ser>
        <c:ser>
          <c:idx val="1"/>
          <c:order val="1"/>
          <c:tx>
            <c:strRef>
              <c:f>渠道投放明细数据!$U$18</c:f>
              <c:strCache>
                <c:ptCount val="1"/>
                <c:pt idx="0">
                  <c:v>转化率倒数1周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渠道投放明细数据!$M$19:$M$25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渠道投放明细数据!$U$19:$U$25</c:f>
              <c:numCache>
                <c:formatCode>0.00%</c:formatCode>
                <c:ptCount val="7"/>
                <c:pt idx="0">
                  <c:v>0.0909090909090909</c:v>
                </c:pt>
                <c:pt idx="1">
                  <c:v>0.0384615384615385</c:v>
                </c:pt>
                <c:pt idx="2">
                  <c:v>0.05</c:v>
                </c:pt>
                <c:pt idx="3">
                  <c:v>0.0487804878048781</c:v>
                </c:pt>
                <c:pt idx="4">
                  <c:v>0.0158730158730159</c:v>
                </c:pt>
                <c:pt idx="5">
                  <c:v>0.0161290322580645</c:v>
                </c:pt>
                <c:pt idx="6">
                  <c:v>0.0256410256410256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2043392"/>
        <c:axId val="1346789984"/>
      </c:barChart>
      <c:lineChart>
        <c:grouping val="stacked"/>
        <c:varyColors val="0"/>
        <c:ser>
          <c:idx val="2"/>
          <c:order val="2"/>
          <c:tx>
            <c:strRef>
              <c:f>渠道投放明细数据!$X$18</c:f>
              <c:strCache>
                <c:ptCount val="1"/>
                <c:pt idx="0">
                  <c:v>转化率同比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渠道投放明细数据!$M$19:$M$25</c:f>
              <c:strCache>
                <c:ptCount val="7"/>
                <c:pt idx="0">
                  <c:v>qda001</c:v>
                </c:pt>
                <c:pt idx="1">
                  <c:v>qda002</c:v>
                </c:pt>
                <c:pt idx="2">
                  <c:v>qda003</c:v>
                </c:pt>
                <c:pt idx="3">
                  <c:v>qda004</c:v>
                </c:pt>
                <c:pt idx="4">
                  <c:v>qda005</c:v>
                </c:pt>
                <c:pt idx="5">
                  <c:v>qda006</c:v>
                </c:pt>
                <c:pt idx="6">
                  <c:v>qda008</c:v>
                </c:pt>
              </c:strCache>
            </c:strRef>
          </c:cat>
          <c:val>
            <c:numRef>
              <c:f>渠道投放明细数据!$X$19:$X$25</c:f>
              <c:numCache>
                <c:formatCode>0.00%</c:formatCode>
                <c:ptCount val="7"/>
                <c:pt idx="0">
                  <c:v>0.409090909090909</c:v>
                </c:pt>
                <c:pt idx="1">
                  <c:v>-0.538461538461538</c:v>
                </c:pt>
                <c:pt idx="2">
                  <c:v>0.333333333333333</c:v>
                </c:pt>
                <c:pt idx="3">
                  <c:v>-0.51219512195122</c:v>
                </c:pt>
                <c:pt idx="4">
                  <c:v>-0.777777777777778</c:v>
                </c:pt>
                <c:pt idx="5">
                  <c:v>-0.768817204301075</c:v>
                </c:pt>
                <c:pt idx="6">
                  <c:v>-0.538461538461538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3541120"/>
        <c:axId val="1466685392"/>
      </c:lineChart>
      <c:catAx>
        <c:axId val="136204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6789984"/>
        <c:crosses val="autoZero"/>
        <c:auto val="1"/>
        <c:lblAlgn val="ctr"/>
        <c:lblOffset val="100"/>
        <c:noMultiLvlLbl val="0"/>
      </c:catAx>
      <c:valAx>
        <c:axId val="13467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62043392"/>
        <c:crosses val="autoZero"/>
        <c:crossBetween val="between"/>
      </c:valAx>
      <c:catAx>
        <c:axId val="1463541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6685392"/>
        <c:crosses val="autoZero"/>
        <c:auto val="1"/>
        <c:lblAlgn val="ctr"/>
        <c:lblOffset val="100"/>
        <c:noMultiLvlLbl val="0"/>
      </c:catAx>
      <c:valAx>
        <c:axId val="14666853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6354112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15</xdr:row>
      <xdr:rowOff>12700</xdr:rowOff>
    </xdr:from>
    <xdr:to>
      <xdr:col>3</xdr:col>
      <xdr:colOff>1466850</xdr:colOff>
      <xdr:row>20</xdr:row>
      <xdr:rowOff>127000</xdr:rowOff>
    </xdr:to>
    <xdr:graphicFrame>
      <xdr:nvGraphicFramePr>
        <xdr:cNvPr id="2" name="图表 1"/>
        <xdr:cNvGraphicFramePr/>
      </xdr:nvGraphicFramePr>
      <xdr:xfrm>
        <a:off x="811530" y="2374900"/>
        <a:ext cx="4353560" cy="3590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330200</xdr:colOff>
      <xdr:row>14</xdr:row>
      <xdr:rowOff>114300</xdr:rowOff>
    </xdr:from>
    <xdr:to>
      <xdr:col>8</xdr:col>
      <xdr:colOff>304800</xdr:colOff>
      <xdr:row>15</xdr:row>
      <xdr:rowOff>2667000</xdr:rowOff>
    </xdr:to>
    <xdr:graphicFrame>
      <xdr:nvGraphicFramePr>
        <xdr:cNvPr id="6" name="图表 5"/>
        <xdr:cNvGraphicFramePr/>
      </xdr:nvGraphicFramePr>
      <xdr:xfrm>
        <a:off x="7117080" y="2319020"/>
        <a:ext cx="4251960" cy="2710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317500</xdr:colOff>
      <xdr:row>15</xdr:row>
      <xdr:rowOff>2755900</xdr:rowOff>
    </xdr:from>
    <xdr:to>
      <xdr:col>8</xdr:col>
      <xdr:colOff>292100</xdr:colOff>
      <xdr:row>29</xdr:row>
      <xdr:rowOff>177800</xdr:rowOff>
    </xdr:to>
    <xdr:graphicFrame>
      <xdr:nvGraphicFramePr>
        <xdr:cNvPr id="7" name="图表 6"/>
        <xdr:cNvGraphicFramePr/>
      </xdr:nvGraphicFramePr>
      <xdr:xfrm>
        <a:off x="7104380" y="5118100"/>
        <a:ext cx="4251960" cy="2294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165100</xdr:colOff>
      <xdr:row>28</xdr:row>
      <xdr:rowOff>139700</xdr:rowOff>
    </xdr:from>
    <xdr:to>
      <xdr:col>16</xdr:col>
      <xdr:colOff>292100</xdr:colOff>
      <xdr:row>43</xdr:row>
      <xdr:rowOff>25400</xdr:rowOff>
    </xdr:to>
    <xdr:graphicFrame>
      <xdr:nvGraphicFramePr>
        <xdr:cNvPr id="6" name="图表 5"/>
        <xdr:cNvGraphicFramePr/>
      </xdr:nvGraphicFramePr>
      <xdr:xfrm>
        <a:off x="9603740" y="4549140"/>
        <a:ext cx="4384040" cy="2326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609600</xdr:colOff>
      <xdr:row>28</xdr:row>
      <xdr:rowOff>139700</xdr:rowOff>
    </xdr:from>
    <xdr:to>
      <xdr:col>20</xdr:col>
      <xdr:colOff>1397000</xdr:colOff>
      <xdr:row>43</xdr:row>
      <xdr:rowOff>25400</xdr:rowOff>
    </xdr:to>
    <xdr:graphicFrame>
      <xdr:nvGraphicFramePr>
        <xdr:cNvPr id="7" name="图表 6"/>
        <xdr:cNvGraphicFramePr/>
      </xdr:nvGraphicFramePr>
      <xdr:xfrm>
        <a:off x="14305280" y="4549140"/>
        <a:ext cx="3886200" cy="23260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152400</xdr:colOff>
      <xdr:row>44</xdr:row>
      <xdr:rowOff>25400</xdr:rowOff>
    </xdr:from>
    <xdr:to>
      <xdr:col>16</xdr:col>
      <xdr:colOff>279400</xdr:colOff>
      <xdr:row>58</xdr:row>
      <xdr:rowOff>101600</xdr:rowOff>
    </xdr:to>
    <xdr:graphicFrame>
      <xdr:nvGraphicFramePr>
        <xdr:cNvPr id="8" name="图表 7"/>
        <xdr:cNvGraphicFramePr/>
      </xdr:nvGraphicFramePr>
      <xdr:xfrm>
        <a:off x="9591040" y="7032625"/>
        <a:ext cx="4384040" cy="2313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351.9569577546" refreshedBy="AilsaXU" recordCount="207">
  <cacheSource type="worksheet">
    <worksheetSource ref="A1:K1048576" sheet="渠道投放明细数据"/>
  </cacheSource>
  <cacheFields count="11">
    <cacheField name="月份" numFmtId="0"/>
    <cacheField name="推广日期" numFmtId="14"/>
    <cacheField name="发布时间" numFmtId="176"/>
    <cacheField name="渠道名称" numFmtId="0">
      <sharedItems containsBlank="1" count="9">
        <s v="qda001"/>
        <s v="qda002"/>
        <s v="qda003"/>
        <s v="qda004"/>
        <s v="qda005"/>
        <s v="qda006"/>
        <s v="qda007"/>
        <s v="qda008"/>
        <m/>
      </sharedItems>
    </cacheField>
    <cacheField name="渠道成本" numFmtId="0"/>
    <cacheField name="推文" numFmtId="0"/>
    <cacheField name="责任销售" numFmtId="0"/>
    <cacheField name="阅读量" numFmtId="0"/>
    <cacheField name="线索人数(24h)" numFmtId="0"/>
    <cacheField name="报名人数" numFmtId="0"/>
    <cacheField name="距离最大日期周数" numFmtId="0">
      <sharedItems containsString="0" containsBlank="1" containsNumber="1" containsInteger="1" minValue="1" maxValue="9" count="10">
        <n v="9"/>
        <n v="8"/>
        <n v="7"/>
        <n v="6"/>
        <n v="5"/>
        <n v="4"/>
        <n v="3"/>
        <n v="2"/>
        <n v="1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7" refreshedVersion="7" minRefreshableVersion="3" refreshedDate="44352.7490206018" refreshedBy="AilsaXU" recordCount="207">
  <cacheSource type="worksheet">
    <worksheetSource ref="A1:J1048576" sheet="渠道投放明细数据"/>
  </cacheSource>
  <cacheFields count="10">
    <cacheField name="月份" numFmtId="0">
      <sharedItems containsBlank="1" count="4">
        <s v="6月"/>
        <s v="7月"/>
        <s v="8月"/>
        <m/>
      </sharedItems>
    </cacheField>
    <cacheField name="推广日期" numFmtId="14"/>
    <cacheField name="发布时间" numFmtId="176"/>
    <cacheField name="渠道名称" numFmtId="0">
      <sharedItems containsBlank="1" count="9">
        <s v="qda001"/>
        <s v="qda002"/>
        <s v="qda003"/>
        <s v="qda004"/>
        <s v="qda005"/>
        <s v="qda006"/>
        <s v="qda007"/>
        <s v="qda008"/>
        <m/>
      </sharedItems>
    </cacheField>
    <cacheField name="渠道成本" numFmtId="0"/>
    <cacheField name="推文" numFmtId="0"/>
    <cacheField name="责任销售" numFmtId="0"/>
    <cacheField name="阅读量" numFmtId="0"/>
    <cacheField name="线索人数(24h)" numFmtId="0"/>
    <cacheField name="报名人数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">
  <r>
    <s v="6月"/>
    <d v="2020-06-28T00:00:00"/>
    <d v="1899-12-30T10:00:00"/>
    <x v="0"/>
    <n v="400"/>
    <s v="SF-1-1"/>
    <s v="Sales_021"/>
    <n v="308"/>
    <n v="12"/>
    <n v="1"/>
    <x v="0"/>
  </r>
  <r>
    <s v="6月"/>
    <d v="2020-06-28T00:00:00"/>
    <d v="1899-12-30T11:40:00"/>
    <x v="1"/>
    <n v="1500"/>
    <s v="SF-1-4"/>
    <s v="Sales_010"/>
    <n v="890"/>
    <n v="2"/>
    <n v="0"/>
    <x v="0"/>
  </r>
  <r>
    <s v="6月"/>
    <d v="2020-06-28T00:00:00"/>
    <d v="1899-12-30T09:00:00"/>
    <x v="1"/>
    <n v="1500"/>
    <s v="SF-1-1"/>
    <s v="Sales_040"/>
    <n v="1602"/>
    <n v="17"/>
    <n v="0"/>
    <x v="0"/>
  </r>
  <r>
    <s v="6月"/>
    <d v="2020-06-28T00:00:00"/>
    <d v="1899-12-30T09:17:00"/>
    <x v="2"/>
    <n v="1000"/>
    <s v="SF-1-4"/>
    <s v="Sales_039"/>
    <n v="832"/>
    <n v="21"/>
    <n v="1"/>
    <x v="0"/>
  </r>
  <r>
    <s v="6月"/>
    <d v="2020-06-28T00:00:00"/>
    <d v="1899-12-30T08:40:00"/>
    <x v="3"/>
    <n v="2800"/>
    <s v="SF-1-4"/>
    <s v="Sales_018"/>
    <n v="1480"/>
    <n v="7"/>
    <n v="0"/>
    <x v="0"/>
  </r>
  <r>
    <s v="6月"/>
    <d v="2020-06-29T00:00:00"/>
    <s v="8：20"/>
    <x v="4"/>
    <n v="900"/>
    <s v="SF-1-0"/>
    <s v="Sales_021"/>
    <n v="976"/>
    <n v="14"/>
    <n v="0"/>
    <x v="0"/>
  </r>
  <r>
    <s v="6月"/>
    <d v="2020-06-29T00:00:00"/>
    <d v="1899-12-30T12:00:00"/>
    <x v="4"/>
    <n v="1000"/>
    <s v="SF-1-5"/>
    <s v="Sales_010"/>
    <n v="801"/>
    <n v="12"/>
    <n v="0"/>
    <x v="0"/>
  </r>
  <r>
    <s v="6月"/>
    <d v="2020-06-29T00:00:00"/>
    <d v="1899-12-30T12:10:00"/>
    <x v="5"/>
    <n v="1300"/>
    <s v="SF-1-4"/>
    <s v="Sales_018"/>
    <n v="637"/>
    <n v="16"/>
    <n v="2"/>
    <x v="0"/>
  </r>
  <r>
    <s v="6月"/>
    <d v="2020-06-30T00:00:00"/>
    <s v="9:00左右"/>
    <x v="3"/>
    <n v="900"/>
    <s v="SF-2-0"/>
    <s v="Sales_003"/>
    <n v="1209"/>
    <n v="30"/>
    <n v="1"/>
    <x v="0"/>
  </r>
  <r>
    <s v="6月"/>
    <d v="2020-06-30T00:00:00"/>
    <s v="8：30"/>
    <x v="3"/>
    <n v="800"/>
    <s v="SF-1-1"/>
    <s v="Sales_007"/>
    <n v="870"/>
    <n v="15"/>
    <n v="2"/>
    <x v="0"/>
  </r>
  <r>
    <s v="6月"/>
    <d v="2020-06-30T00:00:00"/>
    <d v="1899-12-30T12:23:00"/>
    <x v="0"/>
    <n v="1400"/>
    <s v="SF-1-3"/>
    <s v="Sales_035"/>
    <n v="949"/>
    <n v="7"/>
    <n v="1"/>
    <x v="0"/>
  </r>
  <r>
    <s v="6月"/>
    <d v="2020-06-30T00:00:00"/>
    <d v="1899-12-30T12:15:00"/>
    <x v="6"/>
    <n v="8500"/>
    <s v="SF-3-0"/>
    <s v="Sales_010"/>
    <n v="7268"/>
    <n v="25"/>
    <n v="0"/>
    <x v="0"/>
  </r>
  <r>
    <s v="7月"/>
    <d v="2020-07-01T00:00:00"/>
    <s v="12点"/>
    <x v="0"/>
    <n v="5000"/>
    <s v="SF-1-1"/>
    <s v="Sales_008"/>
    <n v="5286"/>
    <n v="20"/>
    <n v="1"/>
    <x v="0"/>
  </r>
  <r>
    <s v="7月"/>
    <d v="2020-07-01T00:00:00"/>
    <d v="1899-12-30T12:45:00"/>
    <x v="5"/>
    <n v="1000"/>
    <s v="SF-1-2"/>
    <s v="Sales_018"/>
    <n v="726"/>
    <n v="8"/>
    <n v="1"/>
    <x v="0"/>
  </r>
  <r>
    <s v="7月"/>
    <d v="2020-07-01T00:00:00"/>
    <d v="1899-12-30T10:00:00"/>
    <x v="2"/>
    <n v="1800"/>
    <s v="SF-1-0"/>
    <s v="Sales_022"/>
    <n v="554"/>
    <n v="5"/>
    <n v="0"/>
    <x v="0"/>
  </r>
  <r>
    <s v="7月"/>
    <d v="2020-07-01T00:00:00"/>
    <d v="1899-12-30T10:00:00"/>
    <x v="7"/>
    <n v="1500"/>
    <s v="SF-1-5"/>
    <s v="Sales_009"/>
    <n v="1167"/>
    <n v="14"/>
    <n v="2"/>
    <x v="0"/>
  </r>
  <r>
    <s v="7月"/>
    <d v="2020-07-02T00:00:00"/>
    <d v="1899-12-30T08:40:00"/>
    <x v="0"/>
    <n v="600"/>
    <s v="SF-1-1"/>
    <s v="Sales_002"/>
    <n v="476"/>
    <n v="10"/>
    <n v="2"/>
    <x v="0"/>
  </r>
  <r>
    <s v="7月"/>
    <d v="2020-07-02T00:00:00"/>
    <s v="10点"/>
    <x v="0"/>
    <n v="800"/>
    <s v="SF-1-1"/>
    <s v="Sales_018"/>
    <n v="448"/>
    <n v="12"/>
    <n v="1"/>
    <x v="0"/>
  </r>
  <r>
    <s v="7月"/>
    <d v="2020-07-03T00:00:00"/>
    <d v="1899-12-30T11:45:00"/>
    <x v="1"/>
    <n v="4600"/>
    <s v="SF-1-1"/>
    <s v="Sales_005"/>
    <n v="1226"/>
    <n v="7"/>
    <n v="1"/>
    <x v="0"/>
  </r>
  <r>
    <s v="7月"/>
    <d v="2020-07-03T00:00:00"/>
    <d v="1899-12-30T08:10:00"/>
    <x v="5"/>
    <n v="1800"/>
    <s v="SF-1-0"/>
    <s v="Sales_006"/>
    <n v="1394"/>
    <n v="18"/>
    <n v="1"/>
    <x v="0"/>
  </r>
  <r>
    <s v="7月"/>
    <d v="2020-07-03T00:00:00"/>
    <d v="1899-12-30T09:48:00"/>
    <x v="3"/>
    <n v="1200"/>
    <s v="SF-4-1"/>
    <s v="Sales_013"/>
    <n v="898"/>
    <n v="8"/>
    <n v="0"/>
    <x v="0"/>
  </r>
  <r>
    <s v="7月"/>
    <d v="2020-07-03T00:00:00"/>
    <d v="1899-12-30T12:30:00"/>
    <x v="7"/>
    <n v="1000"/>
    <s v="SF-1-0"/>
    <s v="Sales_003"/>
    <n v="1261"/>
    <n v="15"/>
    <n v="2"/>
    <x v="0"/>
  </r>
  <r>
    <s v="7月"/>
    <d v="2020-07-03T00:00:00"/>
    <d v="1899-12-30T12:00:00"/>
    <x v="1"/>
    <n v="1200"/>
    <s v="SF-1-0"/>
    <s v="Sales_004"/>
    <n v="1372"/>
    <n v="35"/>
    <n v="0"/>
    <x v="0"/>
  </r>
  <r>
    <s v="7月"/>
    <d v="2020-07-03T00:00:00"/>
    <d v="1899-12-30T08:30:00"/>
    <x v="5"/>
    <n v="1200"/>
    <s v="SF-4-0"/>
    <s v="Sales_008"/>
    <n v="1188"/>
    <n v="12"/>
    <n v="1"/>
    <x v="0"/>
  </r>
  <r>
    <s v="7月"/>
    <d v="2020-07-03T00:00:00"/>
    <d v="1899-12-30T12:00:00"/>
    <x v="3"/>
    <n v="4200"/>
    <s v="SF-1-0"/>
    <s v="Sales_001"/>
    <n v="2708"/>
    <n v="10"/>
    <n v="0"/>
    <x v="0"/>
  </r>
  <r>
    <s v="7月"/>
    <d v="2020-07-05T00:00:00"/>
    <d v="1899-12-30T10:17:00"/>
    <x v="2"/>
    <n v="1000"/>
    <s v="SF-1.1-2"/>
    <s v="Sales_018"/>
    <n v="954"/>
    <n v="30"/>
    <n v="0"/>
    <x v="1"/>
  </r>
  <r>
    <s v="7月"/>
    <d v="2020-07-06T00:00:00"/>
    <d v="1899-12-30T10:00:00"/>
    <x v="0"/>
    <n v="400"/>
    <s v="SF-1.1-0"/>
    <s v="Sales_022"/>
    <n v="283"/>
    <n v="10"/>
    <n v="0"/>
    <x v="1"/>
  </r>
  <r>
    <s v="7月"/>
    <d v="2020-07-06T00:00:00"/>
    <d v="1899-12-30T14:45:00"/>
    <x v="7"/>
    <n v="1200"/>
    <s v="SF-1-2"/>
    <s v="Sales_011"/>
    <n v="787"/>
    <n v="8"/>
    <n v="1"/>
    <x v="1"/>
  </r>
  <r>
    <s v="7月"/>
    <d v="2020-07-06T00:00:00"/>
    <d v="1899-12-30T08:10:00"/>
    <x v="0"/>
    <n v="1300"/>
    <s v="SF-1.1-0"/>
    <s v="Sales_009"/>
    <n v="785"/>
    <n v="16"/>
    <n v="1"/>
    <x v="1"/>
  </r>
  <r>
    <s v="7月"/>
    <d v="2020-07-06T00:00:00"/>
    <d v="1899-12-30T09:00:00"/>
    <x v="1"/>
    <n v="3500"/>
    <s v="SF-2.1-2"/>
    <s v="Sales_002"/>
    <n v="2346"/>
    <n v="25"/>
    <n v="2"/>
    <x v="1"/>
  </r>
  <r>
    <s v="7月"/>
    <d v="2020-07-07T00:00:00"/>
    <d v="1899-12-30T08:30:00"/>
    <x v="0"/>
    <n v="800"/>
    <s v="SF-1-0"/>
    <s v="Sales_008"/>
    <n v="755"/>
    <n v="5"/>
    <n v="1"/>
    <x v="1"/>
  </r>
  <r>
    <s v="7月"/>
    <d v="2020-07-07T00:00:00"/>
    <d v="1899-12-30T12:23:00"/>
    <x v="6"/>
    <n v="1400"/>
    <s v="SF-1-3"/>
    <s v="Sales_028"/>
    <n v="839"/>
    <n v="3"/>
    <n v="1"/>
    <x v="1"/>
  </r>
  <r>
    <s v="7月"/>
    <d v="2020-07-07T00:00:00"/>
    <d v="1900-01-08T07:12:00"/>
    <x v="7"/>
    <n v="7500"/>
    <s v="SF-2.1"/>
    <s v="Sales_010"/>
    <n v="2763"/>
    <n v="45"/>
    <n v="0"/>
    <x v="1"/>
  </r>
  <r>
    <s v="7月"/>
    <d v="2020-07-07T00:00:00"/>
    <d v="1899-12-30T10:00:00"/>
    <x v="3"/>
    <n v="900"/>
    <s v="SF-1-0"/>
    <s v="Sales_026"/>
    <n v="460"/>
    <n v="7"/>
    <n v="0"/>
    <x v="1"/>
  </r>
  <r>
    <s v="7月"/>
    <d v="2020-07-08T00:00:00"/>
    <d v="1899-12-30T10:00:00"/>
    <x v="3"/>
    <n v="5000"/>
    <s v="SF-1.1-2"/>
    <s v="Sales_008"/>
    <n v="4539"/>
    <n v="34"/>
    <n v="1"/>
    <x v="1"/>
  </r>
  <r>
    <s v="7月"/>
    <d v="2020-07-08T00:00:00"/>
    <s v="9：00"/>
    <x v="2"/>
    <n v="900"/>
    <s v="SF-2.1"/>
    <s v="Sales_003"/>
    <n v="795"/>
    <n v="12"/>
    <n v="1"/>
    <x v="1"/>
  </r>
  <r>
    <s v="7月"/>
    <d v="2020-07-08T00:00:00"/>
    <d v="1899-12-30T12:00:00"/>
    <x v="6"/>
    <n v="4600"/>
    <s v="SF-1-1"/>
    <s v="Sales_012"/>
    <n v="1699"/>
    <n v="10"/>
    <n v="0"/>
    <x v="1"/>
  </r>
  <r>
    <s v="7月"/>
    <d v="2020-07-08T00:00:00"/>
    <d v="1899-12-30T09:00:00"/>
    <x v="5"/>
    <n v="4000"/>
    <s v="SF-1-1"/>
    <s v="Sales_018"/>
    <n v="2584"/>
    <n v="19"/>
    <n v="2"/>
    <x v="1"/>
  </r>
  <r>
    <s v="7月"/>
    <d v="2020-07-09T00:00:00"/>
    <s v="10：00"/>
    <x v="5"/>
    <n v="5000"/>
    <s v="SF-1.1-0"/>
    <s v="Sales_008"/>
    <n v="2869"/>
    <n v="47"/>
    <n v="0"/>
    <x v="1"/>
  </r>
  <r>
    <s v="7月"/>
    <d v="2020-07-09T00:00:00"/>
    <d v="1899-12-30T12:00:00"/>
    <x v="0"/>
    <n v="1000"/>
    <s v="SF-2-0"/>
    <s v="Sales_013"/>
    <n v="1235"/>
    <n v="40"/>
    <n v="2"/>
    <x v="1"/>
  </r>
  <r>
    <s v="7月"/>
    <d v="2020-07-09T00:00:00"/>
    <s v="12：00"/>
    <x v="7"/>
    <n v="900"/>
    <s v="SF-4-2"/>
    <s v="Sales_011"/>
    <n v="664"/>
    <n v="14"/>
    <n v="0"/>
    <x v="1"/>
  </r>
  <r>
    <s v="7月"/>
    <d v="2020-07-10T00:00:00"/>
    <d v="1899-12-30T08:30:00"/>
    <x v="1"/>
    <n v="4600"/>
    <s v="SF-1.1-0"/>
    <s v="Sales_039"/>
    <n v="1796"/>
    <n v="14"/>
    <n v="2"/>
    <x v="1"/>
  </r>
  <r>
    <s v="7月"/>
    <d v="2020-07-10T00:00:00"/>
    <s v="8：10"/>
    <x v="2"/>
    <n v="1800"/>
    <s v="SF-1.1-2"/>
    <s v="Sales_010"/>
    <n v="1485"/>
    <n v="4"/>
    <n v="1"/>
    <x v="1"/>
  </r>
  <r>
    <s v="7月"/>
    <d v="2020-07-10T00:00:00"/>
    <d v="1899-12-30T09:48:00"/>
    <x v="0"/>
    <n v="1200"/>
    <s v="SF-4-1"/>
    <s v="Sales_035"/>
    <n v="776"/>
    <n v="6"/>
    <n v="1"/>
    <x v="1"/>
  </r>
  <r>
    <s v="7月"/>
    <d v="2020-07-10T00:00:00"/>
    <d v="1899-12-30T12:00:00"/>
    <x v="7"/>
    <n v="1200"/>
    <s v="SF-1.1-2"/>
    <s v="Sales_002"/>
    <n v="1495"/>
    <n v="23"/>
    <n v="2"/>
    <x v="1"/>
  </r>
  <r>
    <s v="7月"/>
    <d v="2020-07-10T00:00:00"/>
    <d v="1899-12-30T15:30:00"/>
    <x v="4"/>
    <n v="3300"/>
    <s v="SF-4-0"/>
    <s v="Sales_013"/>
    <n v="658"/>
    <n v="9"/>
    <n v="0"/>
    <x v="1"/>
  </r>
  <r>
    <s v="7月"/>
    <d v="2020-07-10T00:00:00"/>
    <d v="1899-12-30T12:00:00"/>
    <x v="0"/>
    <n v="800"/>
    <s v="SF-1-0"/>
    <s v="Sales_025"/>
    <n v="661"/>
    <n v="3"/>
    <n v="0"/>
    <x v="1"/>
  </r>
  <r>
    <s v="7月"/>
    <d v="2020-07-11T00:00:00"/>
    <d v="1899-12-30T10:00:00"/>
    <x v="0"/>
    <n v="12000"/>
    <s v="SF-1-6"/>
    <s v="Sales_014"/>
    <n v="6565"/>
    <n v="76"/>
    <n v="1"/>
    <x v="1"/>
  </r>
  <r>
    <s v="7月"/>
    <d v="2020-07-12T00:00:00"/>
    <d v="1899-12-30T12:00:00"/>
    <x v="0"/>
    <n v="800"/>
    <s v="SF-1.1-2"/>
    <s v="Sales_012"/>
    <n v="631"/>
    <n v="11"/>
    <n v="2"/>
    <x v="2"/>
  </r>
  <r>
    <s v="7月"/>
    <d v="2020-07-13T00:00:00"/>
    <s v="9点之前"/>
    <x v="1"/>
    <n v="5000"/>
    <s v="SF-1-0"/>
    <s v="Sales_016"/>
    <n v="4853"/>
    <n v="22"/>
    <n v="1"/>
    <x v="2"/>
  </r>
  <r>
    <s v="7月"/>
    <d v="2020-07-13T00:00:00"/>
    <s v="12：00 "/>
    <x v="4"/>
    <n v="1000"/>
    <s v="SF-1.1-2"/>
    <s v="Sales_003"/>
    <n v="707"/>
    <n v="14"/>
    <n v="2"/>
    <x v="2"/>
  </r>
  <r>
    <s v="7月"/>
    <d v="2020-07-14T00:00:00"/>
    <d v="1899-12-30T18:00:00"/>
    <x v="1"/>
    <n v="8000"/>
    <s v="SF-4-0"/>
    <s v="Sales_010"/>
    <n v="1959"/>
    <n v="23"/>
    <n v="0"/>
    <x v="2"/>
  </r>
  <r>
    <s v="7月"/>
    <d v="2020-07-14T00:00:00"/>
    <d v="1899-12-30T12:00:00"/>
    <x v="4"/>
    <n v="7500"/>
    <s v="SF-4-0"/>
    <s v="Sales_012"/>
    <n v="3527"/>
    <n v="39"/>
    <n v="1"/>
    <x v="2"/>
  </r>
  <r>
    <s v="7月"/>
    <d v="2020-07-15T00:00:00"/>
    <s v="10：00"/>
    <x v="2"/>
    <n v="5000"/>
    <s v="SF-1-2"/>
    <s v="Sales_001"/>
    <n v="3972"/>
    <n v="20"/>
    <n v="1"/>
    <x v="2"/>
  </r>
  <r>
    <s v="7月"/>
    <d v="2020-07-15T00:00:00"/>
    <d v="1900-01-08T03:36:00"/>
    <x v="0"/>
    <n v="500"/>
    <s v="SF-1-2"/>
    <s v="Sales_012"/>
    <n v="405"/>
    <n v="11"/>
    <n v="0"/>
    <x v="2"/>
  </r>
  <r>
    <s v="7月"/>
    <d v="2020-07-15T00:00:00"/>
    <s v="12：00"/>
    <x v="0"/>
    <n v="4600"/>
    <s v="SF-1.1-2"/>
    <s v="Sales_029"/>
    <n v="1013"/>
    <n v="13"/>
    <n v="1"/>
    <x v="2"/>
  </r>
  <r>
    <s v="7月"/>
    <d v="2020-07-15T00:00:00"/>
    <d v="1899-12-30T08:30:00"/>
    <x v="6"/>
    <n v="6500"/>
    <s v="SF-1-7"/>
    <s v="Sales_016"/>
    <n v="7882"/>
    <n v="28"/>
    <n v="1"/>
    <x v="2"/>
  </r>
  <r>
    <s v="7月"/>
    <d v="2020-07-16T00:00:00"/>
    <d v="1899-12-30T09:00:00"/>
    <x v="7"/>
    <n v="2000"/>
    <s v="SF-1-0"/>
    <s v="Sales_003"/>
    <n v="1441"/>
    <n v="22"/>
    <n v="2"/>
    <x v="2"/>
  </r>
  <r>
    <s v="7月"/>
    <d v="2020-07-17T00:00:00"/>
    <d v="1899-12-30T12:30:00"/>
    <x v="5"/>
    <n v="5000"/>
    <s v="SF-1-7"/>
    <s v="Sales_022"/>
    <n v="3326"/>
    <n v="21"/>
    <n v="0"/>
    <x v="2"/>
  </r>
  <r>
    <s v="7月"/>
    <d v="2020-07-17T00:00:00"/>
    <s v="8:10分"/>
    <x v="7"/>
    <n v="1800"/>
    <s v="SF-1-7"/>
    <s v="Sales_035"/>
    <n v="1644"/>
    <n v="10"/>
    <n v="1"/>
    <x v="2"/>
  </r>
  <r>
    <s v="7月"/>
    <d v="2020-07-17T00:00:00"/>
    <d v="1899-12-30T09:36:00"/>
    <x v="7"/>
    <n v="2400"/>
    <s v="SF-1-3"/>
    <s v="Sales_031"/>
    <n v="1436"/>
    <n v="3"/>
    <n v="0"/>
    <x v="2"/>
  </r>
  <r>
    <s v="7月"/>
    <d v="2020-07-17T00:00:00"/>
    <d v="1899-12-30T08:30:00"/>
    <x v="4"/>
    <n v="6300"/>
    <s v="SF-1-0"/>
    <s v="Sales_010"/>
    <n v="4968"/>
    <n v="13"/>
    <n v="2"/>
    <x v="2"/>
  </r>
  <r>
    <s v="7月"/>
    <d v="2020-07-17T00:00:00"/>
    <d v="1899-12-30T09:00:00"/>
    <x v="3"/>
    <n v="1500"/>
    <s v="SF-1.1-2"/>
    <s v="Sales_011"/>
    <n v="1264"/>
    <n v="19"/>
    <n v="2"/>
    <x v="2"/>
  </r>
  <r>
    <s v="7月"/>
    <d v="2020-07-18T00:00:00"/>
    <d v="1899-12-30T10:00:00"/>
    <x v="6"/>
    <n v="0"/>
    <s v="SF-1.1-0"/>
    <s v="Sales_011"/>
    <n v="4055"/>
    <n v="32"/>
    <n v="0"/>
    <x v="2"/>
  </r>
  <r>
    <s v="7月"/>
    <d v="2020-07-19T00:00:00"/>
    <d v="1899-12-30T12:00:00"/>
    <x v="7"/>
    <n v="1000"/>
    <s v="SF-2-2"/>
    <s v="Sales_008"/>
    <n v="689"/>
    <n v="6"/>
    <n v="0"/>
    <x v="3"/>
  </r>
  <r>
    <s v="7月"/>
    <d v="2020-07-20T00:00:00"/>
    <d v="1899-12-30T08:30:00"/>
    <x v="4"/>
    <n v="500"/>
    <s v="SF-1-0"/>
    <s v="Sales_020"/>
    <n v="473"/>
    <n v="2"/>
    <n v="0"/>
    <x v="3"/>
  </r>
  <r>
    <s v="7月"/>
    <d v="2020-07-20T00:00:00"/>
    <d v="1899-12-30T11:45:00"/>
    <x v="0"/>
    <n v="2400"/>
    <s v="SF-1-0"/>
    <s v="Sales_002"/>
    <n v="1565"/>
    <n v="21"/>
    <n v="1"/>
    <x v="3"/>
  </r>
  <r>
    <s v="7月"/>
    <d v="2020-07-21T00:00:00"/>
    <d v="1899-12-30T11:30:00"/>
    <x v="3"/>
    <n v="700"/>
    <s v="SF-1-1"/>
    <s v="Sales_003"/>
    <n v="294"/>
    <n v="5"/>
    <n v="1"/>
    <x v="3"/>
  </r>
  <r>
    <s v="7月"/>
    <d v="2020-07-21T00:00:00"/>
    <d v="1899-12-30T08:20:00"/>
    <x v="6"/>
    <n v="250"/>
    <s v="SF-1-7"/>
    <s v="Sales_011"/>
    <n v="182"/>
    <n v="2"/>
    <n v="1"/>
    <x v="3"/>
  </r>
  <r>
    <s v="7月"/>
    <d v="2020-07-22T00:00:00"/>
    <d v="1899-12-30T09:00:00"/>
    <x v="6"/>
    <n v="5000"/>
    <s v="SF-1.1-3"/>
    <s v="Sales_012"/>
    <n v="3514"/>
    <n v="14"/>
    <n v="0"/>
    <x v="3"/>
  </r>
  <r>
    <s v="7月"/>
    <d v="2020-07-22T00:00:00"/>
    <d v="1899-12-30T08:30:00"/>
    <x v="6"/>
    <n v="800"/>
    <s v="SF-1.1-2"/>
    <s v="Sales_022"/>
    <n v="903"/>
    <n v="10"/>
    <n v="2"/>
    <x v="3"/>
  </r>
  <r>
    <s v="7月"/>
    <d v="2020-07-22T00:00:00"/>
    <d v="1899-12-30T08:08:00"/>
    <x v="2"/>
    <n v="800"/>
    <s v="SF-1-7"/>
    <s v="Sales_025"/>
    <n v="605"/>
    <n v="0"/>
    <n v="0"/>
    <x v="3"/>
  </r>
  <r>
    <s v="7月"/>
    <d v="2020-07-22T00:00:00"/>
    <d v="1900-01-11T00:00:00"/>
    <x v="2"/>
    <n v="300"/>
    <s v="SF-1-0"/>
    <s v="Sales_020"/>
    <n v="44"/>
    <n v="1"/>
    <n v="0"/>
    <x v="3"/>
  </r>
  <r>
    <s v="7月"/>
    <d v="2020-07-23T00:00:00"/>
    <d v="1899-12-30T12:30:00"/>
    <x v="5"/>
    <n v="5000"/>
    <s v="SF-1.1-4"/>
    <s v="Sales_008"/>
    <n v="2161"/>
    <n v="26"/>
    <n v="0"/>
    <x v="3"/>
  </r>
  <r>
    <s v="7月"/>
    <d v="2020-07-23T00:00:00"/>
    <d v="1899-12-30T07:30:00"/>
    <x v="1"/>
    <n v="2000"/>
    <s v="SF-1-7"/>
    <s v="Sales_031"/>
    <n v="1177"/>
    <n v="2"/>
    <n v="0"/>
    <x v="3"/>
  </r>
  <r>
    <s v="7月"/>
    <d v="2020-07-23T00:00:00"/>
    <d v="1899-12-30T13:00:00"/>
    <x v="7"/>
    <n v="7000"/>
    <s v="SF-2.1-1"/>
    <s v="Sales_012"/>
    <n v="3935"/>
    <n v="62"/>
    <n v="0"/>
    <x v="3"/>
  </r>
  <r>
    <s v="7月"/>
    <d v="2020-07-24T00:00:00"/>
    <d v="1899-12-30T09:00:00"/>
    <x v="7"/>
    <n v="2000"/>
    <s v="SF-1.1-2"/>
    <s v="Sales_003"/>
    <n v="1731"/>
    <n v="34"/>
    <n v="1"/>
    <x v="3"/>
  </r>
  <r>
    <s v="7月"/>
    <d v="2020-07-24T00:00:00"/>
    <d v="1899-12-30T12:00:00"/>
    <x v="0"/>
    <n v="400"/>
    <s v="SF-1-2"/>
    <s v="Sales_011"/>
    <n v="237"/>
    <n v="9"/>
    <n v="1"/>
    <x v="3"/>
  </r>
  <r>
    <s v="7月"/>
    <d v="2020-07-24T00:00:00"/>
    <d v="1899-12-30T12:00:00"/>
    <x v="2"/>
    <n v="1500"/>
    <s v="SF-1-7"/>
    <s v="Sales_031"/>
    <n v="592"/>
    <n v="7"/>
    <n v="1"/>
    <x v="3"/>
  </r>
  <r>
    <s v="7月"/>
    <d v="2020-07-24T00:00:00"/>
    <d v="1899-12-30T10:00:00"/>
    <x v="4"/>
    <n v="300"/>
    <s v="SF-1-0"/>
    <s v="Sales_020"/>
    <n v="198"/>
    <n v="12"/>
    <n v="0"/>
    <x v="3"/>
  </r>
  <r>
    <s v="7月"/>
    <d v="2020-07-25T00:00:00"/>
    <d v="1899-12-30T12:00:00"/>
    <x v="5"/>
    <n v="1000"/>
    <s v="SF-1-2"/>
    <s v="Sales_031"/>
    <n v="1007"/>
    <n v="7"/>
    <n v="1"/>
    <x v="3"/>
  </r>
  <r>
    <s v="7月"/>
    <d v="2020-07-26T00:00:00"/>
    <d v="1899-12-30T14:45:00"/>
    <x v="4"/>
    <n v="1200"/>
    <s v="SF-1.1-0"/>
    <s v="Sales_007"/>
    <n v="1192"/>
    <n v="20"/>
    <n v="0"/>
    <x v="4"/>
  </r>
  <r>
    <s v="7月"/>
    <d v="2020-07-27T00:00:00"/>
    <d v="1899-12-30T09:36:00"/>
    <x v="6"/>
    <n v="2400"/>
    <s v="SF-1.1-1"/>
    <s v="Sales_012"/>
    <n v="1108"/>
    <n v="3"/>
    <n v="1"/>
    <x v="4"/>
  </r>
  <r>
    <s v="7月"/>
    <d v="2020-07-27T00:00:00"/>
    <d v="1899-12-30T08:30:00"/>
    <x v="1"/>
    <n v="6300"/>
    <s v="SF-1.1-2"/>
    <s v="Sales_018"/>
    <n v="2256"/>
    <n v="11"/>
    <n v="0"/>
    <x v="4"/>
  </r>
  <r>
    <s v="7月"/>
    <d v="2020-07-28T00:00:00"/>
    <d v="1899-12-30T08:15:00"/>
    <x v="3"/>
    <n v="3300"/>
    <s v="SF-1-7"/>
    <s v="Sales_009"/>
    <n v="1969"/>
    <n v="11"/>
    <n v="1"/>
    <x v="4"/>
  </r>
  <r>
    <s v="7月"/>
    <d v="2020-07-28T00:00:00"/>
    <d v="1899-12-30T08:30:00"/>
    <x v="6"/>
    <n v="6500"/>
    <s v="SF-1.1-0"/>
    <s v="Sales_012"/>
    <n v="3607"/>
    <n v="27"/>
    <n v="2"/>
    <x v="4"/>
  </r>
  <r>
    <s v="7月"/>
    <d v="2020-07-28T00:00:00"/>
    <d v="1899-12-30T08:00:00"/>
    <x v="4"/>
    <n v="1200"/>
    <s v="SF-1-7"/>
    <s v="Sales_003"/>
    <n v="931"/>
    <n v="17"/>
    <n v="0"/>
    <x v="4"/>
  </r>
  <r>
    <s v="7月"/>
    <d v="2020-07-28T00:00:00"/>
    <d v="1899-12-30T12:00:00"/>
    <x v="0"/>
    <n v="4600"/>
    <s v="SF-1-7"/>
    <s v="Sales_008"/>
    <n v="2857"/>
    <n v="10"/>
    <n v="1"/>
    <x v="4"/>
  </r>
  <r>
    <s v="7月"/>
    <d v="2020-07-28T00:00:00"/>
    <s v="8：00"/>
    <x v="1"/>
    <n v="1100"/>
    <s v="SF-1-7"/>
    <s v="Sales_026"/>
    <n v="757"/>
    <n v="10"/>
    <n v="2"/>
    <x v="4"/>
  </r>
  <r>
    <s v="7月"/>
    <d v="2020-07-28T00:00:00"/>
    <d v="1899-12-30T12:10:00"/>
    <x v="6"/>
    <n v="1200"/>
    <s v="SF-1.1-2"/>
    <s v="Sales_002"/>
    <n v="287"/>
    <n v="5"/>
    <n v="0"/>
    <x v="4"/>
  </r>
  <r>
    <s v="7月"/>
    <d v="2020-07-28T00:00:00"/>
    <s v="9：00"/>
    <x v="0"/>
    <n v="1000"/>
    <s v="SF-1.1-2"/>
    <s v="Sales_020"/>
    <n v="495"/>
    <n v="5"/>
    <n v="1"/>
    <x v="4"/>
  </r>
  <r>
    <s v="7月"/>
    <d v="2020-07-29T00:00:00"/>
    <s v="9：00"/>
    <x v="5"/>
    <n v="5000"/>
    <s v="SF-5-0"/>
    <s v="Sales_010"/>
    <n v="3312"/>
    <n v="4"/>
    <n v="0"/>
    <x v="4"/>
  </r>
  <r>
    <s v="7月"/>
    <d v="2020-07-30T00:00:00"/>
    <s v="8:23"/>
    <x v="4"/>
    <n v="3500"/>
    <s v="SF-1.1-0"/>
    <s v="Sales_022"/>
    <n v="914"/>
    <n v="4"/>
    <n v="1"/>
    <x v="4"/>
  </r>
  <r>
    <s v="7月"/>
    <d v="2020-07-30T00:00:00"/>
    <s v="8:30"/>
    <x v="7"/>
    <n v="5000"/>
    <s v="SF-5-1"/>
    <s v="Sales_013"/>
    <n v="3249"/>
    <n v="13"/>
    <n v="2"/>
    <x v="4"/>
  </r>
  <r>
    <s v="7月"/>
    <d v="2020-07-30T00:00:00"/>
    <s v="17:53"/>
    <x v="5"/>
    <n v="1400"/>
    <s v="SF-1.1-1"/>
    <s v="Sales_011"/>
    <n v="689"/>
    <n v="4"/>
    <n v="0"/>
    <x v="4"/>
  </r>
  <r>
    <s v="7月"/>
    <d v="2020-07-30T00:00:00"/>
    <s v="7:30"/>
    <x v="0"/>
    <n v="2000"/>
    <s v="SF-5-1"/>
    <s v="Sales_002"/>
    <n v="1175"/>
    <n v="19"/>
    <n v="2"/>
    <x v="4"/>
  </r>
  <r>
    <s v="7月"/>
    <d v="2020-07-30T00:00:00"/>
    <s v="12:00"/>
    <x v="4"/>
    <n v="1000"/>
    <s v="SF-5-0"/>
    <s v="Sales_008"/>
    <n v="721"/>
    <n v="0"/>
    <n v="0"/>
    <x v="4"/>
  </r>
  <r>
    <s v="7月"/>
    <d v="2020-07-30T00:00:00"/>
    <s v="10:00"/>
    <x v="0"/>
    <n v="12000"/>
    <s v="SF-5-3"/>
    <s v="Sales_017"/>
    <n v="12193"/>
    <n v="46"/>
    <n v="0"/>
    <x v="4"/>
  </r>
  <r>
    <s v="7月"/>
    <d v="2020-07-30T00:00:00"/>
    <d v="1899-12-30T11:30:00"/>
    <x v="6"/>
    <n v="500"/>
    <s v="SF-1.1-0"/>
    <s v="Sales_010"/>
    <n v="372"/>
    <n v="0"/>
    <n v="0"/>
    <x v="4"/>
  </r>
  <r>
    <s v="7月"/>
    <d v="2020-07-31T00:00:00"/>
    <d v="1899-12-30T12:01:00"/>
    <x v="5"/>
    <n v="2300"/>
    <s v="SF-1-7"/>
    <s v="Sales_022"/>
    <n v="1541"/>
    <n v="11"/>
    <n v="1"/>
    <x v="4"/>
  </r>
  <r>
    <s v="7月"/>
    <d v="2020-07-31T00:00:00"/>
    <d v="1899-12-30T08:30:00"/>
    <x v="0"/>
    <n v="800"/>
    <s v="SF-5-1"/>
    <s v="Sales_038"/>
    <n v="1076"/>
    <n v="12"/>
    <n v="2"/>
    <x v="4"/>
  </r>
  <r>
    <s v="7月"/>
    <d v="2020-07-31T00:00:00"/>
    <d v="1899-12-30T11:28:00"/>
    <x v="0"/>
    <n v="1000"/>
    <s v="SF-1-7"/>
    <s v="Sales_012"/>
    <n v="838"/>
    <n v="2"/>
    <n v="0"/>
    <x v="4"/>
  </r>
  <r>
    <s v="7月"/>
    <d v="2020-07-31T00:00:00"/>
    <d v="1899-12-30T12:30:00"/>
    <x v="5"/>
    <n v="5000"/>
    <s v="SF-5-0"/>
    <s v="Sales_009"/>
    <n v="1957"/>
    <n v="11"/>
    <n v="1"/>
    <x v="4"/>
  </r>
  <r>
    <s v="8月"/>
    <d v="2020-08-02T00:00:00"/>
    <d v="1899-12-30T12:00:00"/>
    <x v="4"/>
    <n v="1200"/>
    <s v="SF-7-0"/>
    <s v="Sales_003"/>
    <n v="1197"/>
    <n v="12"/>
    <n v="2"/>
    <x v="5"/>
  </r>
  <r>
    <s v="8月"/>
    <d v="2020-08-03T00:00:00"/>
    <d v="1899-12-30T08:30:00"/>
    <x v="1"/>
    <n v="4600"/>
    <s v="SF-5-1"/>
    <s v="Sales_026"/>
    <n v="943"/>
    <n v="0"/>
    <n v="0"/>
    <x v="5"/>
  </r>
  <r>
    <s v="8月"/>
    <d v="2020-08-03T00:00:00"/>
    <d v="1899-12-30T08:10:00"/>
    <x v="1"/>
    <n v="2500"/>
    <s v="SF-1-0"/>
    <s v="Sales_009"/>
    <n v="1739"/>
    <n v="8"/>
    <n v="0"/>
    <x v="5"/>
  </r>
  <r>
    <s v="8月"/>
    <d v="2020-08-04T00:00:00"/>
    <d v="1899-12-30T11:00:00"/>
    <x v="0"/>
    <n v="650"/>
    <s v="SF-1-0"/>
    <s v="Sales_008"/>
    <n v="404"/>
    <n v="1"/>
    <n v="0"/>
    <x v="5"/>
  </r>
  <r>
    <s v="8月"/>
    <d v="2020-08-04T00:00:00"/>
    <d v="1899-12-30T09:00:00"/>
    <x v="0"/>
    <n v="500"/>
    <s v="SF-1.1-1"/>
    <s v="Sales_023"/>
    <n v="253"/>
    <n v="6"/>
    <n v="1"/>
    <x v="5"/>
  </r>
  <r>
    <s v="8月"/>
    <d v="2020-08-05T00:00:00"/>
    <d v="1899-12-30T09:00:00"/>
    <x v="2"/>
    <n v="5000"/>
    <s v="SF-6-4"/>
    <s v="Sales_012"/>
    <n v="3547"/>
    <n v="36"/>
    <n v="2"/>
    <x v="5"/>
  </r>
  <r>
    <s v="8月"/>
    <d v="2020-08-05T00:00:00"/>
    <d v="1899-12-30T09:05:00"/>
    <x v="4"/>
    <n v="900"/>
    <s v="SF-6-4"/>
    <s v="Sales_010"/>
    <n v="438"/>
    <n v="1"/>
    <n v="0"/>
    <x v="5"/>
  </r>
  <r>
    <s v="8月"/>
    <d v="2020-08-05T00:00:00"/>
    <d v="1899-12-30T14:00:00"/>
    <x v="6"/>
    <n v="2000"/>
    <s v="SF-1-0"/>
    <s v="Sales_004"/>
    <n v="759"/>
    <n v="4"/>
    <n v="1"/>
    <x v="5"/>
  </r>
  <r>
    <s v="8月"/>
    <d v="2020-08-05T00:00:00"/>
    <d v="1899-12-30T18:00:00"/>
    <x v="2"/>
    <n v="1200"/>
    <s v="SF-5-0"/>
    <s v="Sales_018"/>
    <n v="443"/>
    <n v="14"/>
    <n v="0"/>
    <x v="5"/>
  </r>
  <r>
    <s v="8月"/>
    <d v="2020-08-06T00:00:00"/>
    <d v="1899-12-30T08:10:00"/>
    <x v="6"/>
    <n v="1300"/>
    <s v="SF-6-1"/>
    <s v="Sales_013"/>
    <n v="945"/>
    <n v="6"/>
    <n v="1"/>
    <x v="5"/>
  </r>
  <r>
    <s v="8月"/>
    <d v="2020-08-06T00:00:00"/>
    <d v="1899-12-30T14:25:00"/>
    <x v="4"/>
    <n v="1200"/>
    <s v="SF-5-2"/>
    <s v="Sales_026"/>
    <n v="1304"/>
    <n v="8"/>
    <n v="0"/>
    <x v="5"/>
  </r>
  <r>
    <s v="8月"/>
    <d v="2020-08-06T00:00:00"/>
    <d v="1899-12-30T10:00:00"/>
    <x v="7"/>
    <n v="12000"/>
    <s v="SF-6-0"/>
    <s v="Sales_012"/>
    <n v="5399"/>
    <n v="19"/>
    <n v="2"/>
    <x v="5"/>
  </r>
  <r>
    <s v="8月"/>
    <d v="2020-08-06T00:00:00"/>
    <s v="10:00左右"/>
    <x v="7"/>
    <n v="1300"/>
    <s v="SF-1-9"/>
    <s v="Sales_001"/>
    <n v="905"/>
    <n v="5"/>
    <n v="0"/>
    <x v="5"/>
  </r>
  <r>
    <s v="8月"/>
    <d v="2020-08-06T00:00:00"/>
    <d v="1899-12-30T09:00:00"/>
    <x v="1"/>
    <n v="3500"/>
    <s v="SF-5-1"/>
    <s v="Sales_025"/>
    <n v="1340"/>
    <n v="6"/>
    <n v="0"/>
    <x v="5"/>
  </r>
  <r>
    <s v="8月"/>
    <d v="2020-08-07T00:00:00"/>
    <d v="1899-12-30T09:36:00"/>
    <x v="6"/>
    <n v="2400"/>
    <s v="SF-5-1"/>
    <s v="Sales_012"/>
    <n v="1225"/>
    <n v="4"/>
    <n v="0"/>
    <x v="5"/>
  </r>
  <r>
    <s v="8月"/>
    <d v="2020-08-07T00:00:00"/>
    <d v="1899-12-30T13:00:00"/>
    <x v="6"/>
    <n v="1200"/>
    <s v="SF-6-1"/>
    <s v="Sales_023"/>
    <n v="1096"/>
    <n v="8"/>
    <n v="1"/>
    <x v="5"/>
  </r>
  <r>
    <s v="8月"/>
    <d v="2020-08-07T00:00:00"/>
    <d v="1899-12-30T10:00:00"/>
    <x v="0"/>
    <n v="400"/>
    <s v="SF-6-4"/>
    <s v="Sales_008"/>
    <n v="232"/>
    <n v="2"/>
    <n v="0"/>
    <x v="5"/>
  </r>
  <r>
    <s v="8月"/>
    <d v="2020-08-07T00:00:00"/>
    <d v="1899-12-30T08:30:00"/>
    <x v="6"/>
    <n v="5000"/>
    <s v="SF-1.1-1"/>
    <s v="Sales_021"/>
    <n v="3249"/>
    <n v="42"/>
    <n v="2"/>
    <x v="5"/>
  </r>
  <r>
    <s v="8月"/>
    <d v="2020-08-07T00:00:00"/>
    <d v="1899-12-30T08:10:00"/>
    <x v="7"/>
    <n v="1800"/>
    <s v="SF-6-3"/>
    <s v="Sales_031"/>
    <n v="930"/>
    <n v="7"/>
    <n v="1"/>
    <x v="5"/>
  </r>
  <r>
    <s v="8月"/>
    <d v="2020-08-07T00:00:00"/>
    <s v="9：00"/>
    <x v="0"/>
    <n v="400"/>
    <s v="SF-4-0"/>
    <s v="Sales_037"/>
    <n v="452"/>
    <n v="6"/>
    <n v="1"/>
    <x v="5"/>
  </r>
  <r>
    <s v="8月"/>
    <d v="2020-08-09T00:00:00"/>
    <d v="1899-12-30T12:30:00"/>
    <x v="5"/>
    <n v="5000"/>
    <s v="SF-6-1"/>
    <s v="Sales_028"/>
    <n v="2257"/>
    <n v="17"/>
    <n v="1"/>
    <x v="6"/>
  </r>
  <r>
    <s v="8月"/>
    <d v="2020-08-10T00:00:00"/>
    <d v="1899-12-30T09:00:00"/>
    <x v="6"/>
    <n v="4300"/>
    <s v="SF-1-0"/>
    <s v="Sales_012"/>
    <n v="2032"/>
    <n v="5"/>
    <n v="0"/>
    <x v="6"/>
  </r>
  <r>
    <s v="8月"/>
    <d v="2020-08-10T00:00:00"/>
    <d v="1899-12-30T14:03:00"/>
    <x v="5"/>
    <n v="2000"/>
    <s v="SF-1-1"/>
    <s v="Sales_020"/>
    <n v="1286"/>
    <n v="5"/>
    <n v="0"/>
    <x v="6"/>
  </r>
  <r>
    <s v="8月"/>
    <d v="2020-08-10T00:00:00"/>
    <d v="1899-12-30T12:00:00"/>
    <x v="0"/>
    <n v="4500"/>
    <s v="SF-6-3"/>
    <s v="Sales_030"/>
    <n v="644"/>
    <n v="4"/>
    <n v="0"/>
    <x v="6"/>
  </r>
  <r>
    <s v="8月"/>
    <d v="2020-08-10T00:00:00"/>
    <d v="1899-12-30T11:30:00"/>
    <x v="2"/>
    <n v="1400"/>
    <s v="SF-5-2"/>
    <s v="Sales_038"/>
    <n v="396"/>
    <n v="0"/>
    <n v="0"/>
    <x v="6"/>
  </r>
  <r>
    <s v="8月"/>
    <d v="2020-08-10T00:00:00"/>
    <d v="1899-12-30T11:25:00"/>
    <x v="0"/>
    <n v="2500"/>
    <s v="SF-5-0"/>
    <s v="Sales_009"/>
    <n v="582"/>
    <n v="1"/>
    <n v="0"/>
    <x v="6"/>
  </r>
  <r>
    <s v="8月"/>
    <d v="2020-08-11T00:00:00"/>
    <d v="1899-12-30T10:00:00"/>
    <x v="4"/>
    <n v="5000"/>
    <s v="SF-1.1-0"/>
    <s v="Sales_013"/>
    <n v="4780"/>
    <n v="32"/>
    <n v="2"/>
    <x v="6"/>
  </r>
  <r>
    <s v="8月"/>
    <d v="2020-08-11T00:00:00"/>
    <d v="1899-12-30T08:30:00"/>
    <x v="5"/>
    <n v="800"/>
    <s v="SF-6-3"/>
    <s v="Sales_008"/>
    <n v="669"/>
    <n v="3"/>
    <n v="2"/>
    <x v="6"/>
  </r>
  <r>
    <s v="8月"/>
    <d v="2020-08-11T00:00:00"/>
    <d v="1899-12-30T12:12:00"/>
    <x v="3"/>
    <n v="32000"/>
    <s v="SF-4-1"/>
    <s v="Sales_010"/>
    <n v="11987"/>
    <n v="93"/>
    <n v="2"/>
    <x v="6"/>
  </r>
  <r>
    <s v="8月"/>
    <d v="2020-08-11T00:00:00"/>
    <d v="1899-12-30T09:00:00"/>
    <x v="7"/>
    <n v="2000"/>
    <s v="SF-6-1"/>
    <s v="Sales_025"/>
    <n v="2477"/>
    <n v="12"/>
    <n v="2"/>
    <x v="6"/>
  </r>
  <r>
    <s v="8月"/>
    <d v="2020-08-11T00:00:00"/>
    <d v="1899-12-30T09:20:00"/>
    <x v="7"/>
    <n v="200"/>
    <s v="SF-5-2"/>
    <s v="Sales_030"/>
    <n v="536"/>
    <n v="6"/>
    <n v="0"/>
    <x v="6"/>
  </r>
  <r>
    <s v="8月"/>
    <d v="2020-08-12T00:00:00"/>
    <d v="1899-12-30T08:30:00"/>
    <x v="1"/>
    <n v="4600"/>
    <s v="SF-6-3"/>
    <s v="Sales_026"/>
    <n v="523"/>
    <n v="2"/>
    <n v="1"/>
    <x v="6"/>
  </r>
  <r>
    <s v="8月"/>
    <d v="2020-08-12T00:00:00"/>
    <d v="1899-12-30T08:30:00"/>
    <x v="0"/>
    <n v="6500"/>
    <s v="SF-6-5"/>
    <s v="Sales_032"/>
    <n v="3973"/>
    <n v="31"/>
    <n v="1"/>
    <x v="6"/>
  </r>
  <r>
    <s v="8月"/>
    <d v="2020-08-12T00:00:00"/>
    <d v="1899-12-30T15:00:00"/>
    <x v="7"/>
    <n v="2000"/>
    <s v="SF-6-6"/>
    <s v="Sales_013"/>
    <n v="887"/>
    <n v="2"/>
    <n v="1"/>
    <x v="6"/>
  </r>
  <r>
    <s v="8月"/>
    <d v="2020-08-12T00:00:00"/>
    <d v="1899-12-30T10:00:00"/>
    <x v="7"/>
    <n v="400"/>
    <s v="SF-1-3"/>
    <s v="Sales_009"/>
    <n v="149"/>
    <n v="1"/>
    <n v="0"/>
    <x v="6"/>
  </r>
  <r>
    <s v="8月"/>
    <d v="2020-08-12T00:00:00"/>
    <d v="1899-12-30T11:58:00"/>
    <x v="3"/>
    <n v="6000"/>
    <s v="SF-6-7"/>
    <s v="Sales_023"/>
    <n v="5496"/>
    <n v="12"/>
    <n v="1"/>
    <x v="6"/>
  </r>
  <r>
    <s v="8月"/>
    <d v="2020-08-13T00:00:00"/>
    <d v="1899-12-30T12:00:00"/>
    <x v="5"/>
    <n v="1200"/>
    <s v="SF-5-1"/>
    <s v="Sales_036"/>
    <n v="1230"/>
    <n v="12"/>
    <n v="1"/>
    <x v="6"/>
  </r>
  <r>
    <s v="8月"/>
    <d v="2020-08-13T00:00:00"/>
    <d v="1899-12-30T08:30:00"/>
    <x v="5"/>
    <n v="1500"/>
    <s v="SF-6-2"/>
    <s v="Sales_026"/>
    <n v="756"/>
    <n v="3"/>
    <n v="0"/>
    <x v="6"/>
  </r>
  <r>
    <s v="8月"/>
    <d v="2020-08-13T00:00:00"/>
    <d v="1899-12-30T08:15:00"/>
    <x v="3"/>
    <n v="3200"/>
    <s v="SF-1.1-5"/>
    <s v="Sales_031"/>
    <n v="2107"/>
    <n v="20"/>
    <n v="0"/>
    <x v="6"/>
  </r>
  <r>
    <s v="8月"/>
    <d v="2020-08-13T00:00:00"/>
    <s v="8：30"/>
    <x v="7"/>
    <n v="600"/>
    <s v="SF-6-8"/>
    <s v="Sales_007"/>
    <n v="355"/>
    <n v="2"/>
    <n v="0"/>
    <x v="6"/>
  </r>
  <r>
    <s v="8月"/>
    <d v="2020-08-13T00:00:00"/>
    <d v="1899-12-30T11:00:00"/>
    <x v="0"/>
    <n v="5000"/>
    <s v="SF-8-0"/>
    <s v="Sales_003"/>
    <n v="2302"/>
    <n v="16"/>
    <n v="2"/>
    <x v="6"/>
  </r>
  <r>
    <s v="8月"/>
    <d v="2020-08-13T00:00:00"/>
    <d v="1899-12-30T11:00:00"/>
    <x v="3"/>
    <n v="2300"/>
    <s v="SF-4-1"/>
    <s v="Sales_008"/>
    <n v="604"/>
    <n v="0"/>
    <n v="0"/>
    <x v="6"/>
  </r>
  <r>
    <s v="8月"/>
    <d v="2020-08-13T00:00:00"/>
    <d v="1899-12-30T11:00:00"/>
    <x v="0"/>
    <n v="1800"/>
    <s v="SF-4-3"/>
    <s v="Sales_002"/>
    <n v="5581"/>
    <n v="10"/>
    <n v="0"/>
    <x v="6"/>
  </r>
  <r>
    <s v="8月"/>
    <d v="2020-08-14T00:00:00"/>
    <d v="1899-12-30T08:10:00"/>
    <x v="0"/>
    <n v="1300"/>
    <s v="SF-1.1-0"/>
    <s v="Sales_020"/>
    <n v="621"/>
    <n v="8"/>
    <n v="1"/>
    <x v="6"/>
  </r>
  <r>
    <s v="8月"/>
    <d v="2020-08-14T00:00:00"/>
    <d v="1899-12-30T14:25:00"/>
    <x v="7"/>
    <n v="1200"/>
    <s v="SF-1.1-6"/>
    <s v="Sales_026"/>
    <n v="876"/>
    <n v="9"/>
    <n v="1"/>
    <x v="6"/>
  </r>
  <r>
    <s v="8月"/>
    <d v="2020-08-14T00:00:00"/>
    <d v="1899-12-30T13:00:00"/>
    <x v="0"/>
    <n v="1200"/>
    <s v="SF-1.1-0"/>
    <s v="Sales_038"/>
    <n v="995"/>
    <n v="5"/>
    <n v="0"/>
    <x v="6"/>
  </r>
  <r>
    <s v="8月"/>
    <d v="2020-08-14T00:00:00"/>
    <d v="1899-12-30T09:00:00"/>
    <x v="6"/>
    <n v="3200"/>
    <s v="SF-2.1-2"/>
    <s v="Sales_009"/>
    <n v="3396"/>
    <n v="17"/>
    <n v="1"/>
    <x v="6"/>
  </r>
  <r>
    <s v="8月"/>
    <d v="2020-08-14T00:00:00"/>
    <d v="1899-12-30T09:37:00"/>
    <x v="2"/>
    <n v="1000"/>
    <s v="SF-6-2"/>
    <s v="Sales_025"/>
    <n v="528"/>
    <n v="5"/>
    <n v="0"/>
    <x v="6"/>
  </r>
  <r>
    <s v="8月"/>
    <d v="2020-08-14T00:00:00"/>
    <s v="8:00左右"/>
    <x v="2"/>
    <n v="1100"/>
    <s v="SF-6-0"/>
    <s v="Sales_030"/>
    <n v="699"/>
    <n v="3"/>
    <n v="0"/>
    <x v="6"/>
  </r>
  <r>
    <s v="8月"/>
    <d v="2020-08-14T00:00:00"/>
    <d v="1899-12-30T08:00:00"/>
    <x v="3"/>
    <n v="1200"/>
    <s v="SF-6-0"/>
    <s v="Sales_023"/>
    <n v="896"/>
    <n v="21"/>
    <n v="1"/>
    <x v="6"/>
  </r>
  <r>
    <s v="8月"/>
    <d v="2020-08-14T00:00:00"/>
    <d v="1899-12-30T12:00:00"/>
    <x v="0"/>
    <n v="4000"/>
    <s v="SF-1-0"/>
    <s v="Sales_008"/>
    <n v="2892"/>
    <n v="13"/>
    <n v="0"/>
    <x v="6"/>
  </r>
  <r>
    <s v="8月"/>
    <d v="2020-08-14T00:00:00"/>
    <d v="1899-12-30T10:00:00"/>
    <x v="0"/>
    <n v="1000"/>
    <s v="SF-2-3"/>
    <s v="Sales_002"/>
    <n v="480"/>
    <n v="19"/>
    <n v="1"/>
    <x v="6"/>
  </r>
  <r>
    <s v="8月"/>
    <d v="2020-08-14T00:00:00"/>
    <d v="1899-12-30T09:15:00"/>
    <x v="0"/>
    <n v="800"/>
    <s v="SF-6-4"/>
    <s v="Sales_013"/>
    <n v="246"/>
    <n v="0"/>
    <n v="0"/>
    <x v="6"/>
  </r>
  <r>
    <s v="8月"/>
    <d v="2020-08-15T00:00:00"/>
    <d v="1899-12-30T09:35:00"/>
    <x v="4"/>
    <n v="500"/>
    <s v="SF-6-4"/>
    <s v="Sales_013"/>
    <n v="460"/>
    <n v="0"/>
    <n v="0"/>
    <x v="6"/>
  </r>
  <r>
    <s v="8月"/>
    <d v="2020-08-16T00:00:00"/>
    <d v="1899-12-30T12:00:00"/>
    <x v="5"/>
    <n v="1200"/>
    <s v="SF-2.1-2"/>
    <s v="Sales_009"/>
    <n v="603"/>
    <n v="7"/>
    <n v="1"/>
    <x v="7"/>
  </r>
  <r>
    <s v="8月"/>
    <d v="2020-08-17T00:00:00"/>
    <d v="1899-12-30T09:36:00"/>
    <x v="3"/>
    <n v="2400"/>
    <s v="SF-6-0"/>
    <s v="Sales_012"/>
    <n v="822"/>
    <n v="1"/>
    <n v="0"/>
    <x v="7"/>
  </r>
  <r>
    <s v="8月"/>
    <d v="2020-08-17T00:00:00"/>
    <d v="1899-12-30T11:00:00"/>
    <x v="0"/>
    <n v="1000"/>
    <s v="SF-5-1"/>
    <s v="Sales_002"/>
    <n v="605"/>
    <n v="6"/>
    <n v="0"/>
    <x v="7"/>
  </r>
  <r>
    <s v="8月"/>
    <d v="2020-08-17T00:00:00"/>
    <d v="1899-12-30T09:00:00"/>
    <x v="0"/>
    <n v="1500"/>
    <s v="SF-6-3"/>
    <s v="Sales_008"/>
    <n v="443"/>
    <n v="8"/>
    <n v="1"/>
    <x v="7"/>
  </r>
  <r>
    <s v="8月"/>
    <d v="2020-08-17T00:00:00"/>
    <d v="1899-12-30T09:00:00"/>
    <x v="0"/>
    <n v="700"/>
    <s v="SF-1.1-0"/>
    <s v="Sales_034"/>
    <n v="180"/>
    <n v="7"/>
    <n v="0"/>
    <x v="7"/>
  </r>
  <r>
    <s v="8月"/>
    <d v="2020-08-18T00:00:00"/>
    <d v="1899-12-30T10:00:00"/>
    <x v="0"/>
    <n v="600"/>
    <s v="SF-6-3"/>
    <s v="Sales_026"/>
    <n v="410"/>
    <n v="1"/>
    <n v="0"/>
    <x v="7"/>
  </r>
  <r>
    <s v="8月"/>
    <d v="2020-08-18T00:00:00"/>
    <d v="1899-12-30T08:00:00"/>
    <x v="0"/>
    <n v="2200"/>
    <s v="SF-8-2"/>
    <s v="Sales_010"/>
    <n v="922"/>
    <n v="9"/>
    <n v="1"/>
    <x v="7"/>
  </r>
  <r>
    <s v="8月"/>
    <d v="2020-08-18T00:00:00"/>
    <d v="1899-12-30T10:00:00"/>
    <x v="2"/>
    <n v="300"/>
    <s v="SF-1-0"/>
    <s v="Sales_020"/>
    <n v="830"/>
    <n v="2"/>
    <n v="0"/>
    <x v="7"/>
  </r>
  <r>
    <s v="8月"/>
    <d v="2020-08-19T00:00:00"/>
    <d v="1899-12-30T10:00:00"/>
    <x v="7"/>
    <n v="5000"/>
    <s v="SF-5-3"/>
    <s v="Sales_013"/>
    <n v="3341"/>
    <n v="5"/>
    <n v="0"/>
    <x v="7"/>
  </r>
  <r>
    <s v="8月"/>
    <d v="2020-08-19T00:00:00"/>
    <d v="1899-12-30T08:30:00"/>
    <x v="7"/>
    <n v="6500"/>
    <s v="SF-5-5"/>
    <s v="Sales_035"/>
    <n v="2909"/>
    <n v="11"/>
    <n v="1"/>
    <x v="7"/>
  </r>
  <r>
    <s v="8月"/>
    <d v="2020-08-19T00:00:00"/>
    <d v="1899-12-30T13:00:00"/>
    <x v="5"/>
    <n v="4500"/>
    <s v="SF-5-3"/>
    <s v="Sales_025"/>
    <n v="2204"/>
    <n v="3"/>
    <n v="0"/>
    <x v="7"/>
  </r>
  <r>
    <s v="8月"/>
    <d v="2020-08-19T00:00:00"/>
    <d v="1899-12-30T12:00:00"/>
    <x v="0"/>
    <n v="8000"/>
    <s v="SF-9-0"/>
    <s v="Sales_009"/>
    <n v="12072"/>
    <n v="31"/>
    <n v="2"/>
    <x v="7"/>
  </r>
  <r>
    <s v="8月"/>
    <d v="2020-08-20T00:00:00"/>
    <d v="1899-12-30T08:30:00"/>
    <x v="5"/>
    <n v="800"/>
    <s v="SF-1.1-1"/>
    <s v="Sales_012"/>
    <n v="1026"/>
    <n v="11"/>
    <n v="1"/>
    <x v="7"/>
  </r>
  <r>
    <s v="8月"/>
    <d v="2020-08-20T00:00:00"/>
    <s v="11:$5"/>
    <x v="2"/>
    <n v="1600"/>
    <s v="SF-5-0"/>
    <s v="Sales_036"/>
    <n v="429"/>
    <n v="0"/>
    <n v="0"/>
    <x v="7"/>
  </r>
  <r>
    <s v="8月"/>
    <d v="2020-08-21T00:00:00"/>
    <d v="1899-12-30T10:00:00"/>
    <x v="5"/>
    <n v="5200"/>
    <s v="SF-9-1"/>
    <s v="Sales_003"/>
    <n v="4014"/>
    <n v="18"/>
    <n v="1"/>
    <x v="7"/>
  </r>
  <r>
    <s v="8月"/>
    <d v="2020-08-21T00:00:00"/>
    <d v="1899-12-30T13:00:00"/>
    <x v="1"/>
    <n v="1200"/>
    <s v="SF-1-0"/>
    <s v="Sales_023"/>
    <n v="895"/>
    <n v="9"/>
    <n v="1"/>
    <x v="7"/>
  </r>
  <r>
    <s v="8月"/>
    <d v="2020-08-21T00:00:00"/>
    <d v="1899-12-30T12:00:00"/>
    <x v="7"/>
    <n v="900"/>
    <s v="SF-5-1"/>
    <s v="Sales_031"/>
    <n v="619"/>
    <n v="2"/>
    <n v="0"/>
    <x v="7"/>
  </r>
  <r>
    <s v="8月"/>
    <d v="2020-08-21T00:00:00"/>
    <d v="1899-12-30T08:30:00"/>
    <x v="1"/>
    <n v="4600"/>
    <s v="SF-1.1-1"/>
    <s v="Sales_012"/>
    <n v="2008"/>
    <n v="3"/>
    <n v="0"/>
    <x v="7"/>
  </r>
  <r>
    <s v="8月"/>
    <d v="2020-08-21T00:00:00"/>
    <d v="1899-12-30T08:10:00"/>
    <x v="2"/>
    <n v="1800"/>
    <s v="SF-5-8"/>
    <s v="Sales_018"/>
    <n v="1732"/>
    <n v="26"/>
    <n v="1"/>
    <x v="7"/>
  </r>
  <r>
    <s v="8月"/>
    <d v="2020-08-21T00:00:00"/>
    <d v="1899-12-30T10:00:00"/>
    <x v="4"/>
    <n v="12000"/>
    <s v="SF-5-4"/>
    <s v="Sales_035"/>
    <n v="11052"/>
    <n v="24"/>
    <n v="2"/>
    <x v="7"/>
  </r>
  <r>
    <s v="8月"/>
    <d v="2020-08-21T00:00:00"/>
    <d v="1899-12-30T08:30:00"/>
    <x v="2"/>
    <n v="7500"/>
    <s v="SF-8.1-2"/>
    <s v="Sales_025"/>
    <n v="7731"/>
    <n v="212"/>
    <n v="8"/>
    <x v="7"/>
  </r>
  <r>
    <s v="8月"/>
    <d v="2020-08-21T00:00:00"/>
    <d v="1899-12-30T06:45:00"/>
    <x v="4"/>
    <n v="600"/>
    <s v="SF-9.1-2"/>
    <s v="Sales_030"/>
    <n v="223"/>
    <n v="4"/>
    <n v="0"/>
    <x v="7"/>
  </r>
  <r>
    <s v="8月"/>
    <d v="2020-08-21T00:00:00"/>
    <d v="1899-12-30T12:00:00"/>
    <x v="3"/>
    <n v="11000"/>
    <s v="SF-10-4"/>
    <s v="Sales_010"/>
    <n v="7660"/>
    <n v="9"/>
    <n v="1"/>
    <x v="7"/>
  </r>
  <r>
    <s v="8月"/>
    <d v="2020-08-22T00:00:00"/>
    <d v="1899-12-30T11:00:00"/>
    <x v="5"/>
    <n v="5000"/>
    <s v="SF-1-12"/>
    <s v="Sales_008"/>
    <n v="3234"/>
    <n v="4"/>
    <n v="0"/>
    <x v="7"/>
  </r>
  <r>
    <s v="8月"/>
    <d v="2020-08-24T00:00:00"/>
    <m/>
    <x v="4"/>
    <n v="1300"/>
    <s v="SF-1-10"/>
    <s v="Sales_006"/>
    <n v="531"/>
    <n v="0"/>
    <n v="0"/>
    <x v="8"/>
  </r>
  <r>
    <s v="8月"/>
    <d v="2020-08-24T00:00:00"/>
    <d v="1899-12-30T12:00:00"/>
    <x v="1"/>
    <n v="1200"/>
    <s v="SF-1-10"/>
    <s v="Sales_036"/>
    <n v="1504"/>
    <n v="20"/>
    <n v="1"/>
    <x v="8"/>
  </r>
  <r>
    <s v="8月"/>
    <d v="2020-08-24T00:00:00"/>
    <d v="1899-12-30T10:27:00"/>
    <x v="2"/>
    <n v="1000"/>
    <s v="SF-1.1-1"/>
    <s v="Sales_010"/>
    <n v="810"/>
    <n v="7"/>
    <n v="1"/>
    <x v="8"/>
  </r>
  <r>
    <s v="8月"/>
    <d v="2020-08-24T00:00:00"/>
    <d v="1899-12-30T12:00:00"/>
    <x v="2"/>
    <n v="4500"/>
    <s v="SF-5-3"/>
    <s v="Sales_012"/>
    <n v="1307"/>
    <n v="3"/>
    <n v="0"/>
    <x v="8"/>
  </r>
  <r>
    <s v="8月"/>
    <d v="2020-08-24T00:00:00"/>
    <d v="1899-12-30T12:00:00"/>
    <x v="7"/>
    <n v="1800"/>
    <s v="SF-5-6"/>
    <s v="Sales_013"/>
    <n v="1383"/>
    <n v="2"/>
    <n v="0"/>
    <x v="8"/>
  </r>
  <r>
    <s v="8月"/>
    <d v="2020-08-25T00:00:00"/>
    <d v="1899-12-30T14:45:00"/>
    <x v="5"/>
    <n v="1200"/>
    <s v="SF-5-7"/>
    <s v="Sales_007"/>
    <n v="775"/>
    <n v="3"/>
    <n v="0"/>
    <x v="8"/>
  </r>
  <r>
    <s v="8月"/>
    <d v="2020-08-25T00:00:00"/>
    <d v="1899-12-30T07:55:00"/>
    <x v="0"/>
    <n v="1100"/>
    <s v="SF-1.1-1"/>
    <s v="Sales_026"/>
    <n v="496"/>
    <n v="1"/>
    <n v="0"/>
    <x v="8"/>
  </r>
  <r>
    <s v="8月"/>
    <d v="2020-08-25T00:00:00"/>
    <d v="1899-12-30T09:00:00"/>
    <x v="7"/>
    <n v="2000"/>
    <s v="SF-1-11"/>
    <s v="Sales_008"/>
    <n v="1955"/>
    <n v="12"/>
    <n v="0"/>
    <x v="8"/>
  </r>
  <r>
    <s v="8月"/>
    <d v="2020-08-25T00:00:00"/>
    <d v="1899-12-30T11:30:00"/>
    <x v="3"/>
    <n v="4000"/>
    <s v="SF-5-1"/>
    <s v="Sales_012"/>
    <n v="1491"/>
    <n v="17"/>
    <n v="0"/>
    <x v="8"/>
  </r>
  <r>
    <s v="8月"/>
    <d v="2020-08-26T00:00:00"/>
    <d v="1899-12-30T09:30:00"/>
    <x v="7"/>
    <n v="5000"/>
    <s v="SF-1.1-7"/>
    <s v="Sales_018"/>
    <n v="5261"/>
    <n v="24"/>
    <n v="1"/>
    <x v="8"/>
  </r>
  <r>
    <s v="8月"/>
    <d v="2020-08-26T00:00:00"/>
    <d v="1899-12-30T08:30:00"/>
    <x v="0"/>
    <n v="6500"/>
    <s v="SF-11-3"/>
    <s v="Sales_008"/>
    <n v="2727"/>
    <n v="21"/>
    <n v="2"/>
    <x v="8"/>
  </r>
  <r>
    <s v="8月"/>
    <d v="2020-08-26T00:00:00"/>
    <d v="1899-12-30T11:00:00"/>
    <x v="5"/>
    <n v="13500"/>
    <s v="SF-9-0"/>
    <s v="Sales_021"/>
    <n v="12248"/>
    <n v="48"/>
    <n v="0"/>
    <x v="8"/>
  </r>
  <r>
    <s v="8月"/>
    <d v="2020-08-26T00:00:00"/>
    <d v="1899-12-30T11:20:00"/>
    <x v="1"/>
    <n v="3000"/>
    <s v="SF-9.2-5"/>
    <s v="Sales_012"/>
    <n v="1780"/>
    <n v="6"/>
    <n v="0"/>
    <x v="8"/>
  </r>
  <r>
    <s v="8月"/>
    <d v="2020-08-26T00:00:00"/>
    <d v="1899-12-30T08:00:00"/>
    <x v="7"/>
    <n v="700"/>
    <s v="SF-5-2"/>
    <s v="Sales_013"/>
    <n v="298"/>
    <n v="1"/>
    <n v="0"/>
    <x v="8"/>
  </r>
  <r>
    <s v="8月"/>
    <d v="2020-08-27T00:00:00"/>
    <s v="12：00"/>
    <x v="3"/>
    <n v="1200"/>
    <s v="SF-2-4"/>
    <s v="Sales_007"/>
    <n v="755"/>
    <n v="24"/>
    <n v="2"/>
    <x v="8"/>
  </r>
  <r>
    <s v="8月"/>
    <d v="2020-08-27T00:00:00"/>
    <d v="1899-12-30T14:00:00"/>
    <x v="7"/>
    <n v="3200"/>
    <s v="SF-11-0"/>
    <s v="Sales_009"/>
    <n v="500"/>
    <n v="0"/>
    <n v="0"/>
    <x v="8"/>
  </r>
  <r>
    <s v="8月"/>
    <d v="2020-08-27T00:00:00"/>
    <d v="1899-12-30T12:00:00"/>
    <x v="5"/>
    <n v="1000"/>
    <s v="SF-11-1"/>
    <s v="Sales_012"/>
    <n v="482"/>
    <n v="1"/>
    <n v="0"/>
    <x v="8"/>
  </r>
  <r>
    <s v="8月"/>
    <d v="2020-08-27T00:00:00"/>
    <d v="1899-12-30T12:00:00"/>
    <x v="4"/>
    <n v="20000"/>
    <s v="SF-5-9"/>
    <s v="Sales_010"/>
    <n v="7229"/>
    <n v="46"/>
    <n v="0"/>
    <x v="8"/>
  </r>
  <r>
    <s v="8月"/>
    <d v="2020-08-28T00:00:00"/>
    <d v="1899-12-30T13:00:00"/>
    <x v="5"/>
    <n v="1200"/>
    <s v="SF-6-3"/>
    <s v="Sales_011"/>
    <n v="1030"/>
    <n v="3"/>
    <n v="0"/>
    <x v="8"/>
  </r>
  <r>
    <s v="8月"/>
    <d v="2020-08-28T00:00:00"/>
    <d v="1899-12-30T12:00:00"/>
    <x v="5"/>
    <n v="900"/>
    <s v="SF-1.1-0"/>
    <s v="Sales_031"/>
    <n v="615"/>
    <n v="7"/>
    <n v="1"/>
    <x v="8"/>
  </r>
  <r>
    <s v="8月"/>
    <d v="2020-08-28T00:00:00"/>
    <d v="1899-12-30T08:10:00"/>
    <x v="2"/>
    <n v="1800"/>
    <s v="SF-1-13"/>
    <s v="Sales_003"/>
    <n v="1083"/>
    <n v="10"/>
    <n v="0"/>
    <x v="8"/>
  </r>
  <r>
    <s v="8月"/>
    <d v="2020-08-28T00:00:00"/>
    <d v="1899-12-30T08:15:00"/>
    <x v="4"/>
    <n v="3200"/>
    <s v="SF-11-0"/>
    <s v="Sales_002"/>
    <n v="876"/>
    <n v="2"/>
    <n v="0"/>
    <x v="8"/>
  </r>
  <r>
    <s v="8月"/>
    <d v="2020-08-29T00:00:00"/>
    <d v="1899-12-30T12:00:00"/>
    <x v="4"/>
    <n v="800"/>
    <s v="SF-1-14"/>
    <s v="Sales_032"/>
    <n v="686"/>
    <n v="15"/>
    <n v="1"/>
    <x v="8"/>
  </r>
  <r>
    <m/>
    <m/>
    <m/>
    <x v="8"/>
    <m/>
    <m/>
    <m/>
    <m/>
    <m/>
    <m/>
    <x v="9"/>
  </r>
  <r>
    <m/>
    <m/>
    <m/>
    <x v="8"/>
    <m/>
    <m/>
    <m/>
    <m/>
    <m/>
    <m/>
    <x v="9"/>
  </r>
  <r>
    <m/>
    <m/>
    <m/>
    <x v="8"/>
    <m/>
    <m/>
    <m/>
    <m/>
    <m/>
    <m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">
  <r>
    <x v="0"/>
    <d v="2020-06-28T00:00:00"/>
    <d v="1899-12-30T10:00:00"/>
    <x v="0"/>
    <n v="400"/>
    <s v="SF-1-1"/>
    <s v="Sales_021"/>
    <n v="308"/>
    <n v="12"/>
    <n v="1"/>
  </r>
  <r>
    <x v="0"/>
    <d v="2020-06-28T00:00:00"/>
    <d v="1899-12-30T11:40:00"/>
    <x v="1"/>
    <n v="1500"/>
    <s v="SF-1-4"/>
    <s v="Sales_010"/>
    <n v="890"/>
    <n v="2"/>
    <n v="0"/>
  </r>
  <r>
    <x v="0"/>
    <d v="2020-06-28T00:00:00"/>
    <d v="1899-12-30T09:00:00"/>
    <x v="1"/>
    <n v="1500"/>
    <s v="SF-1-1"/>
    <s v="Sales_040"/>
    <n v="1602"/>
    <n v="17"/>
    <n v="0"/>
  </r>
  <r>
    <x v="0"/>
    <d v="2020-06-28T00:00:00"/>
    <d v="1899-12-30T09:17:00"/>
    <x v="2"/>
    <n v="1000"/>
    <s v="SF-1-4"/>
    <s v="Sales_039"/>
    <n v="832"/>
    <n v="21"/>
    <n v="1"/>
  </r>
  <r>
    <x v="0"/>
    <d v="2020-06-28T00:00:00"/>
    <d v="1899-12-30T08:40:00"/>
    <x v="3"/>
    <n v="2800"/>
    <s v="SF-1-4"/>
    <s v="Sales_018"/>
    <n v="1480"/>
    <n v="7"/>
    <n v="0"/>
  </r>
  <r>
    <x v="0"/>
    <d v="2020-06-29T00:00:00"/>
    <s v="8：20"/>
    <x v="4"/>
    <n v="900"/>
    <s v="SF-1-0"/>
    <s v="Sales_021"/>
    <n v="976"/>
    <n v="14"/>
    <n v="0"/>
  </r>
  <r>
    <x v="0"/>
    <d v="2020-06-29T00:00:00"/>
    <d v="1899-12-30T12:00:00"/>
    <x v="4"/>
    <n v="1000"/>
    <s v="SF-1-5"/>
    <s v="Sales_010"/>
    <n v="801"/>
    <n v="12"/>
    <n v="0"/>
  </r>
  <r>
    <x v="0"/>
    <d v="2020-06-29T00:00:00"/>
    <d v="1899-12-30T12:10:00"/>
    <x v="5"/>
    <n v="1300"/>
    <s v="SF-1-4"/>
    <s v="Sales_018"/>
    <n v="637"/>
    <n v="16"/>
    <n v="2"/>
  </r>
  <r>
    <x v="0"/>
    <d v="2020-06-30T00:00:00"/>
    <s v="9:00左右"/>
    <x v="3"/>
    <n v="900"/>
    <s v="SF-2-0"/>
    <s v="Sales_003"/>
    <n v="1209"/>
    <n v="30"/>
    <n v="1"/>
  </r>
  <r>
    <x v="0"/>
    <d v="2020-06-30T00:00:00"/>
    <s v="8：30"/>
    <x v="3"/>
    <n v="800"/>
    <s v="SF-1-1"/>
    <s v="Sales_007"/>
    <n v="870"/>
    <n v="15"/>
    <n v="2"/>
  </r>
  <r>
    <x v="0"/>
    <d v="2020-06-30T00:00:00"/>
    <d v="1899-12-30T12:23:00"/>
    <x v="0"/>
    <n v="1400"/>
    <s v="SF-1-3"/>
    <s v="Sales_035"/>
    <n v="949"/>
    <n v="7"/>
    <n v="1"/>
  </r>
  <r>
    <x v="0"/>
    <d v="2020-06-30T00:00:00"/>
    <d v="1899-12-30T12:15:00"/>
    <x v="6"/>
    <n v="8500"/>
    <s v="SF-3-0"/>
    <s v="Sales_010"/>
    <n v="7268"/>
    <n v="25"/>
    <n v="0"/>
  </r>
  <r>
    <x v="1"/>
    <d v="2020-07-01T00:00:00"/>
    <s v="12点"/>
    <x v="0"/>
    <n v="5000"/>
    <s v="SF-1-1"/>
    <s v="Sales_008"/>
    <n v="5286"/>
    <n v="20"/>
    <n v="1"/>
  </r>
  <r>
    <x v="1"/>
    <d v="2020-07-01T00:00:00"/>
    <d v="1899-12-30T12:45:00"/>
    <x v="5"/>
    <n v="1000"/>
    <s v="SF-1-2"/>
    <s v="Sales_018"/>
    <n v="726"/>
    <n v="8"/>
    <n v="1"/>
  </r>
  <r>
    <x v="1"/>
    <d v="2020-07-01T00:00:00"/>
    <d v="1899-12-30T10:00:00"/>
    <x v="2"/>
    <n v="1800"/>
    <s v="SF-1-0"/>
    <s v="Sales_022"/>
    <n v="554"/>
    <n v="5"/>
    <n v="0"/>
  </r>
  <r>
    <x v="1"/>
    <d v="2020-07-01T00:00:00"/>
    <d v="1899-12-30T10:00:00"/>
    <x v="7"/>
    <n v="1500"/>
    <s v="SF-1-5"/>
    <s v="Sales_009"/>
    <n v="1167"/>
    <n v="14"/>
    <n v="2"/>
  </r>
  <r>
    <x v="1"/>
    <d v="2020-07-02T00:00:00"/>
    <d v="1899-12-30T08:40:00"/>
    <x v="0"/>
    <n v="600"/>
    <s v="SF-1-1"/>
    <s v="Sales_002"/>
    <n v="476"/>
    <n v="10"/>
    <n v="2"/>
  </r>
  <r>
    <x v="1"/>
    <d v="2020-07-02T00:00:00"/>
    <s v="10点"/>
    <x v="0"/>
    <n v="800"/>
    <s v="SF-1-1"/>
    <s v="Sales_018"/>
    <n v="448"/>
    <n v="12"/>
    <n v="1"/>
  </r>
  <r>
    <x v="1"/>
    <d v="2020-07-03T00:00:00"/>
    <d v="1899-12-30T11:45:00"/>
    <x v="1"/>
    <n v="4600"/>
    <s v="SF-1-1"/>
    <s v="Sales_005"/>
    <n v="1226"/>
    <n v="7"/>
    <n v="1"/>
  </r>
  <r>
    <x v="1"/>
    <d v="2020-07-03T00:00:00"/>
    <d v="1899-12-30T08:10:00"/>
    <x v="5"/>
    <n v="1800"/>
    <s v="SF-1-0"/>
    <s v="Sales_006"/>
    <n v="1394"/>
    <n v="18"/>
    <n v="1"/>
  </r>
  <r>
    <x v="1"/>
    <d v="2020-07-03T00:00:00"/>
    <d v="1899-12-30T09:48:00"/>
    <x v="3"/>
    <n v="1200"/>
    <s v="SF-4-1"/>
    <s v="Sales_013"/>
    <n v="898"/>
    <n v="8"/>
    <n v="0"/>
  </r>
  <r>
    <x v="1"/>
    <d v="2020-07-03T00:00:00"/>
    <d v="1899-12-30T12:30:00"/>
    <x v="7"/>
    <n v="1000"/>
    <s v="SF-1-0"/>
    <s v="Sales_003"/>
    <n v="1261"/>
    <n v="15"/>
    <n v="2"/>
  </r>
  <r>
    <x v="1"/>
    <d v="2020-07-03T00:00:00"/>
    <d v="1899-12-30T12:00:00"/>
    <x v="1"/>
    <n v="1200"/>
    <s v="SF-1-0"/>
    <s v="Sales_004"/>
    <n v="1372"/>
    <n v="35"/>
    <n v="0"/>
  </r>
  <r>
    <x v="1"/>
    <d v="2020-07-03T00:00:00"/>
    <d v="1899-12-30T08:30:00"/>
    <x v="5"/>
    <n v="1200"/>
    <s v="SF-4-0"/>
    <s v="Sales_008"/>
    <n v="1188"/>
    <n v="12"/>
    <n v="1"/>
  </r>
  <r>
    <x v="1"/>
    <d v="2020-07-03T00:00:00"/>
    <d v="1899-12-30T12:00:00"/>
    <x v="3"/>
    <n v="4200"/>
    <s v="SF-1-0"/>
    <s v="Sales_001"/>
    <n v="2708"/>
    <n v="10"/>
    <n v="0"/>
  </r>
  <r>
    <x v="1"/>
    <d v="2020-07-05T00:00:00"/>
    <d v="1899-12-30T10:17:00"/>
    <x v="2"/>
    <n v="1000"/>
    <s v="SF-1.1-2"/>
    <s v="Sales_018"/>
    <n v="954"/>
    <n v="30"/>
    <n v="0"/>
  </r>
  <r>
    <x v="1"/>
    <d v="2020-07-06T00:00:00"/>
    <d v="1899-12-30T10:00:00"/>
    <x v="0"/>
    <n v="400"/>
    <s v="SF-1.1-0"/>
    <s v="Sales_022"/>
    <n v="283"/>
    <n v="10"/>
    <n v="0"/>
  </r>
  <r>
    <x v="1"/>
    <d v="2020-07-06T00:00:00"/>
    <d v="1899-12-30T14:45:00"/>
    <x v="7"/>
    <n v="1200"/>
    <s v="SF-1-2"/>
    <s v="Sales_011"/>
    <n v="787"/>
    <n v="8"/>
    <n v="1"/>
  </r>
  <r>
    <x v="1"/>
    <d v="2020-07-06T00:00:00"/>
    <d v="1899-12-30T08:10:00"/>
    <x v="0"/>
    <n v="1300"/>
    <s v="SF-1.1-0"/>
    <s v="Sales_009"/>
    <n v="785"/>
    <n v="16"/>
    <n v="1"/>
  </r>
  <r>
    <x v="1"/>
    <d v="2020-07-06T00:00:00"/>
    <d v="1899-12-30T09:00:00"/>
    <x v="1"/>
    <n v="3500"/>
    <s v="SF-2.1-2"/>
    <s v="Sales_002"/>
    <n v="2346"/>
    <n v="25"/>
    <n v="2"/>
  </r>
  <r>
    <x v="1"/>
    <d v="2020-07-07T00:00:00"/>
    <d v="1899-12-30T08:30:00"/>
    <x v="0"/>
    <n v="800"/>
    <s v="SF-1-0"/>
    <s v="Sales_008"/>
    <n v="755"/>
    <n v="5"/>
    <n v="1"/>
  </r>
  <r>
    <x v="1"/>
    <d v="2020-07-07T00:00:00"/>
    <d v="1899-12-30T12:23:00"/>
    <x v="6"/>
    <n v="1400"/>
    <s v="SF-1-3"/>
    <s v="Sales_028"/>
    <n v="839"/>
    <n v="3"/>
    <n v="1"/>
  </r>
  <r>
    <x v="1"/>
    <d v="2020-07-07T00:00:00"/>
    <d v="1900-01-08T07:12:00"/>
    <x v="7"/>
    <n v="7500"/>
    <s v="SF-2.1"/>
    <s v="Sales_010"/>
    <n v="2763"/>
    <n v="45"/>
    <n v="0"/>
  </r>
  <r>
    <x v="1"/>
    <d v="2020-07-07T00:00:00"/>
    <d v="1899-12-30T10:00:00"/>
    <x v="3"/>
    <n v="900"/>
    <s v="SF-1-0"/>
    <s v="Sales_026"/>
    <n v="460"/>
    <n v="7"/>
    <n v="0"/>
  </r>
  <r>
    <x v="1"/>
    <d v="2020-07-08T00:00:00"/>
    <d v="1899-12-30T10:00:00"/>
    <x v="3"/>
    <n v="5000"/>
    <s v="SF-1.1-2"/>
    <s v="Sales_008"/>
    <n v="4539"/>
    <n v="34"/>
    <n v="1"/>
  </r>
  <r>
    <x v="1"/>
    <d v="2020-07-08T00:00:00"/>
    <s v="9：00"/>
    <x v="2"/>
    <n v="900"/>
    <s v="SF-2.1"/>
    <s v="Sales_003"/>
    <n v="795"/>
    <n v="12"/>
    <n v="1"/>
  </r>
  <r>
    <x v="1"/>
    <d v="2020-07-08T00:00:00"/>
    <d v="1899-12-30T12:00:00"/>
    <x v="6"/>
    <n v="4600"/>
    <s v="SF-1-1"/>
    <s v="Sales_012"/>
    <n v="1699"/>
    <n v="10"/>
    <n v="0"/>
  </r>
  <r>
    <x v="1"/>
    <d v="2020-07-08T00:00:00"/>
    <d v="1899-12-30T09:00:00"/>
    <x v="5"/>
    <n v="4000"/>
    <s v="SF-1-1"/>
    <s v="Sales_018"/>
    <n v="2584"/>
    <n v="19"/>
    <n v="2"/>
  </r>
  <r>
    <x v="1"/>
    <d v="2020-07-09T00:00:00"/>
    <s v="10：00"/>
    <x v="5"/>
    <n v="5000"/>
    <s v="SF-1.1-0"/>
    <s v="Sales_008"/>
    <n v="2869"/>
    <n v="47"/>
    <n v="0"/>
  </r>
  <r>
    <x v="1"/>
    <d v="2020-07-09T00:00:00"/>
    <d v="1899-12-30T12:00:00"/>
    <x v="0"/>
    <n v="1000"/>
    <s v="SF-2-0"/>
    <s v="Sales_013"/>
    <n v="1235"/>
    <n v="40"/>
    <n v="2"/>
  </r>
  <r>
    <x v="1"/>
    <d v="2020-07-09T00:00:00"/>
    <s v="12：00"/>
    <x v="7"/>
    <n v="900"/>
    <s v="SF-4-2"/>
    <s v="Sales_011"/>
    <n v="664"/>
    <n v="14"/>
    <n v="0"/>
  </r>
  <r>
    <x v="1"/>
    <d v="2020-07-10T00:00:00"/>
    <d v="1899-12-30T08:30:00"/>
    <x v="1"/>
    <n v="4600"/>
    <s v="SF-1.1-0"/>
    <s v="Sales_039"/>
    <n v="1796"/>
    <n v="14"/>
    <n v="2"/>
  </r>
  <r>
    <x v="1"/>
    <d v="2020-07-10T00:00:00"/>
    <s v="8：10"/>
    <x v="2"/>
    <n v="1800"/>
    <s v="SF-1.1-2"/>
    <s v="Sales_010"/>
    <n v="1485"/>
    <n v="4"/>
    <n v="1"/>
  </r>
  <r>
    <x v="1"/>
    <d v="2020-07-10T00:00:00"/>
    <d v="1899-12-30T09:48:00"/>
    <x v="0"/>
    <n v="1200"/>
    <s v="SF-4-1"/>
    <s v="Sales_035"/>
    <n v="776"/>
    <n v="6"/>
    <n v="1"/>
  </r>
  <r>
    <x v="1"/>
    <d v="2020-07-10T00:00:00"/>
    <d v="1899-12-30T12:00:00"/>
    <x v="7"/>
    <n v="1200"/>
    <s v="SF-1.1-2"/>
    <s v="Sales_002"/>
    <n v="1495"/>
    <n v="23"/>
    <n v="2"/>
  </r>
  <r>
    <x v="1"/>
    <d v="2020-07-10T00:00:00"/>
    <d v="1899-12-30T15:30:00"/>
    <x v="4"/>
    <n v="3300"/>
    <s v="SF-4-0"/>
    <s v="Sales_013"/>
    <n v="658"/>
    <n v="9"/>
    <n v="0"/>
  </r>
  <r>
    <x v="1"/>
    <d v="2020-07-10T00:00:00"/>
    <d v="1899-12-30T12:00:00"/>
    <x v="0"/>
    <n v="800"/>
    <s v="SF-1-0"/>
    <s v="Sales_025"/>
    <n v="661"/>
    <n v="3"/>
    <n v="0"/>
  </r>
  <r>
    <x v="1"/>
    <d v="2020-07-11T00:00:00"/>
    <d v="1899-12-30T10:00:00"/>
    <x v="0"/>
    <n v="12000"/>
    <s v="SF-1-6"/>
    <s v="Sales_014"/>
    <n v="6565"/>
    <n v="76"/>
    <n v="1"/>
  </r>
  <r>
    <x v="1"/>
    <d v="2020-07-12T00:00:00"/>
    <d v="1899-12-30T12:00:00"/>
    <x v="0"/>
    <n v="800"/>
    <s v="SF-1.1-2"/>
    <s v="Sales_012"/>
    <n v="631"/>
    <n v="11"/>
    <n v="2"/>
  </r>
  <r>
    <x v="1"/>
    <d v="2020-07-13T00:00:00"/>
    <s v="9点之前"/>
    <x v="1"/>
    <n v="5000"/>
    <s v="SF-1-0"/>
    <s v="Sales_016"/>
    <n v="4853"/>
    <n v="22"/>
    <n v="1"/>
  </r>
  <r>
    <x v="1"/>
    <d v="2020-07-13T00:00:00"/>
    <s v="12：00 "/>
    <x v="4"/>
    <n v="1000"/>
    <s v="SF-1.1-2"/>
    <s v="Sales_003"/>
    <n v="707"/>
    <n v="14"/>
    <n v="2"/>
  </r>
  <r>
    <x v="1"/>
    <d v="2020-07-14T00:00:00"/>
    <d v="1899-12-30T18:00:00"/>
    <x v="1"/>
    <n v="8000"/>
    <s v="SF-4-0"/>
    <s v="Sales_010"/>
    <n v="1959"/>
    <n v="23"/>
    <n v="0"/>
  </r>
  <r>
    <x v="1"/>
    <d v="2020-07-14T00:00:00"/>
    <d v="1899-12-30T12:00:00"/>
    <x v="4"/>
    <n v="7500"/>
    <s v="SF-4-0"/>
    <s v="Sales_012"/>
    <n v="3527"/>
    <n v="39"/>
    <n v="1"/>
  </r>
  <r>
    <x v="1"/>
    <d v="2020-07-15T00:00:00"/>
    <s v="10：00"/>
    <x v="2"/>
    <n v="5000"/>
    <s v="SF-1-2"/>
    <s v="Sales_001"/>
    <n v="3972"/>
    <n v="20"/>
    <n v="1"/>
  </r>
  <r>
    <x v="1"/>
    <d v="2020-07-15T00:00:00"/>
    <d v="1900-01-08T03:36:00"/>
    <x v="0"/>
    <n v="500"/>
    <s v="SF-1-2"/>
    <s v="Sales_012"/>
    <n v="405"/>
    <n v="11"/>
    <n v="0"/>
  </r>
  <r>
    <x v="1"/>
    <d v="2020-07-15T00:00:00"/>
    <s v="12：00"/>
    <x v="0"/>
    <n v="4600"/>
    <s v="SF-1.1-2"/>
    <s v="Sales_029"/>
    <n v="1013"/>
    <n v="13"/>
    <n v="1"/>
  </r>
  <r>
    <x v="1"/>
    <d v="2020-07-15T00:00:00"/>
    <d v="1899-12-30T08:30:00"/>
    <x v="6"/>
    <n v="6500"/>
    <s v="SF-1-7"/>
    <s v="Sales_016"/>
    <n v="7882"/>
    <n v="28"/>
    <n v="1"/>
  </r>
  <r>
    <x v="1"/>
    <d v="2020-07-16T00:00:00"/>
    <d v="1899-12-30T09:00:00"/>
    <x v="7"/>
    <n v="2000"/>
    <s v="SF-1-0"/>
    <s v="Sales_003"/>
    <n v="1441"/>
    <n v="22"/>
    <n v="2"/>
  </r>
  <r>
    <x v="1"/>
    <d v="2020-07-17T00:00:00"/>
    <d v="1899-12-30T12:30:00"/>
    <x v="5"/>
    <n v="5000"/>
    <s v="SF-1-7"/>
    <s v="Sales_022"/>
    <n v="3326"/>
    <n v="21"/>
    <n v="0"/>
  </r>
  <r>
    <x v="1"/>
    <d v="2020-07-17T00:00:00"/>
    <s v="8:10分"/>
    <x v="7"/>
    <n v="1800"/>
    <s v="SF-1-7"/>
    <s v="Sales_035"/>
    <n v="1644"/>
    <n v="10"/>
    <n v="1"/>
  </r>
  <r>
    <x v="1"/>
    <d v="2020-07-17T00:00:00"/>
    <d v="1899-12-30T09:36:00"/>
    <x v="7"/>
    <n v="2400"/>
    <s v="SF-1-3"/>
    <s v="Sales_031"/>
    <n v="1436"/>
    <n v="3"/>
    <n v="0"/>
  </r>
  <r>
    <x v="1"/>
    <d v="2020-07-17T00:00:00"/>
    <d v="1899-12-30T08:30:00"/>
    <x v="4"/>
    <n v="6300"/>
    <s v="SF-1-0"/>
    <s v="Sales_010"/>
    <n v="4968"/>
    <n v="13"/>
    <n v="2"/>
  </r>
  <r>
    <x v="1"/>
    <d v="2020-07-17T00:00:00"/>
    <d v="1899-12-30T09:00:00"/>
    <x v="3"/>
    <n v="1500"/>
    <s v="SF-1.1-2"/>
    <s v="Sales_011"/>
    <n v="1264"/>
    <n v="19"/>
    <n v="2"/>
  </r>
  <r>
    <x v="1"/>
    <d v="2020-07-18T00:00:00"/>
    <d v="1899-12-30T10:00:00"/>
    <x v="6"/>
    <n v="0"/>
    <s v="SF-1.1-0"/>
    <s v="Sales_011"/>
    <n v="4055"/>
    <n v="32"/>
    <n v="0"/>
  </r>
  <r>
    <x v="1"/>
    <d v="2020-07-19T00:00:00"/>
    <d v="1899-12-30T12:00:00"/>
    <x v="7"/>
    <n v="1000"/>
    <s v="SF-2-2"/>
    <s v="Sales_008"/>
    <n v="689"/>
    <n v="6"/>
    <n v="0"/>
  </r>
  <r>
    <x v="1"/>
    <d v="2020-07-20T00:00:00"/>
    <d v="1899-12-30T08:30:00"/>
    <x v="4"/>
    <n v="500"/>
    <s v="SF-1-0"/>
    <s v="Sales_020"/>
    <n v="473"/>
    <n v="2"/>
    <n v="0"/>
  </r>
  <r>
    <x v="1"/>
    <d v="2020-07-20T00:00:00"/>
    <d v="1899-12-30T11:45:00"/>
    <x v="0"/>
    <n v="2400"/>
    <s v="SF-1-0"/>
    <s v="Sales_002"/>
    <n v="1565"/>
    <n v="21"/>
    <n v="1"/>
  </r>
  <r>
    <x v="1"/>
    <d v="2020-07-21T00:00:00"/>
    <d v="1899-12-30T11:30:00"/>
    <x v="3"/>
    <n v="700"/>
    <s v="SF-1-1"/>
    <s v="Sales_003"/>
    <n v="294"/>
    <n v="5"/>
    <n v="1"/>
  </r>
  <r>
    <x v="1"/>
    <d v="2020-07-21T00:00:00"/>
    <d v="1899-12-30T08:20:00"/>
    <x v="6"/>
    <n v="250"/>
    <s v="SF-1-7"/>
    <s v="Sales_011"/>
    <n v="182"/>
    <n v="2"/>
    <n v="1"/>
  </r>
  <r>
    <x v="1"/>
    <d v="2020-07-22T00:00:00"/>
    <d v="1899-12-30T09:00:00"/>
    <x v="6"/>
    <n v="5000"/>
    <s v="SF-1.1-3"/>
    <s v="Sales_012"/>
    <n v="3514"/>
    <n v="14"/>
    <n v="0"/>
  </r>
  <r>
    <x v="1"/>
    <d v="2020-07-22T00:00:00"/>
    <d v="1899-12-30T08:30:00"/>
    <x v="6"/>
    <n v="800"/>
    <s v="SF-1.1-2"/>
    <s v="Sales_022"/>
    <n v="903"/>
    <n v="10"/>
    <n v="2"/>
  </r>
  <r>
    <x v="1"/>
    <d v="2020-07-22T00:00:00"/>
    <d v="1899-12-30T08:08:00"/>
    <x v="2"/>
    <n v="800"/>
    <s v="SF-1-7"/>
    <s v="Sales_025"/>
    <n v="605"/>
    <n v="0"/>
    <n v="0"/>
  </r>
  <r>
    <x v="1"/>
    <d v="2020-07-22T00:00:00"/>
    <d v="1900-01-11T00:00:00"/>
    <x v="2"/>
    <n v="300"/>
    <s v="SF-1-0"/>
    <s v="Sales_020"/>
    <n v="44"/>
    <n v="1"/>
    <n v="0"/>
  </r>
  <r>
    <x v="1"/>
    <d v="2020-07-23T00:00:00"/>
    <d v="1899-12-30T12:30:00"/>
    <x v="5"/>
    <n v="5000"/>
    <s v="SF-1.1-4"/>
    <s v="Sales_008"/>
    <n v="2161"/>
    <n v="26"/>
    <n v="0"/>
  </r>
  <r>
    <x v="1"/>
    <d v="2020-07-23T00:00:00"/>
    <d v="1899-12-30T07:30:00"/>
    <x v="1"/>
    <n v="2000"/>
    <s v="SF-1-7"/>
    <s v="Sales_031"/>
    <n v="1177"/>
    <n v="2"/>
    <n v="0"/>
  </r>
  <r>
    <x v="1"/>
    <d v="2020-07-23T00:00:00"/>
    <d v="1899-12-30T13:00:00"/>
    <x v="7"/>
    <n v="7000"/>
    <s v="SF-2.1-1"/>
    <s v="Sales_012"/>
    <n v="3935"/>
    <n v="62"/>
    <n v="0"/>
  </r>
  <r>
    <x v="1"/>
    <d v="2020-07-24T00:00:00"/>
    <d v="1899-12-30T09:00:00"/>
    <x v="7"/>
    <n v="2000"/>
    <s v="SF-1.1-2"/>
    <s v="Sales_003"/>
    <n v="1731"/>
    <n v="34"/>
    <n v="1"/>
  </r>
  <r>
    <x v="1"/>
    <d v="2020-07-24T00:00:00"/>
    <d v="1899-12-30T12:00:00"/>
    <x v="0"/>
    <n v="400"/>
    <s v="SF-1-2"/>
    <s v="Sales_011"/>
    <n v="237"/>
    <n v="9"/>
    <n v="1"/>
  </r>
  <r>
    <x v="1"/>
    <d v="2020-07-24T00:00:00"/>
    <d v="1899-12-30T12:00:00"/>
    <x v="2"/>
    <n v="1500"/>
    <s v="SF-1-7"/>
    <s v="Sales_031"/>
    <n v="592"/>
    <n v="7"/>
    <n v="1"/>
  </r>
  <r>
    <x v="1"/>
    <d v="2020-07-24T00:00:00"/>
    <d v="1899-12-30T10:00:00"/>
    <x v="4"/>
    <n v="300"/>
    <s v="SF-1-0"/>
    <s v="Sales_020"/>
    <n v="198"/>
    <n v="12"/>
    <n v="0"/>
  </r>
  <r>
    <x v="1"/>
    <d v="2020-07-25T00:00:00"/>
    <d v="1899-12-30T12:00:00"/>
    <x v="5"/>
    <n v="1000"/>
    <s v="SF-1-2"/>
    <s v="Sales_031"/>
    <n v="1007"/>
    <n v="7"/>
    <n v="1"/>
  </r>
  <r>
    <x v="1"/>
    <d v="2020-07-26T00:00:00"/>
    <d v="1899-12-30T14:45:00"/>
    <x v="4"/>
    <n v="1200"/>
    <s v="SF-1.1-0"/>
    <s v="Sales_007"/>
    <n v="1192"/>
    <n v="20"/>
    <n v="0"/>
  </r>
  <r>
    <x v="1"/>
    <d v="2020-07-27T00:00:00"/>
    <d v="1899-12-30T09:36:00"/>
    <x v="6"/>
    <n v="2400"/>
    <s v="SF-1.1-1"/>
    <s v="Sales_012"/>
    <n v="1108"/>
    <n v="3"/>
    <n v="1"/>
  </r>
  <r>
    <x v="1"/>
    <d v="2020-07-27T00:00:00"/>
    <d v="1899-12-30T08:30:00"/>
    <x v="1"/>
    <n v="6300"/>
    <s v="SF-1.1-2"/>
    <s v="Sales_018"/>
    <n v="2256"/>
    <n v="11"/>
    <n v="0"/>
  </r>
  <r>
    <x v="1"/>
    <d v="2020-07-28T00:00:00"/>
    <d v="1899-12-30T08:15:00"/>
    <x v="3"/>
    <n v="3300"/>
    <s v="SF-1-7"/>
    <s v="Sales_009"/>
    <n v="1969"/>
    <n v="11"/>
    <n v="1"/>
  </r>
  <r>
    <x v="1"/>
    <d v="2020-07-28T00:00:00"/>
    <d v="1899-12-30T08:30:00"/>
    <x v="6"/>
    <n v="6500"/>
    <s v="SF-1.1-0"/>
    <s v="Sales_012"/>
    <n v="3607"/>
    <n v="27"/>
    <n v="2"/>
  </r>
  <r>
    <x v="1"/>
    <d v="2020-07-28T00:00:00"/>
    <d v="1899-12-30T08:00:00"/>
    <x v="4"/>
    <n v="1200"/>
    <s v="SF-1-7"/>
    <s v="Sales_003"/>
    <n v="931"/>
    <n v="17"/>
    <n v="0"/>
  </r>
  <r>
    <x v="1"/>
    <d v="2020-07-28T00:00:00"/>
    <d v="1899-12-30T12:00:00"/>
    <x v="0"/>
    <n v="4600"/>
    <s v="SF-1-7"/>
    <s v="Sales_008"/>
    <n v="2857"/>
    <n v="10"/>
    <n v="1"/>
  </r>
  <r>
    <x v="1"/>
    <d v="2020-07-28T00:00:00"/>
    <s v="8：00"/>
    <x v="1"/>
    <n v="1100"/>
    <s v="SF-1-7"/>
    <s v="Sales_026"/>
    <n v="757"/>
    <n v="10"/>
    <n v="2"/>
  </r>
  <r>
    <x v="1"/>
    <d v="2020-07-28T00:00:00"/>
    <d v="1899-12-30T12:10:00"/>
    <x v="6"/>
    <n v="1200"/>
    <s v="SF-1.1-2"/>
    <s v="Sales_002"/>
    <n v="287"/>
    <n v="5"/>
    <n v="0"/>
  </r>
  <r>
    <x v="1"/>
    <d v="2020-07-28T00:00:00"/>
    <s v="9：00"/>
    <x v="0"/>
    <n v="1000"/>
    <s v="SF-1.1-2"/>
    <s v="Sales_020"/>
    <n v="495"/>
    <n v="5"/>
    <n v="1"/>
  </r>
  <r>
    <x v="1"/>
    <d v="2020-07-29T00:00:00"/>
    <s v="9：00"/>
    <x v="5"/>
    <n v="5000"/>
    <s v="SF-5-0"/>
    <s v="Sales_010"/>
    <n v="3312"/>
    <n v="4"/>
    <n v="0"/>
  </r>
  <r>
    <x v="1"/>
    <d v="2020-07-30T00:00:00"/>
    <s v="8:23"/>
    <x v="4"/>
    <n v="3500"/>
    <s v="SF-1.1-0"/>
    <s v="Sales_022"/>
    <n v="914"/>
    <n v="4"/>
    <n v="1"/>
  </r>
  <r>
    <x v="1"/>
    <d v="2020-07-30T00:00:00"/>
    <s v="8:30"/>
    <x v="7"/>
    <n v="5000"/>
    <s v="SF-5-1"/>
    <s v="Sales_013"/>
    <n v="3249"/>
    <n v="13"/>
    <n v="2"/>
  </r>
  <r>
    <x v="1"/>
    <d v="2020-07-30T00:00:00"/>
    <s v="17:53"/>
    <x v="5"/>
    <n v="1400"/>
    <s v="SF-1.1-1"/>
    <s v="Sales_011"/>
    <n v="689"/>
    <n v="4"/>
    <n v="0"/>
  </r>
  <r>
    <x v="1"/>
    <d v="2020-07-30T00:00:00"/>
    <s v="7:30"/>
    <x v="0"/>
    <n v="2000"/>
    <s v="SF-5-1"/>
    <s v="Sales_002"/>
    <n v="1175"/>
    <n v="19"/>
    <n v="2"/>
  </r>
  <r>
    <x v="1"/>
    <d v="2020-07-30T00:00:00"/>
    <s v="12:00"/>
    <x v="4"/>
    <n v="1000"/>
    <s v="SF-5-0"/>
    <s v="Sales_008"/>
    <n v="721"/>
    <n v="0"/>
    <n v="0"/>
  </r>
  <r>
    <x v="1"/>
    <d v="2020-07-30T00:00:00"/>
    <s v="10:00"/>
    <x v="0"/>
    <n v="12000"/>
    <s v="SF-5-3"/>
    <s v="Sales_017"/>
    <n v="12193"/>
    <n v="46"/>
    <n v="0"/>
  </r>
  <r>
    <x v="1"/>
    <d v="2020-07-30T00:00:00"/>
    <d v="1899-12-30T11:30:00"/>
    <x v="6"/>
    <n v="500"/>
    <s v="SF-1.1-0"/>
    <s v="Sales_010"/>
    <n v="372"/>
    <n v="0"/>
    <n v="0"/>
  </r>
  <r>
    <x v="1"/>
    <d v="2020-07-31T00:00:00"/>
    <d v="1899-12-30T12:01:00"/>
    <x v="5"/>
    <n v="2300"/>
    <s v="SF-1-7"/>
    <s v="Sales_022"/>
    <n v="1541"/>
    <n v="11"/>
    <n v="1"/>
  </r>
  <r>
    <x v="1"/>
    <d v="2020-07-31T00:00:00"/>
    <d v="1899-12-30T08:30:00"/>
    <x v="0"/>
    <n v="800"/>
    <s v="SF-5-1"/>
    <s v="Sales_038"/>
    <n v="1076"/>
    <n v="12"/>
    <n v="2"/>
  </r>
  <r>
    <x v="1"/>
    <d v="2020-07-31T00:00:00"/>
    <d v="1899-12-30T11:28:00"/>
    <x v="0"/>
    <n v="1000"/>
    <s v="SF-1-7"/>
    <s v="Sales_012"/>
    <n v="838"/>
    <n v="2"/>
    <n v="0"/>
  </r>
  <r>
    <x v="1"/>
    <d v="2020-07-31T00:00:00"/>
    <d v="1899-12-30T12:30:00"/>
    <x v="5"/>
    <n v="5000"/>
    <s v="SF-5-0"/>
    <s v="Sales_009"/>
    <n v="1957"/>
    <n v="11"/>
    <n v="1"/>
  </r>
  <r>
    <x v="2"/>
    <d v="2020-08-02T00:00:00"/>
    <d v="1899-12-30T12:00:00"/>
    <x v="4"/>
    <n v="1200"/>
    <s v="SF-7-0"/>
    <s v="Sales_003"/>
    <n v="1197"/>
    <n v="12"/>
    <n v="2"/>
  </r>
  <r>
    <x v="2"/>
    <d v="2020-08-03T00:00:00"/>
    <d v="1899-12-30T08:30:00"/>
    <x v="1"/>
    <n v="4600"/>
    <s v="SF-5-1"/>
    <s v="Sales_026"/>
    <n v="943"/>
    <n v="0"/>
    <n v="0"/>
  </r>
  <r>
    <x v="2"/>
    <d v="2020-08-03T00:00:00"/>
    <d v="1899-12-30T08:10:00"/>
    <x v="1"/>
    <n v="2500"/>
    <s v="SF-1-0"/>
    <s v="Sales_009"/>
    <n v="1739"/>
    <n v="8"/>
    <n v="0"/>
  </r>
  <r>
    <x v="2"/>
    <d v="2020-08-04T00:00:00"/>
    <d v="1899-12-30T11:00:00"/>
    <x v="0"/>
    <n v="650"/>
    <s v="SF-1-0"/>
    <s v="Sales_008"/>
    <n v="404"/>
    <n v="1"/>
    <n v="0"/>
  </r>
  <r>
    <x v="2"/>
    <d v="2020-08-04T00:00:00"/>
    <d v="1899-12-30T09:00:00"/>
    <x v="0"/>
    <n v="500"/>
    <s v="SF-1.1-1"/>
    <s v="Sales_023"/>
    <n v="253"/>
    <n v="6"/>
    <n v="1"/>
  </r>
  <r>
    <x v="2"/>
    <d v="2020-08-05T00:00:00"/>
    <d v="1899-12-30T09:00:00"/>
    <x v="2"/>
    <n v="5000"/>
    <s v="SF-6-4"/>
    <s v="Sales_012"/>
    <n v="3547"/>
    <n v="36"/>
    <n v="2"/>
  </r>
  <r>
    <x v="2"/>
    <d v="2020-08-05T00:00:00"/>
    <d v="1899-12-30T09:05:00"/>
    <x v="4"/>
    <n v="900"/>
    <s v="SF-6-4"/>
    <s v="Sales_010"/>
    <n v="438"/>
    <n v="1"/>
    <n v="0"/>
  </r>
  <r>
    <x v="2"/>
    <d v="2020-08-05T00:00:00"/>
    <d v="1899-12-30T14:00:00"/>
    <x v="6"/>
    <n v="2000"/>
    <s v="SF-1-0"/>
    <s v="Sales_004"/>
    <n v="759"/>
    <n v="4"/>
    <n v="1"/>
  </r>
  <r>
    <x v="2"/>
    <d v="2020-08-05T00:00:00"/>
    <d v="1899-12-30T18:00:00"/>
    <x v="2"/>
    <n v="1200"/>
    <s v="SF-5-0"/>
    <s v="Sales_018"/>
    <n v="443"/>
    <n v="14"/>
    <n v="0"/>
  </r>
  <r>
    <x v="2"/>
    <d v="2020-08-06T00:00:00"/>
    <d v="1899-12-30T08:10:00"/>
    <x v="6"/>
    <n v="1300"/>
    <s v="SF-6-1"/>
    <s v="Sales_013"/>
    <n v="945"/>
    <n v="6"/>
    <n v="1"/>
  </r>
  <r>
    <x v="2"/>
    <d v="2020-08-06T00:00:00"/>
    <d v="1899-12-30T14:25:00"/>
    <x v="4"/>
    <n v="1200"/>
    <s v="SF-5-2"/>
    <s v="Sales_026"/>
    <n v="1304"/>
    <n v="8"/>
    <n v="0"/>
  </r>
  <r>
    <x v="2"/>
    <d v="2020-08-06T00:00:00"/>
    <d v="1899-12-30T10:00:00"/>
    <x v="7"/>
    <n v="12000"/>
    <s v="SF-6-0"/>
    <s v="Sales_012"/>
    <n v="5399"/>
    <n v="19"/>
    <n v="2"/>
  </r>
  <r>
    <x v="2"/>
    <d v="2020-08-06T00:00:00"/>
    <s v="10:00左右"/>
    <x v="7"/>
    <n v="1300"/>
    <s v="SF-1-9"/>
    <s v="Sales_001"/>
    <n v="905"/>
    <n v="5"/>
    <n v="0"/>
  </r>
  <r>
    <x v="2"/>
    <d v="2020-08-06T00:00:00"/>
    <d v="1899-12-30T09:00:00"/>
    <x v="1"/>
    <n v="3500"/>
    <s v="SF-5-1"/>
    <s v="Sales_025"/>
    <n v="1340"/>
    <n v="6"/>
    <n v="0"/>
  </r>
  <r>
    <x v="2"/>
    <d v="2020-08-07T00:00:00"/>
    <d v="1899-12-30T09:36:00"/>
    <x v="6"/>
    <n v="2400"/>
    <s v="SF-5-1"/>
    <s v="Sales_012"/>
    <n v="1225"/>
    <n v="4"/>
    <n v="0"/>
  </r>
  <r>
    <x v="2"/>
    <d v="2020-08-07T00:00:00"/>
    <d v="1899-12-30T13:00:00"/>
    <x v="6"/>
    <n v="1200"/>
    <s v="SF-6-1"/>
    <s v="Sales_023"/>
    <n v="1096"/>
    <n v="8"/>
    <n v="1"/>
  </r>
  <r>
    <x v="2"/>
    <d v="2020-08-07T00:00:00"/>
    <d v="1899-12-30T10:00:00"/>
    <x v="0"/>
    <n v="400"/>
    <s v="SF-6-4"/>
    <s v="Sales_008"/>
    <n v="232"/>
    <n v="2"/>
    <n v="0"/>
  </r>
  <r>
    <x v="2"/>
    <d v="2020-08-07T00:00:00"/>
    <d v="1899-12-30T08:30:00"/>
    <x v="6"/>
    <n v="5000"/>
    <s v="SF-1.1-1"/>
    <s v="Sales_021"/>
    <n v="3249"/>
    <n v="42"/>
    <n v="2"/>
  </r>
  <r>
    <x v="2"/>
    <d v="2020-08-07T00:00:00"/>
    <d v="1899-12-30T08:10:00"/>
    <x v="7"/>
    <n v="1800"/>
    <s v="SF-6-3"/>
    <s v="Sales_031"/>
    <n v="930"/>
    <n v="7"/>
    <n v="1"/>
  </r>
  <r>
    <x v="2"/>
    <d v="2020-08-07T00:00:00"/>
    <s v="9：00"/>
    <x v="0"/>
    <n v="400"/>
    <s v="SF-4-0"/>
    <s v="Sales_037"/>
    <n v="452"/>
    <n v="6"/>
    <n v="1"/>
  </r>
  <r>
    <x v="2"/>
    <d v="2020-08-09T00:00:00"/>
    <d v="1899-12-30T12:30:00"/>
    <x v="5"/>
    <n v="5000"/>
    <s v="SF-6-1"/>
    <s v="Sales_028"/>
    <n v="2257"/>
    <n v="17"/>
    <n v="1"/>
  </r>
  <r>
    <x v="2"/>
    <d v="2020-08-10T00:00:00"/>
    <d v="1899-12-30T09:00:00"/>
    <x v="6"/>
    <n v="4300"/>
    <s v="SF-1-0"/>
    <s v="Sales_012"/>
    <n v="2032"/>
    <n v="5"/>
    <n v="0"/>
  </r>
  <r>
    <x v="2"/>
    <d v="2020-08-10T00:00:00"/>
    <d v="1899-12-30T14:03:00"/>
    <x v="5"/>
    <n v="2000"/>
    <s v="SF-1-1"/>
    <s v="Sales_020"/>
    <n v="1286"/>
    <n v="5"/>
    <n v="0"/>
  </r>
  <r>
    <x v="2"/>
    <d v="2020-08-10T00:00:00"/>
    <d v="1899-12-30T12:00:00"/>
    <x v="0"/>
    <n v="4500"/>
    <s v="SF-6-3"/>
    <s v="Sales_030"/>
    <n v="644"/>
    <n v="4"/>
    <n v="0"/>
  </r>
  <r>
    <x v="2"/>
    <d v="2020-08-10T00:00:00"/>
    <d v="1899-12-30T11:30:00"/>
    <x v="2"/>
    <n v="1400"/>
    <s v="SF-5-2"/>
    <s v="Sales_038"/>
    <n v="396"/>
    <n v="0"/>
    <n v="0"/>
  </r>
  <r>
    <x v="2"/>
    <d v="2020-08-10T00:00:00"/>
    <d v="1899-12-30T11:25:00"/>
    <x v="0"/>
    <n v="2500"/>
    <s v="SF-5-0"/>
    <s v="Sales_009"/>
    <n v="582"/>
    <n v="1"/>
    <n v="0"/>
  </r>
  <r>
    <x v="2"/>
    <d v="2020-08-11T00:00:00"/>
    <d v="1899-12-30T10:00:00"/>
    <x v="4"/>
    <n v="5000"/>
    <s v="SF-1.1-0"/>
    <s v="Sales_013"/>
    <n v="4780"/>
    <n v="32"/>
    <n v="2"/>
  </r>
  <r>
    <x v="2"/>
    <d v="2020-08-11T00:00:00"/>
    <d v="1899-12-30T08:30:00"/>
    <x v="5"/>
    <n v="800"/>
    <s v="SF-6-3"/>
    <s v="Sales_008"/>
    <n v="669"/>
    <n v="3"/>
    <n v="2"/>
  </r>
  <r>
    <x v="2"/>
    <d v="2020-08-11T00:00:00"/>
    <d v="1899-12-30T12:12:00"/>
    <x v="3"/>
    <n v="32000"/>
    <s v="SF-4-1"/>
    <s v="Sales_010"/>
    <n v="11987"/>
    <n v="93"/>
    <n v="2"/>
  </r>
  <r>
    <x v="2"/>
    <d v="2020-08-11T00:00:00"/>
    <d v="1899-12-30T09:00:00"/>
    <x v="7"/>
    <n v="2000"/>
    <s v="SF-6-1"/>
    <s v="Sales_025"/>
    <n v="2477"/>
    <n v="12"/>
    <n v="2"/>
  </r>
  <r>
    <x v="2"/>
    <d v="2020-08-11T00:00:00"/>
    <d v="1899-12-30T09:20:00"/>
    <x v="7"/>
    <n v="200"/>
    <s v="SF-5-2"/>
    <s v="Sales_030"/>
    <n v="536"/>
    <n v="6"/>
    <n v="0"/>
  </r>
  <r>
    <x v="2"/>
    <d v="2020-08-12T00:00:00"/>
    <d v="1899-12-30T08:30:00"/>
    <x v="1"/>
    <n v="4600"/>
    <s v="SF-6-3"/>
    <s v="Sales_026"/>
    <n v="523"/>
    <n v="2"/>
    <n v="1"/>
  </r>
  <r>
    <x v="2"/>
    <d v="2020-08-12T00:00:00"/>
    <d v="1899-12-30T08:30:00"/>
    <x v="0"/>
    <n v="6500"/>
    <s v="SF-6-5"/>
    <s v="Sales_032"/>
    <n v="3973"/>
    <n v="31"/>
    <n v="1"/>
  </r>
  <r>
    <x v="2"/>
    <d v="2020-08-12T00:00:00"/>
    <d v="1899-12-30T15:00:00"/>
    <x v="7"/>
    <n v="2000"/>
    <s v="SF-6-6"/>
    <s v="Sales_013"/>
    <n v="887"/>
    <n v="2"/>
    <n v="1"/>
  </r>
  <r>
    <x v="2"/>
    <d v="2020-08-12T00:00:00"/>
    <d v="1899-12-30T10:00:00"/>
    <x v="7"/>
    <n v="400"/>
    <s v="SF-1-3"/>
    <s v="Sales_009"/>
    <n v="149"/>
    <n v="1"/>
    <n v="0"/>
  </r>
  <r>
    <x v="2"/>
    <d v="2020-08-12T00:00:00"/>
    <d v="1899-12-30T11:58:00"/>
    <x v="3"/>
    <n v="6000"/>
    <s v="SF-6-7"/>
    <s v="Sales_023"/>
    <n v="5496"/>
    <n v="12"/>
    <n v="1"/>
  </r>
  <r>
    <x v="2"/>
    <d v="2020-08-13T00:00:00"/>
    <d v="1899-12-30T12:00:00"/>
    <x v="5"/>
    <n v="1200"/>
    <s v="SF-5-1"/>
    <s v="Sales_036"/>
    <n v="1230"/>
    <n v="12"/>
    <n v="1"/>
  </r>
  <r>
    <x v="2"/>
    <d v="2020-08-13T00:00:00"/>
    <d v="1899-12-30T08:30:00"/>
    <x v="5"/>
    <n v="1500"/>
    <s v="SF-6-2"/>
    <s v="Sales_026"/>
    <n v="756"/>
    <n v="3"/>
    <n v="0"/>
  </r>
  <r>
    <x v="2"/>
    <d v="2020-08-13T00:00:00"/>
    <d v="1899-12-30T08:15:00"/>
    <x v="3"/>
    <n v="3200"/>
    <s v="SF-1.1-5"/>
    <s v="Sales_031"/>
    <n v="2107"/>
    <n v="20"/>
    <n v="0"/>
  </r>
  <r>
    <x v="2"/>
    <d v="2020-08-13T00:00:00"/>
    <s v="8：30"/>
    <x v="7"/>
    <n v="600"/>
    <s v="SF-6-8"/>
    <s v="Sales_007"/>
    <n v="355"/>
    <n v="2"/>
    <n v="0"/>
  </r>
  <r>
    <x v="2"/>
    <d v="2020-08-13T00:00:00"/>
    <d v="1899-12-30T11:00:00"/>
    <x v="0"/>
    <n v="5000"/>
    <s v="SF-8-0"/>
    <s v="Sales_003"/>
    <n v="2302"/>
    <n v="16"/>
    <n v="2"/>
  </r>
  <r>
    <x v="2"/>
    <d v="2020-08-13T00:00:00"/>
    <d v="1899-12-30T11:00:00"/>
    <x v="3"/>
    <n v="2300"/>
    <s v="SF-4-1"/>
    <s v="Sales_008"/>
    <n v="604"/>
    <n v="0"/>
    <n v="0"/>
  </r>
  <r>
    <x v="2"/>
    <d v="2020-08-13T00:00:00"/>
    <d v="1899-12-30T11:00:00"/>
    <x v="0"/>
    <n v="1800"/>
    <s v="SF-4-3"/>
    <s v="Sales_002"/>
    <n v="5581"/>
    <n v="10"/>
    <n v="0"/>
  </r>
  <r>
    <x v="2"/>
    <d v="2020-08-14T00:00:00"/>
    <d v="1899-12-30T08:10:00"/>
    <x v="0"/>
    <n v="1300"/>
    <s v="SF-1.1-0"/>
    <s v="Sales_020"/>
    <n v="621"/>
    <n v="8"/>
    <n v="1"/>
  </r>
  <r>
    <x v="2"/>
    <d v="2020-08-14T00:00:00"/>
    <d v="1899-12-30T14:25:00"/>
    <x v="7"/>
    <n v="1200"/>
    <s v="SF-1.1-6"/>
    <s v="Sales_026"/>
    <n v="876"/>
    <n v="9"/>
    <n v="1"/>
  </r>
  <r>
    <x v="2"/>
    <d v="2020-08-14T00:00:00"/>
    <d v="1899-12-30T13:00:00"/>
    <x v="0"/>
    <n v="1200"/>
    <s v="SF-1.1-0"/>
    <s v="Sales_038"/>
    <n v="995"/>
    <n v="5"/>
    <n v="0"/>
  </r>
  <r>
    <x v="2"/>
    <d v="2020-08-14T00:00:00"/>
    <d v="1899-12-30T09:00:00"/>
    <x v="6"/>
    <n v="3200"/>
    <s v="SF-2.1-2"/>
    <s v="Sales_009"/>
    <n v="3396"/>
    <n v="17"/>
    <n v="1"/>
  </r>
  <r>
    <x v="2"/>
    <d v="2020-08-14T00:00:00"/>
    <d v="1899-12-30T09:37:00"/>
    <x v="2"/>
    <n v="1000"/>
    <s v="SF-6-2"/>
    <s v="Sales_025"/>
    <n v="528"/>
    <n v="5"/>
    <n v="0"/>
  </r>
  <r>
    <x v="2"/>
    <d v="2020-08-14T00:00:00"/>
    <s v="8:00左右"/>
    <x v="2"/>
    <n v="1100"/>
    <s v="SF-6-0"/>
    <s v="Sales_030"/>
    <n v="699"/>
    <n v="3"/>
    <n v="0"/>
  </r>
  <r>
    <x v="2"/>
    <d v="2020-08-14T00:00:00"/>
    <d v="1899-12-30T08:00:00"/>
    <x v="3"/>
    <n v="1200"/>
    <s v="SF-6-0"/>
    <s v="Sales_023"/>
    <n v="896"/>
    <n v="21"/>
    <n v="1"/>
  </r>
  <r>
    <x v="2"/>
    <d v="2020-08-14T00:00:00"/>
    <d v="1899-12-30T12:00:00"/>
    <x v="0"/>
    <n v="4000"/>
    <s v="SF-1-0"/>
    <s v="Sales_008"/>
    <n v="2892"/>
    <n v="13"/>
    <n v="0"/>
  </r>
  <r>
    <x v="2"/>
    <d v="2020-08-14T00:00:00"/>
    <d v="1899-12-30T10:00:00"/>
    <x v="0"/>
    <n v="1000"/>
    <s v="SF-2-3"/>
    <s v="Sales_002"/>
    <n v="480"/>
    <n v="19"/>
    <n v="1"/>
  </r>
  <r>
    <x v="2"/>
    <d v="2020-08-14T00:00:00"/>
    <d v="1899-12-30T09:15:00"/>
    <x v="0"/>
    <n v="800"/>
    <s v="SF-6-4"/>
    <s v="Sales_013"/>
    <n v="246"/>
    <n v="0"/>
    <n v="0"/>
  </r>
  <r>
    <x v="2"/>
    <d v="2020-08-15T00:00:00"/>
    <d v="1899-12-30T09:35:00"/>
    <x v="4"/>
    <n v="500"/>
    <s v="SF-6-4"/>
    <s v="Sales_013"/>
    <n v="460"/>
    <n v="0"/>
    <n v="0"/>
  </r>
  <r>
    <x v="2"/>
    <d v="2020-08-16T00:00:00"/>
    <d v="1899-12-30T12:00:00"/>
    <x v="5"/>
    <n v="1200"/>
    <s v="SF-2.1-2"/>
    <s v="Sales_009"/>
    <n v="603"/>
    <n v="7"/>
    <n v="1"/>
  </r>
  <r>
    <x v="2"/>
    <d v="2020-08-17T00:00:00"/>
    <d v="1899-12-30T09:36:00"/>
    <x v="3"/>
    <n v="2400"/>
    <s v="SF-6-0"/>
    <s v="Sales_012"/>
    <n v="822"/>
    <n v="1"/>
    <n v="0"/>
  </r>
  <r>
    <x v="2"/>
    <d v="2020-08-17T00:00:00"/>
    <d v="1899-12-30T11:00:00"/>
    <x v="0"/>
    <n v="1000"/>
    <s v="SF-5-1"/>
    <s v="Sales_002"/>
    <n v="605"/>
    <n v="6"/>
    <n v="0"/>
  </r>
  <r>
    <x v="2"/>
    <d v="2020-08-17T00:00:00"/>
    <d v="1899-12-30T09:00:00"/>
    <x v="0"/>
    <n v="1500"/>
    <s v="SF-6-3"/>
    <s v="Sales_008"/>
    <n v="443"/>
    <n v="8"/>
    <n v="1"/>
  </r>
  <r>
    <x v="2"/>
    <d v="2020-08-17T00:00:00"/>
    <d v="1899-12-30T09:00:00"/>
    <x v="0"/>
    <n v="700"/>
    <s v="SF-1.1-0"/>
    <s v="Sales_034"/>
    <n v="180"/>
    <n v="7"/>
    <n v="0"/>
  </r>
  <r>
    <x v="2"/>
    <d v="2020-08-18T00:00:00"/>
    <d v="1899-12-30T10:00:00"/>
    <x v="0"/>
    <n v="600"/>
    <s v="SF-6-3"/>
    <s v="Sales_026"/>
    <n v="410"/>
    <n v="1"/>
    <n v="0"/>
  </r>
  <r>
    <x v="2"/>
    <d v="2020-08-18T00:00:00"/>
    <d v="1899-12-30T08:00:00"/>
    <x v="0"/>
    <n v="2200"/>
    <s v="SF-8-2"/>
    <s v="Sales_010"/>
    <n v="922"/>
    <n v="9"/>
    <n v="1"/>
  </r>
  <r>
    <x v="2"/>
    <d v="2020-08-18T00:00:00"/>
    <d v="1899-12-30T10:00:00"/>
    <x v="2"/>
    <n v="300"/>
    <s v="SF-1-0"/>
    <s v="Sales_020"/>
    <n v="830"/>
    <n v="2"/>
    <n v="0"/>
  </r>
  <r>
    <x v="2"/>
    <d v="2020-08-19T00:00:00"/>
    <d v="1899-12-30T10:00:00"/>
    <x v="7"/>
    <n v="5000"/>
    <s v="SF-5-3"/>
    <s v="Sales_013"/>
    <n v="3341"/>
    <n v="5"/>
    <n v="0"/>
  </r>
  <r>
    <x v="2"/>
    <d v="2020-08-19T00:00:00"/>
    <d v="1899-12-30T08:30:00"/>
    <x v="7"/>
    <n v="6500"/>
    <s v="SF-5-5"/>
    <s v="Sales_035"/>
    <n v="2909"/>
    <n v="11"/>
    <n v="1"/>
  </r>
  <r>
    <x v="2"/>
    <d v="2020-08-19T00:00:00"/>
    <d v="1899-12-30T13:00:00"/>
    <x v="5"/>
    <n v="4500"/>
    <s v="SF-5-3"/>
    <s v="Sales_025"/>
    <n v="2204"/>
    <n v="3"/>
    <n v="0"/>
  </r>
  <r>
    <x v="2"/>
    <d v="2020-08-19T00:00:00"/>
    <d v="1899-12-30T12:00:00"/>
    <x v="0"/>
    <n v="8000"/>
    <s v="SF-9-0"/>
    <s v="Sales_009"/>
    <n v="12072"/>
    <n v="31"/>
    <n v="2"/>
  </r>
  <r>
    <x v="2"/>
    <d v="2020-08-20T00:00:00"/>
    <d v="1899-12-30T08:30:00"/>
    <x v="5"/>
    <n v="800"/>
    <s v="SF-1.1-1"/>
    <s v="Sales_012"/>
    <n v="1026"/>
    <n v="11"/>
    <n v="1"/>
  </r>
  <r>
    <x v="2"/>
    <d v="2020-08-20T00:00:00"/>
    <s v="11:$5"/>
    <x v="2"/>
    <n v="1600"/>
    <s v="SF-5-0"/>
    <s v="Sales_036"/>
    <n v="429"/>
    <n v="0"/>
    <n v="0"/>
  </r>
  <r>
    <x v="2"/>
    <d v="2020-08-21T00:00:00"/>
    <d v="1899-12-30T10:00:00"/>
    <x v="5"/>
    <n v="5200"/>
    <s v="SF-9-1"/>
    <s v="Sales_003"/>
    <n v="4014"/>
    <n v="18"/>
    <n v="1"/>
  </r>
  <r>
    <x v="2"/>
    <d v="2020-08-21T00:00:00"/>
    <d v="1899-12-30T13:00:00"/>
    <x v="1"/>
    <n v="1200"/>
    <s v="SF-1-0"/>
    <s v="Sales_023"/>
    <n v="895"/>
    <n v="9"/>
    <n v="1"/>
  </r>
  <r>
    <x v="2"/>
    <d v="2020-08-21T00:00:00"/>
    <d v="1899-12-30T12:00:00"/>
    <x v="7"/>
    <n v="900"/>
    <s v="SF-5-1"/>
    <s v="Sales_031"/>
    <n v="619"/>
    <n v="2"/>
    <n v="0"/>
  </r>
  <r>
    <x v="2"/>
    <d v="2020-08-21T00:00:00"/>
    <d v="1899-12-30T08:30:00"/>
    <x v="1"/>
    <n v="4600"/>
    <s v="SF-1.1-1"/>
    <s v="Sales_012"/>
    <n v="2008"/>
    <n v="3"/>
    <n v="0"/>
  </r>
  <r>
    <x v="2"/>
    <d v="2020-08-21T00:00:00"/>
    <d v="1899-12-30T08:10:00"/>
    <x v="2"/>
    <n v="1800"/>
    <s v="SF-5-8"/>
    <s v="Sales_018"/>
    <n v="1732"/>
    <n v="26"/>
    <n v="1"/>
  </r>
  <r>
    <x v="2"/>
    <d v="2020-08-21T00:00:00"/>
    <d v="1899-12-30T10:00:00"/>
    <x v="4"/>
    <n v="12000"/>
    <s v="SF-5-4"/>
    <s v="Sales_035"/>
    <n v="11052"/>
    <n v="24"/>
    <n v="2"/>
  </r>
  <r>
    <x v="2"/>
    <d v="2020-08-21T00:00:00"/>
    <d v="1899-12-30T08:30:00"/>
    <x v="2"/>
    <n v="7500"/>
    <s v="SF-8.1-2"/>
    <s v="Sales_025"/>
    <n v="7731"/>
    <n v="212"/>
    <n v="8"/>
  </r>
  <r>
    <x v="2"/>
    <d v="2020-08-21T00:00:00"/>
    <d v="1899-12-30T06:45:00"/>
    <x v="4"/>
    <n v="600"/>
    <s v="SF-9.1-2"/>
    <s v="Sales_030"/>
    <n v="223"/>
    <n v="4"/>
    <n v="0"/>
  </r>
  <r>
    <x v="2"/>
    <d v="2020-08-21T00:00:00"/>
    <d v="1899-12-30T12:00:00"/>
    <x v="3"/>
    <n v="11000"/>
    <s v="SF-10-4"/>
    <s v="Sales_010"/>
    <n v="7660"/>
    <n v="9"/>
    <n v="1"/>
  </r>
  <r>
    <x v="2"/>
    <d v="2020-08-22T00:00:00"/>
    <d v="1899-12-30T11:00:00"/>
    <x v="5"/>
    <n v="5000"/>
    <s v="SF-1-12"/>
    <s v="Sales_008"/>
    <n v="3234"/>
    <n v="4"/>
    <n v="0"/>
  </r>
  <r>
    <x v="2"/>
    <d v="2020-08-24T00:00:00"/>
    <m/>
    <x v="4"/>
    <n v="1300"/>
    <s v="SF-1-10"/>
    <s v="Sales_006"/>
    <n v="531"/>
    <n v="0"/>
    <n v="0"/>
  </r>
  <r>
    <x v="2"/>
    <d v="2020-08-24T00:00:00"/>
    <d v="1899-12-30T12:00:00"/>
    <x v="1"/>
    <n v="1200"/>
    <s v="SF-1-10"/>
    <s v="Sales_036"/>
    <n v="1504"/>
    <n v="20"/>
    <n v="1"/>
  </r>
  <r>
    <x v="2"/>
    <d v="2020-08-24T00:00:00"/>
    <d v="1899-12-30T10:27:00"/>
    <x v="2"/>
    <n v="1000"/>
    <s v="SF-1.1-1"/>
    <s v="Sales_010"/>
    <n v="810"/>
    <n v="7"/>
    <n v="1"/>
  </r>
  <r>
    <x v="2"/>
    <d v="2020-08-24T00:00:00"/>
    <d v="1899-12-30T12:00:00"/>
    <x v="2"/>
    <n v="4500"/>
    <s v="SF-5-3"/>
    <s v="Sales_012"/>
    <n v="1307"/>
    <n v="3"/>
    <n v="0"/>
  </r>
  <r>
    <x v="2"/>
    <d v="2020-08-24T00:00:00"/>
    <d v="1899-12-30T12:00:00"/>
    <x v="7"/>
    <n v="1800"/>
    <s v="SF-5-6"/>
    <s v="Sales_013"/>
    <n v="1383"/>
    <n v="2"/>
    <n v="0"/>
  </r>
  <r>
    <x v="2"/>
    <d v="2020-08-25T00:00:00"/>
    <d v="1899-12-30T14:45:00"/>
    <x v="5"/>
    <n v="1200"/>
    <s v="SF-5-7"/>
    <s v="Sales_007"/>
    <n v="775"/>
    <n v="3"/>
    <n v="0"/>
  </r>
  <r>
    <x v="2"/>
    <d v="2020-08-25T00:00:00"/>
    <d v="1899-12-30T07:55:00"/>
    <x v="0"/>
    <n v="1100"/>
    <s v="SF-1.1-1"/>
    <s v="Sales_026"/>
    <n v="496"/>
    <n v="1"/>
    <n v="0"/>
  </r>
  <r>
    <x v="2"/>
    <d v="2020-08-25T00:00:00"/>
    <d v="1899-12-30T09:00:00"/>
    <x v="7"/>
    <n v="2000"/>
    <s v="SF-1-11"/>
    <s v="Sales_008"/>
    <n v="1955"/>
    <n v="12"/>
    <n v="0"/>
  </r>
  <r>
    <x v="2"/>
    <d v="2020-08-25T00:00:00"/>
    <d v="1899-12-30T11:30:00"/>
    <x v="3"/>
    <n v="4000"/>
    <s v="SF-5-1"/>
    <s v="Sales_012"/>
    <n v="1491"/>
    <n v="17"/>
    <n v="0"/>
  </r>
  <r>
    <x v="2"/>
    <d v="2020-08-26T00:00:00"/>
    <d v="1899-12-30T09:30:00"/>
    <x v="7"/>
    <n v="5000"/>
    <s v="SF-1.1-7"/>
    <s v="Sales_018"/>
    <n v="5261"/>
    <n v="24"/>
    <n v="1"/>
  </r>
  <r>
    <x v="2"/>
    <d v="2020-08-26T00:00:00"/>
    <d v="1899-12-30T08:30:00"/>
    <x v="0"/>
    <n v="6500"/>
    <s v="SF-11-3"/>
    <s v="Sales_008"/>
    <n v="2727"/>
    <n v="21"/>
    <n v="2"/>
  </r>
  <r>
    <x v="2"/>
    <d v="2020-08-26T00:00:00"/>
    <d v="1899-12-30T11:00:00"/>
    <x v="5"/>
    <n v="13500"/>
    <s v="SF-9-0"/>
    <s v="Sales_021"/>
    <n v="12248"/>
    <n v="48"/>
    <n v="0"/>
  </r>
  <r>
    <x v="2"/>
    <d v="2020-08-26T00:00:00"/>
    <d v="1899-12-30T11:20:00"/>
    <x v="1"/>
    <n v="3000"/>
    <s v="SF-9.2-5"/>
    <s v="Sales_012"/>
    <n v="1780"/>
    <n v="6"/>
    <n v="0"/>
  </r>
  <r>
    <x v="2"/>
    <d v="2020-08-26T00:00:00"/>
    <d v="1899-12-30T08:00:00"/>
    <x v="7"/>
    <n v="700"/>
    <s v="SF-5-2"/>
    <s v="Sales_013"/>
    <n v="298"/>
    <n v="1"/>
    <n v="0"/>
  </r>
  <r>
    <x v="2"/>
    <d v="2020-08-27T00:00:00"/>
    <s v="12：00"/>
    <x v="3"/>
    <n v="1200"/>
    <s v="SF-2-4"/>
    <s v="Sales_007"/>
    <n v="755"/>
    <n v="24"/>
    <n v="2"/>
  </r>
  <r>
    <x v="2"/>
    <d v="2020-08-27T00:00:00"/>
    <d v="1899-12-30T14:00:00"/>
    <x v="7"/>
    <n v="3200"/>
    <s v="SF-11-0"/>
    <s v="Sales_009"/>
    <n v="500"/>
    <n v="0"/>
    <n v="0"/>
  </r>
  <r>
    <x v="2"/>
    <d v="2020-08-27T00:00:00"/>
    <d v="1899-12-30T12:00:00"/>
    <x v="5"/>
    <n v="1000"/>
    <s v="SF-11-1"/>
    <s v="Sales_012"/>
    <n v="482"/>
    <n v="1"/>
    <n v="0"/>
  </r>
  <r>
    <x v="2"/>
    <d v="2020-08-27T00:00:00"/>
    <d v="1899-12-30T12:00:00"/>
    <x v="4"/>
    <n v="20000"/>
    <s v="SF-5-9"/>
    <s v="Sales_010"/>
    <n v="7229"/>
    <n v="46"/>
    <n v="0"/>
  </r>
  <r>
    <x v="2"/>
    <d v="2020-08-28T00:00:00"/>
    <d v="1899-12-30T13:00:00"/>
    <x v="5"/>
    <n v="1200"/>
    <s v="SF-6-3"/>
    <s v="Sales_011"/>
    <n v="1030"/>
    <n v="3"/>
    <n v="0"/>
  </r>
  <r>
    <x v="2"/>
    <d v="2020-08-28T00:00:00"/>
    <d v="1899-12-30T12:00:00"/>
    <x v="5"/>
    <n v="900"/>
    <s v="SF-1.1-0"/>
    <s v="Sales_031"/>
    <n v="615"/>
    <n v="7"/>
    <n v="1"/>
  </r>
  <r>
    <x v="2"/>
    <d v="2020-08-28T00:00:00"/>
    <d v="1899-12-30T08:10:00"/>
    <x v="2"/>
    <n v="1800"/>
    <s v="SF-1-13"/>
    <s v="Sales_003"/>
    <n v="1083"/>
    <n v="10"/>
    <n v="0"/>
  </r>
  <r>
    <x v="2"/>
    <d v="2020-08-28T00:00:00"/>
    <d v="1899-12-30T08:15:00"/>
    <x v="4"/>
    <n v="3200"/>
    <s v="SF-11-0"/>
    <s v="Sales_002"/>
    <n v="876"/>
    <n v="2"/>
    <n v="0"/>
  </r>
  <r>
    <x v="2"/>
    <d v="2020-08-29T00:00:00"/>
    <d v="1899-12-30T12:00:00"/>
    <x v="4"/>
    <n v="800"/>
    <s v="SF-1-14"/>
    <s v="Sales_032"/>
    <n v="686"/>
    <n v="15"/>
    <n v="1"/>
  </r>
  <r>
    <x v="3"/>
    <m/>
    <m/>
    <x v="8"/>
    <m/>
    <m/>
    <m/>
    <m/>
    <m/>
    <m/>
  </r>
  <r>
    <x v="3"/>
    <m/>
    <m/>
    <x v="8"/>
    <m/>
    <m/>
    <m/>
    <m/>
    <m/>
    <m/>
  </r>
  <r>
    <x v="3"/>
    <m/>
    <m/>
    <x v="8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4" cacheId="1" autoFormatId="1" applyNumberFormats="0" applyBorderFormats="0" applyFontFormats="0" applyPatternFormats="0" applyAlignmentFormats="0" applyWidthHeightFormats="1" dataCaption="值" updatedVersion="7" minRefreshableVersion="3" createdVersion="7" useAutoFormatting="1" indent="0" outline="1" outlineData="1" multipleFieldFilters="0">
  <location ref="M63:Q72" firstHeaderRow="0" firstDataRow="1" firstDataCol="1"/>
  <pivotFields count="10"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howAll="0"/>
    <pivotField showAll="0"/>
    <pivotField showAll="0"/>
    <pivotField dataField="1" showAll="0"/>
    <pivotField dataField="1" showAll="0"/>
    <pivotField dataField="1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求和项:阅读量" fld="7" baseField="0" baseItem="0"/>
    <dataField name="求和项:线索人数(24h)" fld="8" baseField="0" baseItem="0"/>
    <dataField name="求和项:报名人数" fld="9" baseField="0" baseItem="0"/>
    <dataField name="求和项:渠道成本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7" minRefreshableVersion="3" createdVersion="7" useAutoFormatting="1" indent="0" outline="1" outlineData="1" multipleFieldFilters="0">
  <location ref="M3:V13" firstHeaderRow="1" firstDataRow="3" firstDataCol="1"/>
  <pivotFields count="11"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howAll="0"/>
    <pivotField showAll="0"/>
    <pivotField showAll="0"/>
    <pivotField showAll="0"/>
    <pivotField dataField="1" showAll="0"/>
    <pivotField dataField="1" showAll="0"/>
    <pivotField axis="axisCol" multipleItemSelectionAllowed="1" showAll="0">
      <items count="11">
        <item x="8"/>
        <item x="7"/>
        <item h="1" x="6"/>
        <item h="1" x="5"/>
        <item h="1" x="4"/>
        <item h="1" x="3"/>
        <item h="1" x="2"/>
        <item h="1" x="1"/>
        <item h="1" x="0"/>
        <item h="1" x="9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2">
    <field x="-2"/>
    <field x="10"/>
  </colFields>
  <colItems count="9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t="grand">
      <x/>
    </i>
    <i t="grand">
      <x/>
    </i>
    <i t="grand">
      <x/>
    </i>
  </colItems>
  <dataFields count="3">
    <dataField name="求和项:渠道成本" fld="4" baseField="0" baseItem="0"/>
    <dataField name="求和项:线索人数(24h)" fld="8" baseField="0" baseItem="0"/>
    <dataField name="求和项:报名人数" fld="9" baseField="0" baseItem="0"/>
  </dataFields>
  <formats count="2">
    <format dxfId="0">
      <pivotArea outline="0" collapsedLevelsAreSubtotals="1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format>
    <format dxfId="1">
      <pivotArea outline="0" collapsedLevelsAreSubtotals="1" fieldPosition="0">
        <references count="2">
          <reference field="4294967294" count="1" selected="0">
            <x v="2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workbookViewId="0">
      <selection activeCell="I16" sqref="I16"/>
    </sheetView>
  </sheetViews>
  <sheetFormatPr defaultColWidth="9" defaultRowHeight="12.4"/>
  <cols>
    <col min="1" max="1" width="11.1428571428571" customWidth="1"/>
    <col min="2" max="3" width="20.4285714285714" customWidth="1"/>
    <col min="4" max="5" width="21.7142857142857" customWidth="1"/>
    <col min="6" max="6" width="20.4285714285714" customWidth="1"/>
    <col min="7" max="7" width="19.2857142857143" customWidth="1"/>
    <col min="8" max="8" width="20.4285714285714" customWidth="1"/>
    <col min="9" max="10" width="21.714285714285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47900</v>
      </c>
      <c r="C2">
        <v>64300</v>
      </c>
      <c r="D2">
        <v>57900</v>
      </c>
      <c r="E2">
        <v>30950</v>
      </c>
      <c r="F2">
        <v>68300</v>
      </c>
      <c r="G2">
        <v>49050</v>
      </c>
      <c r="H2">
        <v>111300</v>
      </c>
      <c r="I2">
        <v>86100</v>
      </c>
      <c r="J2">
        <v>80100</v>
      </c>
    </row>
    <row r="3" spans="1:10">
      <c r="A3" t="s">
        <v>11</v>
      </c>
      <c r="B3">
        <v>352</v>
      </c>
      <c r="C3">
        <v>460</v>
      </c>
      <c r="D3">
        <v>301</v>
      </c>
      <c r="E3">
        <v>220</v>
      </c>
      <c r="F3">
        <v>245</v>
      </c>
      <c r="G3">
        <v>195</v>
      </c>
      <c r="H3">
        <v>389</v>
      </c>
      <c r="I3">
        <v>413</v>
      </c>
      <c r="J3">
        <v>273</v>
      </c>
    </row>
    <row r="4" spans="1:10">
      <c r="A4" t="s">
        <v>12</v>
      </c>
      <c r="B4">
        <v>20</v>
      </c>
      <c r="C4">
        <v>19</v>
      </c>
      <c r="D4">
        <v>16</v>
      </c>
      <c r="E4">
        <v>9</v>
      </c>
      <c r="F4">
        <v>17</v>
      </c>
      <c r="G4">
        <v>14</v>
      </c>
      <c r="H4">
        <v>21</v>
      </c>
      <c r="I4">
        <v>21</v>
      </c>
      <c r="J4">
        <v>9</v>
      </c>
    </row>
    <row r="5" spans="1:10">
      <c r="A5" t="s">
        <v>13</v>
      </c>
      <c r="B5">
        <v>164000</v>
      </c>
      <c r="C5">
        <v>155800</v>
      </c>
      <c r="D5">
        <v>131200</v>
      </c>
      <c r="E5">
        <v>73800</v>
      </c>
      <c r="F5">
        <v>139400</v>
      </c>
      <c r="G5">
        <v>114800</v>
      </c>
      <c r="H5">
        <v>172200</v>
      </c>
      <c r="I5">
        <v>172200</v>
      </c>
      <c r="J5">
        <v>73800</v>
      </c>
    </row>
    <row r="6" spans="1:2">
      <c r="A6" t="s">
        <v>14</v>
      </c>
      <c r="B6">
        <f>B5/B4</f>
        <v>8200</v>
      </c>
    </row>
    <row r="7" spans="1:10">
      <c r="A7" t="s">
        <v>15</v>
      </c>
      <c r="B7">
        <f>B2/B3</f>
        <v>136.079545454545</v>
      </c>
      <c r="C7">
        <f t="shared" ref="C7:J7" si="0">C2/C3</f>
        <v>139.782608695652</v>
      </c>
      <c r="D7">
        <f t="shared" si="0"/>
        <v>192.358803986711</v>
      </c>
      <c r="E7">
        <f t="shared" si="0"/>
        <v>140.681818181818</v>
      </c>
      <c r="F7">
        <f t="shared" si="0"/>
        <v>278.775510204082</v>
      </c>
      <c r="G7">
        <f t="shared" si="0"/>
        <v>251.538461538462</v>
      </c>
      <c r="H7">
        <f t="shared" si="0"/>
        <v>286.118251928021</v>
      </c>
      <c r="I7">
        <f t="shared" si="0"/>
        <v>208.474576271186</v>
      </c>
      <c r="J7">
        <f t="shared" si="0"/>
        <v>293.406593406593</v>
      </c>
    </row>
    <row r="8" spans="1:10">
      <c r="A8" t="s">
        <v>16</v>
      </c>
      <c r="B8" s="37">
        <f>B4/B3</f>
        <v>0.0568181818181818</v>
      </c>
      <c r="C8" s="37">
        <f t="shared" ref="C8:J8" si="1">C4/C3</f>
        <v>0.041304347826087</v>
      </c>
      <c r="D8" s="37">
        <f t="shared" si="1"/>
        <v>0.053156146179402</v>
      </c>
      <c r="E8" s="37">
        <f t="shared" si="1"/>
        <v>0.0409090909090909</v>
      </c>
      <c r="F8" s="37">
        <f t="shared" si="1"/>
        <v>0.0693877551020408</v>
      </c>
      <c r="G8" s="37">
        <f t="shared" si="1"/>
        <v>0.0717948717948718</v>
      </c>
      <c r="H8" s="37">
        <f t="shared" si="1"/>
        <v>0.0539845758354756</v>
      </c>
      <c r="I8" s="37">
        <f t="shared" si="1"/>
        <v>0.0508474576271186</v>
      </c>
      <c r="J8" s="37">
        <f t="shared" si="1"/>
        <v>0.032967032967033</v>
      </c>
    </row>
    <row r="9" spans="1:10">
      <c r="A9" t="s">
        <v>17</v>
      </c>
      <c r="B9" s="40">
        <f>B5/B2</f>
        <v>3.42379958246347</v>
      </c>
      <c r="C9" s="40">
        <f t="shared" ref="C9:J9" si="2">C5/C2</f>
        <v>2.42301710730949</v>
      </c>
      <c r="D9" s="40">
        <f t="shared" si="2"/>
        <v>2.26597582037997</v>
      </c>
      <c r="E9" s="40">
        <f t="shared" si="2"/>
        <v>2.38449111470113</v>
      </c>
      <c r="F9" s="40">
        <f t="shared" si="2"/>
        <v>2.04099560761347</v>
      </c>
      <c r="G9" s="40">
        <f t="shared" si="2"/>
        <v>2.34046890927625</v>
      </c>
      <c r="H9" s="40">
        <f t="shared" si="2"/>
        <v>1.54716981132075</v>
      </c>
      <c r="I9" s="40">
        <f t="shared" si="2"/>
        <v>2</v>
      </c>
      <c r="J9" s="40">
        <f t="shared" si="2"/>
        <v>0.921348314606742</v>
      </c>
    </row>
    <row r="15" spans="1:10">
      <c r="A15" s="41"/>
      <c r="B15" s="41"/>
      <c r="C15" s="41"/>
      <c r="D15" s="41"/>
      <c r="E15" s="41"/>
      <c r="F15" s="41"/>
      <c r="G15" s="41"/>
      <c r="H15" s="41"/>
      <c r="I15" s="41"/>
      <c r="J15" s="41"/>
    </row>
    <row r="16" ht="224.1" customHeight="1" spans="1:10">
      <c r="A16" s="42">
        <v>1</v>
      </c>
      <c r="B16" s="41"/>
      <c r="C16" s="41"/>
      <c r="D16" s="41"/>
      <c r="E16" s="43"/>
      <c r="F16" s="43">
        <v>3</v>
      </c>
      <c r="G16" s="43"/>
      <c r="H16" s="43"/>
      <c r="I16" s="41"/>
      <c r="J16" s="41"/>
    </row>
    <row r="17" spans="1:10">
      <c r="A17" s="41"/>
      <c r="B17" s="41"/>
      <c r="C17" s="41"/>
      <c r="D17" s="41"/>
      <c r="E17" s="41"/>
      <c r="F17" s="41"/>
      <c r="G17" s="41"/>
      <c r="H17" s="41"/>
      <c r="I17" s="41"/>
      <c r="J17" s="41"/>
    </row>
    <row r="18" spans="1:10">
      <c r="A18" s="41"/>
      <c r="B18" s="41"/>
      <c r="C18" s="41"/>
      <c r="D18" s="41"/>
      <c r="E18" s="41"/>
      <c r="F18" s="41"/>
      <c r="G18" s="41"/>
      <c r="H18" s="41"/>
      <c r="I18" s="41"/>
      <c r="J18" s="41"/>
    </row>
    <row r="19" spans="1:10">
      <c r="A19" s="41"/>
      <c r="B19" s="41"/>
      <c r="C19" s="41"/>
      <c r="D19" s="41"/>
      <c r="E19" s="41"/>
      <c r="F19" s="41"/>
      <c r="G19" s="41"/>
      <c r="H19" s="41"/>
      <c r="I19" s="41"/>
      <c r="J19" s="41"/>
    </row>
    <row r="20" spans="1:10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spans="1:10">
      <c r="A21" s="41"/>
      <c r="B21" s="41"/>
      <c r="C21" s="41"/>
      <c r="D21" s="41"/>
      <c r="E21" s="41"/>
      <c r="F21" s="41"/>
      <c r="G21" s="41"/>
      <c r="H21" s="41"/>
      <c r="I21" s="41"/>
      <c r="J21" s="41"/>
    </row>
    <row r="22" spans="1:10">
      <c r="A22" s="41"/>
      <c r="B22" s="43" t="s">
        <v>18</v>
      </c>
      <c r="C22" s="44"/>
      <c r="D22" s="44"/>
      <c r="E22" s="41"/>
      <c r="F22" s="41"/>
      <c r="G22" s="41"/>
      <c r="H22" s="41"/>
      <c r="I22" s="41"/>
      <c r="J22" s="41"/>
    </row>
    <row r="23" spans="1:10">
      <c r="A23" s="41"/>
      <c r="B23" s="44"/>
      <c r="C23" s="44"/>
      <c r="D23" s="44"/>
      <c r="E23" s="41"/>
      <c r="F23" s="41"/>
      <c r="G23" s="41"/>
      <c r="H23" s="41"/>
      <c r="I23" s="41"/>
      <c r="J23" s="41"/>
    </row>
    <row r="24" spans="1:10">
      <c r="A24" s="41"/>
      <c r="B24" s="44"/>
      <c r="C24" s="44"/>
      <c r="D24" s="44"/>
      <c r="E24" s="41"/>
      <c r="F24" s="41"/>
      <c r="G24" s="41"/>
      <c r="H24" s="41"/>
      <c r="I24" s="41"/>
      <c r="J24" s="41"/>
    </row>
    <row r="25" spans="1:10">
      <c r="A25" s="41"/>
      <c r="B25" s="44"/>
      <c r="C25" s="44"/>
      <c r="D25" s="44"/>
      <c r="E25" s="41"/>
      <c r="F25" s="41"/>
      <c r="G25" s="41"/>
      <c r="H25" s="41"/>
      <c r="I25" s="41"/>
      <c r="J25" s="41"/>
    </row>
    <row r="26" spans="1:10">
      <c r="A26" s="41"/>
      <c r="B26" s="44"/>
      <c r="C26" s="44"/>
      <c r="D26" s="44"/>
      <c r="E26" s="41"/>
      <c r="F26" s="41"/>
      <c r="G26" s="41"/>
      <c r="H26" s="41"/>
      <c r="I26" s="41"/>
      <c r="J26" s="41"/>
    </row>
    <row r="27" spans="1:10">
      <c r="A27" s="41"/>
      <c r="B27" s="44"/>
      <c r="C27" s="44"/>
      <c r="D27" s="44"/>
      <c r="E27" s="41"/>
      <c r="F27" s="41"/>
      <c r="G27" s="41"/>
      <c r="H27" s="41"/>
      <c r="I27" s="41"/>
      <c r="J27" s="41"/>
    </row>
    <row r="28" spans="1:10">
      <c r="A28" s="41"/>
      <c r="B28" s="41"/>
      <c r="C28" s="41"/>
      <c r="D28" s="41"/>
      <c r="E28" s="41"/>
      <c r="F28" s="41"/>
      <c r="G28" s="41"/>
      <c r="H28" s="41"/>
      <c r="I28" s="41"/>
      <c r="J28" s="41"/>
    </row>
    <row r="29" spans="1:10">
      <c r="A29" s="41"/>
      <c r="B29" s="41"/>
      <c r="C29" s="41"/>
      <c r="D29" s="41"/>
      <c r="E29" s="41"/>
      <c r="F29" s="41"/>
      <c r="G29" s="41"/>
      <c r="H29" s="41"/>
      <c r="I29" s="41"/>
      <c r="J29" s="41"/>
    </row>
    <row r="30" spans="1:10">
      <c r="A30" s="41"/>
      <c r="B30" s="41"/>
      <c r="C30" s="41"/>
      <c r="D30" s="41"/>
      <c r="E30" s="41"/>
      <c r="F30" s="41"/>
      <c r="G30" s="41"/>
      <c r="H30" s="41"/>
      <c r="I30" s="41"/>
      <c r="J30" s="41"/>
    </row>
  </sheetData>
  <mergeCells count="1">
    <mergeCell ref="B22:D2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05"/>
  <sheetViews>
    <sheetView tabSelected="1" topLeftCell="G64" workbookViewId="0">
      <selection activeCell="V91" sqref="V91"/>
    </sheetView>
  </sheetViews>
  <sheetFormatPr defaultColWidth="9" defaultRowHeight="12.4"/>
  <cols>
    <col min="2" max="2" width="10" style="1" customWidth="1"/>
    <col min="3" max="3" width="12.2857142857143" style="3" customWidth="1"/>
    <col min="5" max="5" width="11.8571428571429" style="4" customWidth="1"/>
    <col min="9" max="9" width="15.8571428571429" style="4" customWidth="1"/>
    <col min="11" max="11" width="19.7142857142857" customWidth="1"/>
    <col min="13" max="13" width="10" customWidth="1"/>
    <col min="14" max="14" width="13.7142857142857" customWidth="1"/>
    <col min="15" max="15" width="20.4285714285714" customWidth="1"/>
    <col min="16" max="16" width="15.7142857142857" customWidth="1"/>
    <col min="17" max="17" width="15.7142857142857" style="5" customWidth="1"/>
    <col min="18" max="18" width="9.28571428571429" style="5" customWidth="1"/>
    <col min="19" max="20" width="9.28571428571429" customWidth="1"/>
    <col min="21" max="21" width="22.5714285714286" customWidth="1"/>
    <col min="22" max="22" width="15.2857142857143" customWidth="1"/>
    <col min="23" max="23" width="12.4285714285714" customWidth="1"/>
    <col min="24" max="24" width="13" customWidth="1"/>
    <col min="25" max="25" width="16.5714285714286" customWidth="1"/>
    <col min="26" max="26" width="21.2857142857143" customWidth="1"/>
    <col min="27" max="27" width="15.2857142857143" customWidth="1"/>
    <col min="28" max="29" width="19.7142857142857" customWidth="1"/>
    <col min="30" max="30" width="17.7142857142857" customWidth="1"/>
    <col min="31" max="31" width="24.4285714285714" customWidth="1"/>
    <col min="32" max="33" width="19.7142857142857" customWidth="1"/>
  </cols>
  <sheetData>
    <row r="1" spans="1:11">
      <c r="A1" s="6" t="s">
        <v>19</v>
      </c>
      <c r="B1" s="1" t="s">
        <v>20</v>
      </c>
      <c r="C1" s="3" t="s">
        <v>21</v>
      </c>
      <c r="D1" t="s">
        <v>22</v>
      </c>
      <c r="E1" s="4" t="s">
        <v>23</v>
      </c>
      <c r="F1" t="s">
        <v>24</v>
      </c>
      <c r="G1" t="s">
        <v>25</v>
      </c>
      <c r="H1" t="s">
        <v>26</v>
      </c>
      <c r="I1" s="4" t="s">
        <v>27</v>
      </c>
      <c r="J1" t="s">
        <v>12</v>
      </c>
      <c r="K1" s="6" t="s">
        <v>28</v>
      </c>
    </row>
    <row r="2" spans="1:11">
      <c r="A2" t="s">
        <v>29</v>
      </c>
      <c r="B2" s="1">
        <v>44010</v>
      </c>
      <c r="C2" s="3">
        <v>0.416666666666667</v>
      </c>
      <c r="D2" t="s">
        <v>30</v>
      </c>
      <c r="E2" s="4">
        <v>400</v>
      </c>
      <c r="F2" t="s">
        <v>31</v>
      </c>
      <c r="G2" t="s">
        <v>32</v>
      </c>
      <c r="H2">
        <v>308</v>
      </c>
      <c r="I2" s="4">
        <v>12</v>
      </c>
      <c r="J2">
        <v>1</v>
      </c>
      <c r="K2">
        <f>INT(DATEDIF(B2,MAX(B:B),"d")/7+1)</f>
        <v>9</v>
      </c>
    </row>
    <row r="3" spans="1:14">
      <c r="A3" t="s">
        <v>29</v>
      </c>
      <c r="B3" s="1">
        <v>44010</v>
      </c>
      <c r="C3" s="3">
        <v>0.486111111111111</v>
      </c>
      <c r="D3" t="s">
        <v>33</v>
      </c>
      <c r="E3" s="4">
        <v>1500</v>
      </c>
      <c r="F3" t="s">
        <v>34</v>
      </c>
      <c r="G3" t="s">
        <v>35</v>
      </c>
      <c r="H3">
        <v>890</v>
      </c>
      <c r="I3" s="4">
        <v>2</v>
      </c>
      <c r="J3">
        <v>0</v>
      </c>
      <c r="K3">
        <f t="shared" ref="K3:K66" si="0">INT(DATEDIF(B3,MAX(B:B),"d")/7+1)</f>
        <v>9</v>
      </c>
      <c r="N3" t="s">
        <v>36</v>
      </c>
    </row>
    <row r="4" spans="1:22">
      <c r="A4" t="s">
        <v>29</v>
      </c>
      <c r="B4" s="1">
        <v>44010</v>
      </c>
      <c r="C4" s="3">
        <v>0.375</v>
      </c>
      <c r="D4" t="s">
        <v>33</v>
      </c>
      <c r="E4" s="4">
        <v>1500</v>
      </c>
      <c r="F4" t="s">
        <v>31</v>
      </c>
      <c r="G4" t="s">
        <v>37</v>
      </c>
      <c r="H4">
        <v>1602</v>
      </c>
      <c r="I4" s="4">
        <v>17</v>
      </c>
      <c r="J4">
        <v>0</v>
      </c>
      <c r="K4">
        <f t="shared" si="0"/>
        <v>9</v>
      </c>
      <c r="N4" t="s">
        <v>38</v>
      </c>
      <c r="P4" t="s">
        <v>39</v>
      </c>
      <c r="R4" s="5" t="s">
        <v>40</v>
      </c>
      <c r="T4" t="s">
        <v>41</v>
      </c>
      <c r="U4" t="s">
        <v>42</v>
      </c>
      <c r="V4" t="s">
        <v>43</v>
      </c>
    </row>
    <row r="5" spans="1:19">
      <c r="A5" t="s">
        <v>29</v>
      </c>
      <c r="B5" s="1">
        <v>44010</v>
      </c>
      <c r="C5" s="3">
        <v>0.386805555555556</v>
      </c>
      <c r="D5" t="s">
        <v>44</v>
      </c>
      <c r="E5" s="4">
        <v>1000</v>
      </c>
      <c r="F5" t="s">
        <v>34</v>
      </c>
      <c r="G5" t="s">
        <v>45</v>
      </c>
      <c r="H5">
        <v>832</v>
      </c>
      <c r="I5" s="4">
        <v>21</v>
      </c>
      <c r="J5">
        <v>1</v>
      </c>
      <c r="K5">
        <f t="shared" si="0"/>
        <v>9</v>
      </c>
      <c r="M5" t="s">
        <v>46</v>
      </c>
      <c r="N5">
        <v>1</v>
      </c>
      <c r="O5">
        <v>2</v>
      </c>
      <c r="P5">
        <v>1</v>
      </c>
      <c r="Q5" s="5">
        <v>2</v>
      </c>
      <c r="R5" s="5">
        <v>1</v>
      </c>
      <c r="S5">
        <v>2</v>
      </c>
    </row>
    <row r="6" spans="1:22">
      <c r="A6" t="s">
        <v>29</v>
      </c>
      <c r="B6" s="1">
        <v>44010</v>
      </c>
      <c r="C6" s="3">
        <v>0.361111111111111</v>
      </c>
      <c r="D6" t="s">
        <v>47</v>
      </c>
      <c r="E6" s="4">
        <v>2800</v>
      </c>
      <c r="F6" t="s">
        <v>34</v>
      </c>
      <c r="G6" t="s">
        <v>48</v>
      </c>
      <c r="H6">
        <v>1480</v>
      </c>
      <c r="I6" s="4">
        <v>7</v>
      </c>
      <c r="J6">
        <v>0</v>
      </c>
      <c r="K6">
        <f t="shared" si="0"/>
        <v>9</v>
      </c>
      <c r="M6" s="7" t="s">
        <v>30</v>
      </c>
      <c r="N6" s="5">
        <v>7600</v>
      </c>
      <c r="O6" s="5">
        <v>14000</v>
      </c>
      <c r="P6" s="5">
        <v>22</v>
      </c>
      <c r="Q6" s="5">
        <v>62</v>
      </c>
      <c r="R6" s="5">
        <v>2</v>
      </c>
      <c r="S6" s="5">
        <v>4</v>
      </c>
      <c r="T6" s="5">
        <v>21600</v>
      </c>
      <c r="U6" s="5">
        <v>84</v>
      </c>
      <c r="V6" s="5">
        <v>6</v>
      </c>
    </row>
    <row r="7" spans="1:22">
      <c r="A7" t="s">
        <v>29</v>
      </c>
      <c r="B7" s="1">
        <v>44011</v>
      </c>
      <c r="C7" s="3" t="s">
        <v>49</v>
      </c>
      <c r="D7" t="s">
        <v>50</v>
      </c>
      <c r="E7" s="4">
        <v>900</v>
      </c>
      <c r="F7" t="s">
        <v>51</v>
      </c>
      <c r="G7" t="s">
        <v>32</v>
      </c>
      <c r="H7">
        <v>976</v>
      </c>
      <c r="I7" s="4">
        <v>14</v>
      </c>
      <c r="J7">
        <v>0</v>
      </c>
      <c r="K7">
        <f t="shared" si="0"/>
        <v>9</v>
      </c>
      <c r="M7" s="7" t="s">
        <v>33</v>
      </c>
      <c r="N7" s="5">
        <v>4200</v>
      </c>
      <c r="O7" s="5">
        <v>5800</v>
      </c>
      <c r="P7" s="5">
        <v>26</v>
      </c>
      <c r="Q7" s="5">
        <v>12</v>
      </c>
      <c r="R7" s="5">
        <v>1</v>
      </c>
      <c r="S7" s="5">
        <v>1</v>
      </c>
      <c r="T7" s="5">
        <v>10000</v>
      </c>
      <c r="U7" s="5">
        <v>38</v>
      </c>
      <c r="V7" s="5">
        <v>2</v>
      </c>
    </row>
    <row r="8" spans="1:22">
      <c r="A8" t="s">
        <v>29</v>
      </c>
      <c r="B8" s="1">
        <v>44011</v>
      </c>
      <c r="C8" s="3">
        <v>0.5</v>
      </c>
      <c r="D8" t="s">
        <v>50</v>
      </c>
      <c r="E8" s="4">
        <v>1000</v>
      </c>
      <c r="F8" t="s">
        <v>52</v>
      </c>
      <c r="G8" t="s">
        <v>35</v>
      </c>
      <c r="H8">
        <v>801</v>
      </c>
      <c r="I8" s="4">
        <v>12</v>
      </c>
      <c r="J8">
        <v>0</v>
      </c>
      <c r="K8">
        <f t="shared" si="0"/>
        <v>9</v>
      </c>
      <c r="M8" s="7" t="s">
        <v>44</v>
      </c>
      <c r="N8" s="5">
        <v>7300</v>
      </c>
      <c r="O8" s="5">
        <v>11200</v>
      </c>
      <c r="P8" s="5">
        <v>20</v>
      </c>
      <c r="Q8" s="5">
        <v>240</v>
      </c>
      <c r="R8" s="5">
        <v>1</v>
      </c>
      <c r="S8" s="5">
        <v>9</v>
      </c>
      <c r="T8" s="5">
        <v>18500</v>
      </c>
      <c r="U8" s="5">
        <v>260</v>
      </c>
      <c r="V8" s="5">
        <v>10</v>
      </c>
    </row>
    <row r="9" spans="1:22">
      <c r="A9" t="s">
        <v>29</v>
      </c>
      <c r="B9" s="1">
        <v>44011</v>
      </c>
      <c r="C9" s="3">
        <v>0.506944444444444</v>
      </c>
      <c r="D9" t="s">
        <v>53</v>
      </c>
      <c r="E9" s="4">
        <v>1300</v>
      </c>
      <c r="F9" t="s">
        <v>34</v>
      </c>
      <c r="G9" t="s">
        <v>48</v>
      </c>
      <c r="H9">
        <v>637</v>
      </c>
      <c r="I9" s="4">
        <v>16</v>
      </c>
      <c r="J9">
        <v>2</v>
      </c>
      <c r="K9">
        <f t="shared" si="0"/>
        <v>9</v>
      </c>
      <c r="M9" s="7" t="s">
        <v>47</v>
      </c>
      <c r="N9" s="5">
        <v>5200</v>
      </c>
      <c r="O9" s="5">
        <v>13400</v>
      </c>
      <c r="P9" s="5">
        <v>41</v>
      </c>
      <c r="Q9" s="5">
        <v>10</v>
      </c>
      <c r="R9" s="5">
        <v>2</v>
      </c>
      <c r="S9" s="5">
        <v>1</v>
      </c>
      <c r="T9" s="5">
        <v>18600</v>
      </c>
      <c r="U9" s="5">
        <v>51</v>
      </c>
      <c r="V9" s="5">
        <v>3</v>
      </c>
    </row>
    <row r="10" spans="1:22">
      <c r="A10" t="s">
        <v>29</v>
      </c>
      <c r="B10" s="1">
        <v>44012</v>
      </c>
      <c r="C10" s="3" t="s">
        <v>54</v>
      </c>
      <c r="D10" t="s">
        <v>47</v>
      </c>
      <c r="E10" s="4">
        <v>900</v>
      </c>
      <c r="F10" t="s">
        <v>55</v>
      </c>
      <c r="G10" t="s">
        <v>56</v>
      </c>
      <c r="H10">
        <v>1209</v>
      </c>
      <c r="I10" s="4">
        <v>30</v>
      </c>
      <c r="J10">
        <v>1</v>
      </c>
      <c r="K10">
        <f t="shared" si="0"/>
        <v>9</v>
      </c>
      <c r="M10" s="7" t="s">
        <v>50</v>
      </c>
      <c r="N10" s="5">
        <v>25300</v>
      </c>
      <c r="O10" s="5">
        <v>12600</v>
      </c>
      <c r="P10" s="5">
        <v>63</v>
      </c>
      <c r="Q10" s="5">
        <v>28</v>
      </c>
      <c r="R10" s="5">
        <v>1</v>
      </c>
      <c r="S10" s="5">
        <v>2</v>
      </c>
      <c r="T10" s="5">
        <v>37900</v>
      </c>
      <c r="U10" s="5">
        <v>91</v>
      </c>
      <c r="V10" s="5">
        <v>3</v>
      </c>
    </row>
    <row r="11" spans="1:22">
      <c r="A11" t="s">
        <v>29</v>
      </c>
      <c r="B11" s="1">
        <v>44012</v>
      </c>
      <c r="C11" s="3" t="s">
        <v>57</v>
      </c>
      <c r="D11" t="s">
        <v>47</v>
      </c>
      <c r="E11" s="4">
        <v>800</v>
      </c>
      <c r="F11" t="s">
        <v>31</v>
      </c>
      <c r="G11" t="s">
        <v>58</v>
      </c>
      <c r="H11">
        <v>870</v>
      </c>
      <c r="I11" s="4">
        <v>15</v>
      </c>
      <c r="J11">
        <v>2</v>
      </c>
      <c r="K11">
        <f t="shared" si="0"/>
        <v>9</v>
      </c>
      <c r="M11" s="7" t="s">
        <v>53</v>
      </c>
      <c r="N11" s="5">
        <v>17800</v>
      </c>
      <c r="O11" s="5">
        <v>16700</v>
      </c>
      <c r="P11" s="5">
        <v>62</v>
      </c>
      <c r="Q11" s="5">
        <v>43</v>
      </c>
      <c r="R11" s="5">
        <v>1</v>
      </c>
      <c r="S11" s="5">
        <v>3</v>
      </c>
      <c r="T11" s="5">
        <v>34500</v>
      </c>
      <c r="U11" s="5">
        <v>105</v>
      </c>
      <c r="V11" s="5">
        <v>4</v>
      </c>
    </row>
    <row r="12" spans="1:22">
      <c r="A12" t="s">
        <v>29</v>
      </c>
      <c r="B12" s="1">
        <v>44012</v>
      </c>
      <c r="C12" s="3">
        <v>0.515972222222222</v>
      </c>
      <c r="D12" t="s">
        <v>30</v>
      </c>
      <c r="E12" s="4">
        <v>1400</v>
      </c>
      <c r="F12" t="s">
        <v>59</v>
      </c>
      <c r="G12" t="s">
        <v>60</v>
      </c>
      <c r="H12">
        <v>949</v>
      </c>
      <c r="I12" s="4">
        <v>7</v>
      </c>
      <c r="J12">
        <v>1</v>
      </c>
      <c r="K12">
        <f t="shared" si="0"/>
        <v>9</v>
      </c>
      <c r="M12" s="7" t="s">
        <v>61</v>
      </c>
      <c r="N12" s="5">
        <v>12700</v>
      </c>
      <c r="O12" s="5">
        <v>12400</v>
      </c>
      <c r="P12" s="5">
        <v>39</v>
      </c>
      <c r="Q12" s="5">
        <v>18</v>
      </c>
      <c r="R12" s="5">
        <v>1</v>
      </c>
      <c r="S12" s="5">
        <v>1</v>
      </c>
      <c r="T12" s="5">
        <v>25100</v>
      </c>
      <c r="U12" s="5">
        <v>57</v>
      </c>
      <c r="V12" s="5">
        <v>2</v>
      </c>
    </row>
    <row r="13" spans="1:22">
      <c r="A13" t="s">
        <v>29</v>
      </c>
      <c r="B13" s="1">
        <v>44012</v>
      </c>
      <c r="C13" s="3">
        <v>0.510416666666667</v>
      </c>
      <c r="D13" t="s">
        <v>62</v>
      </c>
      <c r="E13" s="4">
        <v>8500</v>
      </c>
      <c r="F13" t="s">
        <v>63</v>
      </c>
      <c r="G13" t="s">
        <v>35</v>
      </c>
      <c r="H13">
        <v>7268</v>
      </c>
      <c r="I13" s="4">
        <v>25</v>
      </c>
      <c r="J13">
        <v>0</v>
      </c>
      <c r="K13">
        <f t="shared" si="0"/>
        <v>9</v>
      </c>
      <c r="M13" s="7" t="s">
        <v>64</v>
      </c>
      <c r="N13" s="5">
        <v>80100</v>
      </c>
      <c r="O13" s="5">
        <v>86100</v>
      </c>
      <c r="P13" s="5">
        <v>273</v>
      </c>
      <c r="Q13" s="5">
        <v>413</v>
      </c>
      <c r="R13" s="5">
        <v>9</v>
      </c>
      <c r="S13" s="5">
        <v>21</v>
      </c>
      <c r="T13" s="5">
        <v>166200</v>
      </c>
      <c r="U13" s="5">
        <v>686</v>
      </c>
      <c r="V13" s="5">
        <v>30</v>
      </c>
    </row>
    <row r="14" spans="1:17">
      <c r="A14" t="s">
        <v>65</v>
      </c>
      <c r="B14" s="1">
        <v>44013</v>
      </c>
      <c r="C14" s="3" t="s">
        <v>66</v>
      </c>
      <c r="D14" t="s">
        <v>30</v>
      </c>
      <c r="E14" s="4">
        <v>5000</v>
      </c>
      <c r="F14" t="s">
        <v>31</v>
      </c>
      <c r="G14" t="s">
        <v>67</v>
      </c>
      <c r="H14">
        <v>5286</v>
      </c>
      <c r="I14" s="4">
        <v>20</v>
      </c>
      <c r="J14">
        <v>1</v>
      </c>
      <c r="K14">
        <f t="shared" si="0"/>
        <v>9</v>
      </c>
      <c r="Q14" s="17"/>
    </row>
    <row r="15" spans="1:17">
      <c r="A15" t="s">
        <v>65</v>
      </c>
      <c r="B15" s="1">
        <v>44013</v>
      </c>
      <c r="C15" s="3">
        <v>0.53125</v>
      </c>
      <c r="D15" t="s">
        <v>53</v>
      </c>
      <c r="E15" s="4">
        <v>1000</v>
      </c>
      <c r="F15" t="s">
        <v>68</v>
      </c>
      <c r="G15" t="s">
        <v>48</v>
      </c>
      <c r="H15">
        <v>726</v>
      </c>
      <c r="I15" s="4">
        <v>8</v>
      </c>
      <c r="J15">
        <v>1</v>
      </c>
      <c r="K15">
        <f t="shared" si="0"/>
        <v>9</v>
      </c>
      <c r="Q15" s="17"/>
    </row>
    <row r="16" spans="1:21">
      <c r="A16" t="s">
        <v>65</v>
      </c>
      <c r="B16" s="1">
        <v>44013</v>
      </c>
      <c r="C16" s="3">
        <v>0.416666666666667</v>
      </c>
      <c r="D16" t="s">
        <v>44</v>
      </c>
      <c r="E16" s="4">
        <v>1800</v>
      </c>
      <c r="F16" t="s">
        <v>51</v>
      </c>
      <c r="G16" t="s">
        <v>69</v>
      </c>
      <c r="H16">
        <v>554</v>
      </c>
      <c r="I16" s="4">
        <v>5</v>
      </c>
      <c r="J16">
        <v>0</v>
      </c>
      <c r="K16">
        <f t="shared" si="0"/>
        <v>9</v>
      </c>
      <c r="N16" s="6" t="s">
        <v>23</v>
      </c>
      <c r="O16" s="6" t="s">
        <v>23</v>
      </c>
      <c r="P16" s="6" t="s">
        <v>27</v>
      </c>
      <c r="Q16" s="6" t="s">
        <v>70</v>
      </c>
      <c r="R16" s="18" t="s">
        <v>12</v>
      </c>
      <c r="S16" s="18" t="s">
        <v>12</v>
      </c>
      <c r="T16" s="18" t="s">
        <v>71</v>
      </c>
      <c r="U16" s="18" t="s">
        <v>71</v>
      </c>
    </row>
    <row r="17" spans="1:21">
      <c r="A17" t="s">
        <v>65</v>
      </c>
      <c r="B17" s="1">
        <v>44013</v>
      </c>
      <c r="C17" s="3">
        <v>0.416666666666667</v>
      </c>
      <c r="D17" t="s">
        <v>61</v>
      </c>
      <c r="E17" s="4">
        <v>1500</v>
      </c>
      <c r="F17" t="s">
        <v>52</v>
      </c>
      <c r="G17" t="s">
        <v>72</v>
      </c>
      <c r="H17">
        <v>1167</v>
      </c>
      <c r="I17" s="4">
        <v>14</v>
      </c>
      <c r="J17">
        <v>2</v>
      </c>
      <c r="K17">
        <f t="shared" si="0"/>
        <v>9</v>
      </c>
      <c r="M17" t="s">
        <v>46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74</v>
      </c>
      <c r="T17" t="s">
        <v>73</v>
      </c>
      <c r="U17" t="s">
        <v>74</v>
      </c>
    </row>
    <row r="18" spans="1:27">
      <c r="A18" t="s">
        <v>65</v>
      </c>
      <c r="B18" s="1">
        <v>44014</v>
      </c>
      <c r="C18" s="3">
        <v>0.361111111111111</v>
      </c>
      <c r="D18" t="s">
        <v>30</v>
      </c>
      <c r="E18" s="4">
        <v>600</v>
      </c>
      <c r="F18" t="s">
        <v>31</v>
      </c>
      <c r="G18" t="s">
        <v>75</v>
      </c>
      <c r="H18">
        <v>476</v>
      </c>
      <c r="I18" s="4">
        <v>10</v>
      </c>
      <c r="J18">
        <v>2</v>
      </c>
      <c r="K18">
        <f t="shared" si="0"/>
        <v>9</v>
      </c>
      <c r="M18" s="8" t="s">
        <v>22</v>
      </c>
      <c r="N18" s="9" t="str">
        <f>_xlfn.CONCAT(N16,N17)</f>
        <v>渠道成本倒数2周</v>
      </c>
      <c r="O18" s="9" t="str">
        <f t="shared" ref="O18:S18" si="1">_xlfn.CONCAT(O16,O17)</f>
        <v>渠道成本倒数1周</v>
      </c>
      <c r="P18" s="9" t="str">
        <f t="shared" si="1"/>
        <v>线索人数(24h)倒数2周</v>
      </c>
      <c r="Q18" s="9" t="str">
        <f t="shared" si="1"/>
        <v>线索人数(25h)倒数1周</v>
      </c>
      <c r="R18" s="9" t="str">
        <f t="shared" si="1"/>
        <v>报名人数倒数2周</v>
      </c>
      <c r="S18" s="9" t="str">
        <f t="shared" si="1"/>
        <v>报名人数倒数1周</v>
      </c>
      <c r="T18" s="9" t="str">
        <f t="shared" ref="T18" si="2">_xlfn.CONCAT(T16,T17)</f>
        <v>转化率倒数2周</v>
      </c>
      <c r="U18" s="9" t="str">
        <f t="shared" ref="U18" si="3">_xlfn.CONCAT(U16,U17)</f>
        <v>转化率倒数1周</v>
      </c>
      <c r="V18" s="6" t="s">
        <v>76</v>
      </c>
      <c r="W18" s="6" t="s">
        <v>77</v>
      </c>
      <c r="X18" s="6" t="s">
        <v>78</v>
      </c>
      <c r="Y18" s="6"/>
      <c r="Z18" s="6"/>
      <c r="AA18" s="6"/>
    </row>
    <row r="19" spans="1:27">
      <c r="A19" t="s">
        <v>65</v>
      </c>
      <c r="B19" s="1">
        <v>44014</v>
      </c>
      <c r="C19" s="3" t="s">
        <v>79</v>
      </c>
      <c r="D19" t="s">
        <v>30</v>
      </c>
      <c r="E19" s="4">
        <v>800</v>
      </c>
      <c r="F19" t="s">
        <v>31</v>
      </c>
      <c r="G19" t="s">
        <v>48</v>
      </c>
      <c r="H19">
        <v>448</v>
      </c>
      <c r="I19" s="4">
        <v>12</v>
      </c>
      <c r="J19">
        <v>1</v>
      </c>
      <c r="K19">
        <f t="shared" si="0"/>
        <v>9</v>
      </c>
      <c r="M19" s="9" t="s">
        <v>30</v>
      </c>
      <c r="N19" s="10">
        <v>14000</v>
      </c>
      <c r="O19" s="10">
        <v>7600</v>
      </c>
      <c r="P19" s="10">
        <v>62</v>
      </c>
      <c r="Q19" s="19">
        <v>22</v>
      </c>
      <c r="R19" s="20">
        <v>4</v>
      </c>
      <c r="S19" s="10">
        <v>2</v>
      </c>
      <c r="T19" s="21">
        <v>0.0645161290322581</v>
      </c>
      <c r="U19" s="21">
        <v>0.0909090909090909</v>
      </c>
      <c r="V19" s="31">
        <f t="shared" ref="V19:V25" si="4">(O19-N19)/N19</f>
        <v>-0.457142857142857</v>
      </c>
      <c r="W19" s="31">
        <f t="shared" ref="W19:W25" si="5">(Q19-P19)/P19</f>
        <v>-0.645161290322581</v>
      </c>
      <c r="X19" s="31">
        <f t="shared" ref="X19:X25" si="6">(U19-T19)/T19</f>
        <v>0.409090909090909</v>
      </c>
      <c r="Y19" s="31"/>
      <c r="Z19" s="31"/>
      <c r="AA19" s="31"/>
    </row>
    <row r="20" spans="1:27">
      <c r="A20" t="s">
        <v>65</v>
      </c>
      <c r="B20" s="1">
        <v>44015</v>
      </c>
      <c r="C20" s="3">
        <v>0.489583333333333</v>
      </c>
      <c r="D20" t="s">
        <v>33</v>
      </c>
      <c r="E20" s="4">
        <v>4600</v>
      </c>
      <c r="F20" t="s">
        <v>31</v>
      </c>
      <c r="G20" t="s">
        <v>80</v>
      </c>
      <c r="H20">
        <v>1226</v>
      </c>
      <c r="I20" s="4">
        <v>7</v>
      </c>
      <c r="J20">
        <v>1</v>
      </c>
      <c r="K20">
        <f t="shared" si="0"/>
        <v>9</v>
      </c>
      <c r="M20" s="9" t="s">
        <v>33</v>
      </c>
      <c r="N20" s="10">
        <v>5800</v>
      </c>
      <c r="O20" s="10">
        <v>4200</v>
      </c>
      <c r="P20" s="10">
        <v>12</v>
      </c>
      <c r="Q20" s="19">
        <v>26</v>
      </c>
      <c r="R20" s="20">
        <v>1</v>
      </c>
      <c r="S20" s="10">
        <v>1</v>
      </c>
      <c r="T20" s="21">
        <v>0.0833333333333333</v>
      </c>
      <c r="U20" s="21">
        <v>0.0384615384615385</v>
      </c>
      <c r="V20" s="31">
        <f t="shared" si="4"/>
        <v>-0.275862068965517</v>
      </c>
      <c r="W20" s="31">
        <f t="shared" si="5"/>
        <v>1.16666666666667</v>
      </c>
      <c r="X20" s="31">
        <f t="shared" si="6"/>
        <v>-0.538461538461538</v>
      </c>
      <c r="Y20" s="31"/>
      <c r="Z20" s="31"/>
      <c r="AA20" s="31"/>
    </row>
    <row r="21" spans="1:27">
      <c r="A21" t="s">
        <v>65</v>
      </c>
      <c r="B21" s="1">
        <v>44015</v>
      </c>
      <c r="C21" s="3">
        <v>0.340277777777778</v>
      </c>
      <c r="D21" t="s">
        <v>53</v>
      </c>
      <c r="E21" s="4">
        <v>1800</v>
      </c>
      <c r="F21" t="s">
        <v>51</v>
      </c>
      <c r="G21" t="s">
        <v>81</v>
      </c>
      <c r="H21">
        <v>1394</v>
      </c>
      <c r="I21" s="4">
        <v>18</v>
      </c>
      <c r="J21">
        <v>1</v>
      </c>
      <c r="K21">
        <f t="shared" si="0"/>
        <v>9</v>
      </c>
      <c r="M21" s="9" t="s">
        <v>44</v>
      </c>
      <c r="N21" s="10">
        <v>11200</v>
      </c>
      <c r="O21" s="10">
        <v>7300</v>
      </c>
      <c r="P21" s="10">
        <v>240</v>
      </c>
      <c r="Q21" s="19">
        <v>20</v>
      </c>
      <c r="R21" s="20">
        <v>9</v>
      </c>
      <c r="S21" s="10">
        <v>1</v>
      </c>
      <c r="T21" s="21">
        <v>0.0375</v>
      </c>
      <c r="U21" s="21">
        <v>0.05</v>
      </c>
      <c r="V21" s="31">
        <f t="shared" si="4"/>
        <v>-0.348214285714286</v>
      </c>
      <c r="W21" s="31">
        <f t="shared" si="5"/>
        <v>-0.916666666666667</v>
      </c>
      <c r="X21" s="31">
        <f t="shared" si="6"/>
        <v>0.333333333333333</v>
      </c>
      <c r="Y21" s="31"/>
      <c r="Z21" s="31"/>
      <c r="AA21" s="31"/>
    </row>
    <row r="22" spans="1:27">
      <c r="A22" t="s">
        <v>65</v>
      </c>
      <c r="B22" s="1">
        <v>44015</v>
      </c>
      <c r="C22" s="3">
        <v>0.408333333333333</v>
      </c>
      <c r="D22" t="s">
        <v>47</v>
      </c>
      <c r="E22" s="4">
        <v>1200</v>
      </c>
      <c r="F22" t="s">
        <v>82</v>
      </c>
      <c r="G22" t="s">
        <v>83</v>
      </c>
      <c r="H22">
        <v>898</v>
      </c>
      <c r="I22" s="4">
        <v>8</v>
      </c>
      <c r="J22">
        <v>0</v>
      </c>
      <c r="K22">
        <f t="shared" si="0"/>
        <v>9</v>
      </c>
      <c r="M22" s="9" t="s">
        <v>47</v>
      </c>
      <c r="N22" s="10">
        <v>13400</v>
      </c>
      <c r="O22" s="10">
        <v>5200</v>
      </c>
      <c r="P22" s="10">
        <v>10</v>
      </c>
      <c r="Q22" s="19">
        <v>41</v>
      </c>
      <c r="R22" s="20">
        <v>1</v>
      </c>
      <c r="S22" s="10">
        <v>2</v>
      </c>
      <c r="T22" s="21">
        <v>0.1</v>
      </c>
      <c r="U22" s="21">
        <v>0.0487804878048781</v>
      </c>
      <c r="V22" s="31">
        <f t="shared" si="4"/>
        <v>-0.611940298507463</v>
      </c>
      <c r="W22" s="31">
        <f t="shared" si="5"/>
        <v>3.1</v>
      </c>
      <c r="X22" s="31">
        <f t="shared" si="6"/>
        <v>-0.51219512195122</v>
      </c>
      <c r="Y22" s="31"/>
      <c r="Z22" s="31"/>
      <c r="AA22" s="31"/>
    </row>
    <row r="23" spans="1:27">
      <c r="A23" t="s">
        <v>65</v>
      </c>
      <c r="B23" s="1">
        <v>44015</v>
      </c>
      <c r="C23" s="3">
        <v>0.520833333333333</v>
      </c>
      <c r="D23" t="s">
        <v>61</v>
      </c>
      <c r="E23" s="4">
        <v>1000</v>
      </c>
      <c r="F23" t="s">
        <v>51</v>
      </c>
      <c r="G23" t="s">
        <v>56</v>
      </c>
      <c r="H23">
        <v>1261</v>
      </c>
      <c r="I23" s="4">
        <v>15</v>
      </c>
      <c r="J23">
        <v>2</v>
      </c>
      <c r="K23">
        <f t="shared" si="0"/>
        <v>9</v>
      </c>
      <c r="M23" s="9" t="s">
        <v>50</v>
      </c>
      <c r="N23" s="10">
        <v>12600</v>
      </c>
      <c r="O23" s="10">
        <v>25300</v>
      </c>
      <c r="P23" s="10">
        <v>28</v>
      </c>
      <c r="Q23" s="22">
        <v>63</v>
      </c>
      <c r="R23" s="23">
        <v>2</v>
      </c>
      <c r="S23" s="10">
        <v>1</v>
      </c>
      <c r="T23" s="21">
        <v>0.0714285714285714</v>
      </c>
      <c r="U23" s="21">
        <v>0.0158730158730159</v>
      </c>
      <c r="V23" s="31">
        <f t="shared" si="4"/>
        <v>1.00793650793651</v>
      </c>
      <c r="W23" s="31">
        <f t="shared" si="5"/>
        <v>1.25</v>
      </c>
      <c r="X23" s="31">
        <f t="shared" si="6"/>
        <v>-0.777777777777778</v>
      </c>
      <c r="Y23" s="31"/>
      <c r="Z23" s="31"/>
      <c r="AA23" s="31"/>
    </row>
    <row r="24" spans="1:27">
      <c r="A24" t="s">
        <v>65</v>
      </c>
      <c r="B24" s="1">
        <v>44015</v>
      </c>
      <c r="C24" s="3">
        <v>0.5</v>
      </c>
      <c r="D24" t="s">
        <v>33</v>
      </c>
      <c r="E24" s="4">
        <v>1200</v>
      </c>
      <c r="F24" t="s">
        <v>51</v>
      </c>
      <c r="G24" t="s">
        <v>84</v>
      </c>
      <c r="H24">
        <v>1372</v>
      </c>
      <c r="I24" s="4">
        <v>35</v>
      </c>
      <c r="J24">
        <v>0</v>
      </c>
      <c r="K24">
        <f t="shared" si="0"/>
        <v>9</v>
      </c>
      <c r="M24" s="9" t="s">
        <v>53</v>
      </c>
      <c r="N24" s="10">
        <v>16700</v>
      </c>
      <c r="O24" s="10">
        <v>17800</v>
      </c>
      <c r="P24" s="10">
        <v>43</v>
      </c>
      <c r="Q24" s="20">
        <v>62</v>
      </c>
      <c r="R24" s="19">
        <v>3</v>
      </c>
      <c r="S24" s="10">
        <v>1</v>
      </c>
      <c r="T24" s="21">
        <v>0.0697674418604651</v>
      </c>
      <c r="U24" s="21">
        <v>0.0161290322580645</v>
      </c>
      <c r="V24" s="31">
        <f t="shared" si="4"/>
        <v>0.0658682634730539</v>
      </c>
      <c r="W24" s="31">
        <f t="shared" si="5"/>
        <v>0.441860465116279</v>
      </c>
      <c r="X24" s="31">
        <f t="shared" si="6"/>
        <v>-0.768817204301075</v>
      </c>
      <c r="Y24" s="31"/>
      <c r="Z24" s="31"/>
      <c r="AA24" s="31"/>
    </row>
    <row r="25" spans="1:27">
      <c r="A25" t="s">
        <v>65</v>
      </c>
      <c r="B25" s="1">
        <v>44015</v>
      </c>
      <c r="C25" s="3">
        <v>0.354166666666667</v>
      </c>
      <c r="D25" t="s">
        <v>53</v>
      </c>
      <c r="E25" s="4">
        <v>1200</v>
      </c>
      <c r="F25" t="s">
        <v>85</v>
      </c>
      <c r="G25" t="s">
        <v>67</v>
      </c>
      <c r="H25">
        <v>1188</v>
      </c>
      <c r="I25" s="4">
        <v>12</v>
      </c>
      <c r="J25">
        <v>1</v>
      </c>
      <c r="K25">
        <f t="shared" si="0"/>
        <v>9</v>
      </c>
      <c r="M25" s="9" t="s">
        <v>61</v>
      </c>
      <c r="N25" s="10">
        <v>12400</v>
      </c>
      <c r="O25" s="10">
        <v>12700</v>
      </c>
      <c r="P25" s="10">
        <v>18</v>
      </c>
      <c r="Q25" s="20">
        <v>39</v>
      </c>
      <c r="R25" s="19">
        <v>1</v>
      </c>
      <c r="S25" s="10">
        <v>1</v>
      </c>
      <c r="T25" s="21">
        <v>0.0555555555555556</v>
      </c>
      <c r="U25" s="21">
        <v>0.0256410256410256</v>
      </c>
      <c r="V25" s="31">
        <f t="shared" si="4"/>
        <v>0.0241935483870968</v>
      </c>
      <c r="W25" s="31">
        <f t="shared" si="5"/>
        <v>1.16666666666667</v>
      </c>
      <c r="X25" s="31">
        <f t="shared" si="6"/>
        <v>-0.538461538461538</v>
      </c>
      <c r="Y25" s="31"/>
      <c r="Z25" s="31"/>
      <c r="AA25" s="31"/>
    </row>
    <row r="26" spans="1:27">
      <c r="A26" t="s">
        <v>65</v>
      </c>
      <c r="B26" s="1">
        <v>44015</v>
      </c>
      <c r="C26" s="3">
        <v>0.5</v>
      </c>
      <c r="D26" t="s">
        <v>47</v>
      </c>
      <c r="E26" s="4">
        <v>4200</v>
      </c>
      <c r="F26" t="s">
        <v>51</v>
      </c>
      <c r="G26" t="s">
        <v>86</v>
      </c>
      <c r="H26">
        <v>2708</v>
      </c>
      <c r="I26" s="4">
        <v>10</v>
      </c>
      <c r="J26">
        <v>0</v>
      </c>
      <c r="K26">
        <f t="shared" si="0"/>
        <v>9</v>
      </c>
      <c r="N26">
        <v>86100</v>
      </c>
      <c r="O26">
        <v>80100</v>
      </c>
      <c r="P26">
        <v>413</v>
      </c>
      <c r="Q26">
        <v>273</v>
      </c>
      <c r="R26">
        <v>21</v>
      </c>
      <c r="S26">
        <v>9</v>
      </c>
      <c r="T26" s="24">
        <v>0.0508474576271186</v>
      </c>
      <c r="U26" s="24">
        <v>0.032967032967033</v>
      </c>
      <c r="Y26" s="37"/>
      <c r="AA26" s="38"/>
    </row>
    <row r="27" spans="1:18">
      <c r="A27" t="s">
        <v>65</v>
      </c>
      <c r="B27" s="1">
        <v>44017</v>
      </c>
      <c r="C27" s="3">
        <v>0.428472222222222</v>
      </c>
      <c r="D27" t="s">
        <v>44</v>
      </c>
      <c r="E27" s="4">
        <v>1000</v>
      </c>
      <c r="F27" t="s">
        <v>87</v>
      </c>
      <c r="G27" t="s">
        <v>48</v>
      </c>
      <c r="H27">
        <v>954</v>
      </c>
      <c r="I27" s="4">
        <v>30</v>
      </c>
      <c r="J27">
        <v>0</v>
      </c>
      <c r="K27">
        <f t="shared" si="0"/>
        <v>8</v>
      </c>
      <c r="R27" s="17"/>
    </row>
    <row r="28" spans="1:21">
      <c r="A28" t="s">
        <v>65</v>
      </c>
      <c r="B28" s="1">
        <v>44018</v>
      </c>
      <c r="C28" s="3">
        <v>0.416666666666667</v>
      </c>
      <c r="D28" t="s">
        <v>30</v>
      </c>
      <c r="E28" s="4">
        <v>400</v>
      </c>
      <c r="F28" t="s">
        <v>88</v>
      </c>
      <c r="G28" t="s">
        <v>69</v>
      </c>
      <c r="H28">
        <v>283</v>
      </c>
      <c r="I28" s="4">
        <v>10</v>
      </c>
      <c r="J28">
        <v>0</v>
      </c>
      <c r="K28">
        <f t="shared" si="0"/>
        <v>8</v>
      </c>
      <c r="M28" s="11">
        <v>4.1</v>
      </c>
      <c r="N28" s="12"/>
      <c r="O28" s="12"/>
      <c r="P28" s="12"/>
      <c r="Q28" s="25"/>
      <c r="R28" s="26"/>
      <c r="S28" s="12"/>
      <c r="T28" s="12"/>
      <c r="U28" s="32"/>
    </row>
    <row r="29" spans="1:21">
      <c r="A29" t="s">
        <v>65</v>
      </c>
      <c r="B29" s="1">
        <v>44018</v>
      </c>
      <c r="C29" s="3">
        <v>0.614583333333333</v>
      </c>
      <c r="D29" t="s">
        <v>61</v>
      </c>
      <c r="E29" s="4">
        <v>1200</v>
      </c>
      <c r="F29" t="s">
        <v>68</v>
      </c>
      <c r="G29" t="s">
        <v>89</v>
      </c>
      <c r="H29">
        <v>787</v>
      </c>
      <c r="I29" s="4">
        <v>8</v>
      </c>
      <c r="J29">
        <v>1</v>
      </c>
      <c r="K29">
        <f t="shared" si="0"/>
        <v>8</v>
      </c>
      <c r="M29" s="13"/>
      <c r="N29" s="14"/>
      <c r="O29" s="14"/>
      <c r="P29" s="14"/>
      <c r="Q29" s="27"/>
      <c r="R29" s="28"/>
      <c r="S29" s="14"/>
      <c r="T29" s="14"/>
      <c r="U29" s="33"/>
    </row>
    <row r="30" spans="1:21">
      <c r="A30" t="s">
        <v>65</v>
      </c>
      <c r="B30" s="1">
        <v>44018</v>
      </c>
      <c r="C30" s="3">
        <v>0.340277777777778</v>
      </c>
      <c r="D30" t="s">
        <v>30</v>
      </c>
      <c r="E30" s="4">
        <v>1300</v>
      </c>
      <c r="F30" t="s">
        <v>88</v>
      </c>
      <c r="G30" t="s">
        <v>72</v>
      </c>
      <c r="H30">
        <v>785</v>
      </c>
      <c r="I30" s="4">
        <v>16</v>
      </c>
      <c r="J30">
        <v>1</v>
      </c>
      <c r="K30">
        <f t="shared" si="0"/>
        <v>8</v>
      </c>
      <c r="M30" s="13"/>
      <c r="N30" s="14"/>
      <c r="O30" s="14"/>
      <c r="P30" s="14"/>
      <c r="Q30" s="27"/>
      <c r="R30" s="28"/>
      <c r="S30" s="14"/>
      <c r="T30" s="14"/>
      <c r="U30" s="33"/>
    </row>
    <row r="31" ht="15" customHeight="1" spans="1:21">
      <c r="A31" t="s">
        <v>65</v>
      </c>
      <c r="B31" s="1">
        <v>44018</v>
      </c>
      <c r="C31" s="3">
        <v>0.375</v>
      </c>
      <c r="D31" t="s">
        <v>33</v>
      </c>
      <c r="E31" s="4">
        <v>3500</v>
      </c>
      <c r="F31" t="s">
        <v>90</v>
      </c>
      <c r="G31" t="s">
        <v>75</v>
      </c>
      <c r="H31">
        <v>2346</v>
      </c>
      <c r="I31" s="4">
        <v>25</v>
      </c>
      <c r="J31">
        <v>2</v>
      </c>
      <c r="K31">
        <f t="shared" si="0"/>
        <v>8</v>
      </c>
      <c r="M31" s="13"/>
      <c r="N31" s="14"/>
      <c r="O31" s="14"/>
      <c r="P31" s="14"/>
      <c r="Q31" s="27"/>
      <c r="R31" s="28"/>
      <c r="S31" s="14"/>
      <c r="T31" s="14"/>
      <c r="U31" s="33"/>
    </row>
    <row r="32" spans="1:21">
      <c r="A32" t="s">
        <v>65</v>
      </c>
      <c r="B32" s="1">
        <v>44019</v>
      </c>
      <c r="C32" s="3">
        <v>0.354166666666667</v>
      </c>
      <c r="D32" t="s">
        <v>30</v>
      </c>
      <c r="E32" s="4">
        <v>800</v>
      </c>
      <c r="F32" t="s">
        <v>51</v>
      </c>
      <c r="G32" t="s">
        <v>67</v>
      </c>
      <c r="H32">
        <v>755</v>
      </c>
      <c r="I32" s="4">
        <v>5</v>
      </c>
      <c r="J32">
        <v>1</v>
      </c>
      <c r="K32">
        <f t="shared" si="0"/>
        <v>8</v>
      </c>
      <c r="M32" s="13"/>
      <c r="N32" s="14"/>
      <c r="O32" s="14"/>
      <c r="P32" s="14"/>
      <c r="Q32" s="27"/>
      <c r="R32" s="28"/>
      <c r="S32" s="14"/>
      <c r="T32" s="14"/>
      <c r="U32" s="33"/>
    </row>
    <row r="33" ht="15.95" customHeight="1" spans="1:21">
      <c r="A33" t="s">
        <v>65</v>
      </c>
      <c r="B33" s="1">
        <v>44019</v>
      </c>
      <c r="C33" s="3">
        <v>0.515972222222222</v>
      </c>
      <c r="D33" t="s">
        <v>62</v>
      </c>
      <c r="E33" s="4">
        <v>1400</v>
      </c>
      <c r="F33" t="s">
        <v>59</v>
      </c>
      <c r="G33" t="s">
        <v>91</v>
      </c>
      <c r="H33">
        <v>839</v>
      </c>
      <c r="I33" s="4">
        <v>3</v>
      </c>
      <c r="J33">
        <v>1</v>
      </c>
      <c r="K33">
        <f t="shared" si="0"/>
        <v>8</v>
      </c>
      <c r="M33" s="13"/>
      <c r="N33" s="14"/>
      <c r="O33" s="14"/>
      <c r="P33" s="14"/>
      <c r="Q33" s="27"/>
      <c r="R33" s="28"/>
      <c r="S33" s="14"/>
      <c r="T33" s="14"/>
      <c r="U33" s="33"/>
    </row>
    <row r="34" spans="1:21">
      <c r="A34" t="s">
        <v>65</v>
      </c>
      <c r="B34" s="1">
        <v>44019</v>
      </c>
      <c r="C34" s="3">
        <v>9.3</v>
      </c>
      <c r="D34" t="s">
        <v>61</v>
      </c>
      <c r="E34" s="4">
        <v>7500</v>
      </c>
      <c r="F34" t="s">
        <v>92</v>
      </c>
      <c r="G34" t="s">
        <v>35</v>
      </c>
      <c r="H34">
        <v>2763</v>
      </c>
      <c r="I34" s="4">
        <v>45</v>
      </c>
      <c r="J34">
        <v>0</v>
      </c>
      <c r="K34">
        <f t="shared" si="0"/>
        <v>8</v>
      </c>
      <c r="M34" s="13"/>
      <c r="N34" s="14"/>
      <c r="O34" s="14"/>
      <c r="P34" s="14"/>
      <c r="Q34" s="27"/>
      <c r="R34" s="28"/>
      <c r="S34" s="14"/>
      <c r="T34" s="14"/>
      <c r="U34" s="33"/>
    </row>
    <row r="35" spans="1:24">
      <c r="A35" t="s">
        <v>65</v>
      </c>
      <c r="B35" s="1">
        <v>44019</v>
      </c>
      <c r="C35" s="3">
        <v>0.416666666666667</v>
      </c>
      <c r="D35" t="s">
        <v>47</v>
      </c>
      <c r="E35" s="4">
        <v>900</v>
      </c>
      <c r="F35" t="s">
        <v>51</v>
      </c>
      <c r="G35" t="s">
        <v>93</v>
      </c>
      <c r="H35">
        <v>460</v>
      </c>
      <c r="I35" s="4">
        <v>7</v>
      </c>
      <c r="J35">
        <v>0</v>
      </c>
      <c r="K35">
        <f t="shared" si="0"/>
        <v>8</v>
      </c>
      <c r="M35" s="13"/>
      <c r="N35" s="14"/>
      <c r="O35" s="14"/>
      <c r="P35" s="14"/>
      <c r="Q35" s="27"/>
      <c r="R35" s="28"/>
      <c r="S35" s="14"/>
      <c r="T35" s="14"/>
      <c r="U35" s="33"/>
      <c r="V35" s="34"/>
      <c r="W35" s="34"/>
      <c r="X35" s="34"/>
    </row>
    <row r="36" spans="1:24">
      <c r="A36" t="s">
        <v>65</v>
      </c>
      <c r="B36" s="1">
        <v>44020</v>
      </c>
      <c r="C36" s="3">
        <v>0.416666666666667</v>
      </c>
      <c r="D36" t="s">
        <v>47</v>
      </c>
      <c r="E36" s="4">
        <v>5000</v>
      </c>
      <c r="F36" t="s">
        <v>87</v>
      </c>
      <c r="G36" t="s">
        <v>67</v>
      </c>
      <c r="H36">
        <v>4539</v>
      </c>
      <c r="I36" s="4">
        <v>34</v>
      </c>
      <c r="J36">
        <v>1</v>
      </c>
      <c r="K36">
        <f t="shared" si="0"/>
        <v>8</v>
      </c>
      <c r="M36" s="13"/>
      <c r="N36" s="14"/>
      <c r="O36" s="14"/>
      <c r="P36" s="14"/>
      <c r="Q36" s="27"/>
      <c r="R36" s="28"/>
      <c r="S36" s="14"/>
      <c r="T36" s="14"/>
      <c r="U36" s="33"/>
      <c r="V36" s="35"/>
      <c r="W36" s="35"/>
      <c r="X36" s="35"/>
    </row>
    <row r="37" spans="1:24">
      <c r="A37" t="s">
        <v>65</v>
      </c>
      <c r="B37" s="1">
        <v>44020</v>
      </c>
      <c r="C37" s="3" t="s">
        <v>94</v>
      </c>
      <c r="D37" t="s">
        <v>44</v>
      </c>
      <c r="E37" s="4">
        <v>900</v>
      </c>
      <c r="F37" t="s">
        <v>92</v>
      </c>
      <c r="G37" t="s">
        <v>56</v>
      </c>
      <c r="H37">
        <v>795</v>
      </c>
      <c r="I37" s="4">
        <v>12</v>
      </c>
      <c r="J37">
        <v>1</v>
      </c>
      <c r="K37">
        <f t="shared" si="0"/>
        <v>8</v>
      </c>
      <c r="M37" s="13"/>
      <c r="N37" s="14"/>
      <c r="O37" s="14"/>
      <c r="P37" s="14"/>
      <c r="Q37" s="27"/>
      <c r="R37" s="27"/>
      <c r="S37" s="14"/>
      <c r="T37" s="14"/>
      <c r="U37" s="33"/>
      <c r="V37" s="35"/>
      <c r="W37" s="35"/>
      <c r="X37" s="35"/>
    </row>
    <row r="38" spans="1:21">
      <c r="A38" t="s">
        <v>65</v>
      </c>
      <c r="B38" s="1">
        <v>44020</v>
      </c>
      <c r="C38" s="3">
        <v>0.5</v>
      </c>
      <c r="D38" t="s">
        <v>62</v>
      </c>
      <c r="E38" s="4">
        <v>4600</v>
      </c>
      <c r="F38" t="s">
        <v>31</v>
      </c>
      <c r="G38" t="s">
        <v>95</v>
      </c>
      <c r="H38">
        <v>1699</v>
      </c>
      <c r="I38" s="4">
        <v>10</v>
      </c>
      <c r="J38">
        <v>0</v>
      </c>
      <c r="K38">
        <f t="shared" si="0"/>
        <v>8</v>
      </c>
      <c r="M38" s="13"/>
      <c r="N38" s="14"/>
      <c r="O38" s="14"/>
      <c r="P38" s="14"/>
      <c r="Q38" s="27"/>
      <c r="R38" s="27"/>
      <c r="S38" s="14"/>
      <c r="T38" s="14"/>
      <c r="U38" s="33"/>
    </row>
    <row r="39" spans="1:21">
      <c r="A39" t="s">
        <v>65</v>
      </c>
      <c r="B39" s="1">
        <v>44020</v>
      </c>
      <c r="C39" s="3">
        <v>0.375</v>
      </c>
      <c r="D39" t="s">
        <v>53</v>
      </c>
      <c r="E39" s="4">
        <v>4000</v>
      </c>
      <c r="F39" t="s">
        <v>31</v>
      </c>
      <c r="G39" t="s">
        <v>48</v>
      </c>
      <c r="H39">
        <v>2584</v>
      </c>
      <c r="I39" s="4">
        <v>19</v>
      </c>
      <c r="J39">
        <v>2</v>
      </c>
      <c r="K39">
        <f t="shared" si="0"/>
        <v>8</v>
      </c>
      <c r="M39" s="13"/>
      <c r="N39" s="14"/>
      <c r="O39" s="14"/>
      <c r="P39" s="14"/>
      <c r="Q39" s="27"/>
      <c r="R39" s="27"/>
      <c r="S39" s="14"/>
      <c r="T39" s="14"/>
      <c r="U39" s="33"/>
    </row>
    <row r="40" spans="1:21">
      <c r="A40" t="s">
        <v>65</v>
      </c>
      <c r="B40" s="1">
        <v>44021</v>
      </c>
      <c r="C40" s="3" t="s">
        <v>96</v>
      </c>
      <c r="D40" t="s">
        <v>53</v>
      </c>
      <c r="E40" s="4">
        <v>5000</v>
      </c>
      <c r="F40" t="s">
        <v>88</v>
      </c>
      <c r="G40" t="s">
        <v>67</v>
      </c>
      <c r="H40">
        <v>2869</v>
      </c>
      <c r="I40" s="4">
        <v>47</v>
      </c>
      <c r="J40">
        <v>0</v>
      </c>
      <c r="K40">
        <f t="shared" si="0"/>
        <v>8</v>
      </c>
      <c r="M40" s="13"/>
      <c r="N40" s="14"/>
      <c r="O40" s="14"/>
      <c r="P40" s="14"/>
      <c r="Q40" s="27"/>
      <c r="R40" s="27"/>
      <c r="S40" s="14"/>
      <c r="T40" s="14"/>
      <c r="U40" s="33"/>
    </row>
    <row r="41" spans="1:21">
      <c r="A41" t="s">
        <v>65</v>
      </c>
      <c r="B41" s="1">
        <v>44021</v>
      </c>
      <c r="C41" s="3">
        <v>0.5</v>
      </c>
      <c r="D41" t="s">
        <v>30</v>
      </c>
      <c r="E41" s="4">
        <v>1000</v>
      </c>
      <c r="F41" t="s">
        <v>55</v>
      </c>
      <c r="G41" t="s">
        <v>83</v>
      </c>
      <c r="H41">
        <v>1235</v>
      </c>
      <c r="I41" s="4">
        <v>40</v>
      </c>
      <c r="J41">
        <v>2</v>
      </c>
      <c r="K41">
        <f t="shared" si="0"/>
        <v>8</v>
      </c>
      <c r="M41" s="13"/>
      <c r="N41" s="14"/>
      <c r="O41" s="14"/>
      <c r="P41" s="14"/>
      <c r="Q41" s="27"/>
      <c r="R41" s="27"/>
      <c r="S41" s="14"/>
      <c r="T41" s="14"/>
      <c r="U41" s="33"/>
    </row>
    <row r="42" spans="1:21">
      <c r="A42" t="s">
        <v>65</v>
      </c>
      <c r="B42" s="1">
        <v>44021</v>
      </c>
      <c r="C42" s="3" t="s">
        <v>97</v>
      </c>
      <c r="D42" t="s">
        <v>61</v>
      </c>
      <c r="E42" s="4">
        <v>900</v>
      </c>
      <c r="F42" t="s">
        <v>98</v>
      </c>
      <c r="G42" t="s">
        <v>89</v>
      </c>
      <c r="H42">
        <v>664</v>
      </c>
      <c r="I42" s="4">
        <v>14</v>
      </c>
      <c r="J42">
        <v>0</v>
      </c>
      <c r="K42">
        <f t="shared" si="0"/>
        <v>8</v>
      </c>
      <c r="M42" s="13"/>
      <c r="N42" s="14"/>
      <c r="O42" s="14"/>
      <c r="P42" s="14"/>
      <c r="Q42" s="27"/>
      <c r="R42" s="27"/>
      <c r="S42" s="14"/>
      <c r="T42" s="14"/>
      <c r="U42" s="33"/>
    </row>
    <row r="43" spans="1:21">
      <c r="A43" t="s">
        <v>65</v>
      </c>
      <c r="B43" s="1">
        <v>44022</v>
      </c>
      <c r="C43" s="3">
        <v>0.354166666666667</v>
      </c>
      <c r="D43" t="s">
        <v>33</v>
      </c>
      <c r="E43" s="4">
        <v>4600</v>
      </c>
      <c r="F43" t="s">
        <v>88</v>
      </c>
      <c r="G43" t="s">
        <v>45</v>
      </c>
      <c r="H43">
        <v>1796</v>
      </c>
      <c r="I43" s="4">
        <v>14</v>
      </c>
      <c r="J43">
        <v>2</v>
      </c>
      <c r="K43">
        <f t="shared" si="0"/>
        <v>8</v>
      </c>
      <c r="M43" s="13"/>
      <c r="N43" s="14"/>
      <c r="O43" s="14"/>
      <c r="P43" s="14"/>
      <c r="Q43" s="27"/>
      <c r="R43" s="27"/>
      <c r="S43" s="14"/>
      <c r="T43" s="14"/>
      <c r="U43" s="33"/>
    </row>
    <row r="44" spans="1:21">
      <c r="A44" t="s">
        <v>65</v>
      </c>
      <c r="B44" s="1">
        <v>44022</v>
      </c>
      <c r="C44" s="3" t="s">
        <v>99</v>
      </c>
      <c r="D44" t="s">
        <v>44</v>
      </c>
      <c r="E44" s="4">
        <v>1800</v>
      </c>
      <c r="F44" t="s">
        <v>87</v>
      </c>
      <c r="G44" t="s">
        <v>35</v>
      </c>
      <c r="H44">
        <v>1485</v>
      </c>
      <c r="I44" s="4">
        <v>4</v>
      </c>
      <c r="J44">
        <v>1</v>
      </c>
      <c r="K44">
        <f t="shared" si="0"/>
        <v>8</v>
      </c>
      <c r="M44" s="13"/>
      <c r="N44" s="14"/>
      <c r="O44" s="14"/>
      <c r="P44" s="14"/>
      <c r="Q44" s="27"/>
      <c r="R44" s="27"/>
      <c r="S44" s="14"/>
      <c r="T44" s="14"/>
      <c r="U44" s="33"/>
    </row>
    <row r="45" spans="1:21">
      <c r="A45" t="s">
        <v>65</v>
      </c>
      <c r="B45" s="1">
        <v>44022</v>
      </c>
      <c r="C45" s="3">
        <v>0.408333333333333</v>
      </c>
      <c r="D45" t="s">
        <v>30</v>
      </c>
      <c r="E45" s="4">
        <v>1200</v>
      </c>
      <c r="F45" t="s">
        <v>82</v>
      </c>
      <c r="G45" t="s">
        <v>60</v>
      </c>
      <c r="H45">
        <v>776</v>
      </c>
      <c r="I45" s="4">
        <v>6</v>
      </c>
      <c r="J45">
        <v>1</v>
      </c>
      <c r="K45">
        <f t="shared" si="0"/>
        <v>8</v>
      </c>
      <c r="M45" s="13"/>
      <c r="N45" s="14"/>
      <c r="O45" s="14"/>
      <c r="P45" s="14"/>
      <c r="Q45" s="27"/>
      <c r="R45" s="27"/>
      <c r="S45" s="14"/>
      <c r="T45" s="14"/>
      <c r="U45" s="33"/>
    </row>
    <row r="46" spans="1:21">
      <c r="A46" t="s">
        <v>65</v>
      </c>
      <c r="B46" s="1">
        <v>44022</v>
      </c>
      <c r="C46" s="3">
        <v>0.5</v>
      </c>
      <c r="D46" t="s">
        <v>61</v>
      </c>
      <c r="E46" s="4">
        <v>1200</v>
      </c>
      <c r="F46" t="s">
        <v>87</v>
      </c>
      <c r="G46" t="s">
        <v>75</v>
      </c>
      <c r="H46">
        <v>1495</v>
      </c>
      <c r="I46" s="4">
        <v>23</v>
      </c>
      <c r="J46">
        <v>2</v>
      </c>
      <c r="K46">
        <f t="shared" si="0"/>
        <v>8</v>
      </c>
      <c r="M46" s="13"/>
      <c r="N46" s="14"/>
      <c r="O46" s="14"/>
      <c r="P46" s="14"/>
      <c r="Q46" s="27"/>
      <c r="R46" s="27"/>
      <c r="S46" s="14"/>
      <c r="T46" s="14"/>
      <c r="U46" s="33"/>
    </row>
    <row r="47" ht="15" customHeight="1" spans="1:21">
      <c r="A47" t="s">
        <v>65</v>
      </c>
      <c r="B47" s="1">
        <v>44022</v>
      </c>
      <c r="C47" s="3">
        <v>0.645833333333333</v>
      </c>
      <c r="D47" t="s">
        <v>50</v>
      </c>
      <c r="E47" s="4">
        <v>3300</v>
      </c>
      <c r="F47" t="s">
        <v>85</v>
      </c>
      <c r="G47" t="s">
        <v>83</v>
      </c>
      <c r="H47">
        <v>658</v>
      </c>
      <c r="I47" s="4">
        <v>9</v>
      </c>
      <c r="J47">
        <v>0</v>
      </c>
      <c r="K47">
        <f t="shared" si="0"/>
        <v>8</v>
      </c>
      <c r="M47" s="13"/>
      <c r="N47" s="14"/>
      <c r="O47" s="14"/>
      <c r="P47" s="14"/>
      <c r="Q47" s="27"/>
      <c r="R47" s="29" t="s">
        <v>100</v>
      </c>
      <c r="S47" s="29"/>
      <c r="T47" s="29"/>
      <c r="U47" s="33"/>
    </row>
    <row r="48" spans="1:21">
      <c r="A48" t="s">
        <v>65</v>
      </c>
      <c r="B48" s="1">
        <v>44022</v>
      </c>
      <c r="C48" s="3">
        <v>0.5</v>
      </c>
      <c r="D48" t="s">
        <v>30</v>
      </c>
      <c r="E48" s="4">
        <v>800</v>
      </c>
      <c r="F48" t="s">
        <v>51</v>
      </c>
      <c r="G48" t="s">
        <v>101</v>
      </c>
      <c r="H48">
        <v>661</v>
      </c>
      <c r="I48" s="4">
        <v>3</v>
      </c>
      <c r="J48">
        <v>0</v>
      </c>
      <c r="K48">
        <f t="shared" si="0"/>
        <v>8</v>
      </c>
      <c r="M48" s="13"/>
      <c r="N48" s="14"/>
      <c r="O48" s="14"/>
      <c r="P48" s="14"/>
      <c r="Q48" s="27"/>
      <c r="R48" s="29"/>
      <c r="S48" s="29"/>
      <c r="T48" s="29"/>
      <c r="U48" s="33"/>
    </row>
    <row r="49" spans="1:21">
      <c r="A49" t="s">
        <v>65</v>
      </c>
      <c r="B49" s="1">
        <v>44023</v>
      </c>
      <c r="C49" s="3">
        <v>0.416666666666667</v>
      </c>
      <c r="D49" t="s">
        <v>30</v>
      </c>
      <c r="E49" s="4">
        <v>12000</v>
      </c>
      <c r="F49" t="s">
        <v>102</v>
      </c>
      <c r="G49" t="s">
        <v>103</v>
      </c>
      <c r="H49">
        <v>6565</v>
      </c>
      <c r="I49" s="4">
        <v>76</v>
      </c>
      <c r="J49">
        <v>1</v>
      </c>
      <c r="K49">
        <f t="shared" si="0"/>
        <v>8</v>
      </c>
      <c r="M49" s="13"/>
      <c r="N49" s="14"/>
      <c r="O49" s="14"/>
      <c r="P49" s="14"/>
      <c r="Q49" s="27"/>
      <c r="R49" s="29"/>
      <c r="S49" s="29"/>
      <c r="T49" s="29"/>
      <c r="U49" s="33"/>
    </row>
    <row r="50" spans="1:21">
      <c r="A50" t="s">
        <v>65</v>
      </c>
      <c r="B50" s="1">
        <v>44024</v>
      </c>
      <c r="C50" s="3">
        <v>0.5</v>
      </c>
      <c r="D50" t="s">
        <v>30</v>
      </c>
      <c r="E50" s="4">
        <v>800</v>
      </c>
      <c r="F50" t="s">
        <v>87</v>
      </c>
      <c r="G50" t="s">
        <v>95</v>
      </c>
      <c r="H50">
        <v>631</v>
      </c>
      <c r="I50" s="4">
        <v>11</v>
      </c>
      <c r="J50">
        <v>2</v>
      </c>
      <c r="K50">
        <f t="shared" si="0"/>
        <v>7</v>
      </c>
      <c r="M50" s="13"/>
      <c r="N50" s="14"/>
      <c r="O50" s="14"/>
      <c r="P50" s="14"/>
      <c r="Q50" s="27"/>
      <c r="R50" s="29"/>
      <c r="S50" s="29"/>
      <c r="T50" s="29"/>
      <c r="U50" s="33"/>
    </row>
    <row r="51" spans="1:21">
      <c r="A51" t="s">
        <v>65</v>
      </c>
      <c r="B51" s="1">
        <v>44025</v>
      </c>
      <c r="C51" s="3" t="s">
        <v>104</v>
      </c>
      <c r="D51" t="s">
        <v>33</v>
      </c>
      <c r="E51" s="4">
        <v>5000</v>
      </c>
      <c r="F51" t="s">
        <v>51</v>
      </c>
      <c r="G51" t="s">
        <v>105</v>
      </c>
      <c r="H51">
        <v>4853</v>
      </c>
      <c r="I51" s="4">
        <v>22</v>
      </c>
      <c r="J51">
        <v>1</v>
      </c>
      <c r="K51">
        <f t="shared" si="0"/>
        <v>7</v>
      </c>
      <c r="M51" s="13"/>
      <c r="N51" s="14"/>
      <c r="O51" s="14"/>
      <c r="P51" s="14"/>
      <c r="Q51" s="27"/>
      <c r="R51" s="29"/>
      <c r="S51" s="29"/>
      <c r="T51" s="29"/>
      <c r="U51" s="33"/>
    </row>
    <row r="52" spans="1:21">
      <c r="A52" t="s">
        <v>65</v>
      </c>
      <c r="B52" s="1">
        <v>44025</v>
      </c>
      <c r="C52" s="3" t="s">
        <v>106</v>
      </c>
      <c r="D52" t="s">
        <v>50</v>
      </c>
      <c r="E52" s="4">
        <v>1000</v>
      </c>
      <c r="F52" t="s">
        <v>87</v>
      </c>
      <c r="G52" t="s">
        <v>56</v>
      </c>
      <c r="H52">
        <v>707</v>
      </c>
      <c r="I52" s="4">
        <v>14</v>
      </c>
      <c r="J52">
        <v>2</v>
      </c>
      <c r="K52">
        <f t="shared" si="0"/>
        <v>7</v>
      </c>
      <c r="M52" s="13"/>
      <c r="N52" s="14"/>
      <c r="O52" s="14"/>
      <c r="P52" s="14"/>
      <c r="Q52" s="27"/>
      <c r="R52" s="29"/>
      <c r="S52" s="29"/>
      <c r="T52" s="29"/>
      <c r="U52" s="33"/>
    </row>
    <row r="53" spans="1:21">
      <c r="A53" t="s">
        <v>65</v>
      </c>
      <c r="B53" s="1">
        <v>44026</v>
      </c>
      <c r="C53" s="3">
        <v>0.75</v>
      </c>
      <c r="D53" t="s">
        <v>33</v>
      </c>
      <c r="E53" s="4">
        <v>8000</v>
      </c>
      <c r="F53" t="s">
        <v>85</v>
      </c>
      <c r="G53" t="s">
        <v>35</v>
      </c>
      <c r="H53">
        <v>1959</v>
      </c>
      <c r="I53" s="4">
        <v>23</v>
      </c>
      <c r="J53">
        <v>0</v>
      </c>
      <c r="K53">
        <f t="shared" si="0"/>
        <v>7</v>
      </c>
      <c r="M53" s="13"/>
      <c r="N53" s="14"/>
      <c r="O53" s="14"/>
      <c r="P53" s="14"/>
      <c r="Q53" s="27"/>
      <c r="R53" s="29"/>
      <c r="S53" s="29"/>
      <c r="T53" s="29"/>
      <c r="U53" s="33"/>
    </row>
    <row r="54" spans="1:21">
      <c r="A54" t="s">
        <v>65</v>
      </c>
      <c r="B54" s="1">
        <v>44026</v>
      </c>
      <c r="C54" s="3">
        <v>0.5</v>
      </c>
      <c r="D54" t="s">
        <v>50</v>
      </c>
      <c r="E54" s="4">
        <v>7500</v>
      </c>
      <c r="F54" t="s">
        <v>85</v>
      </c>
      <c r="G54" t="s">
        <v>95</v>
      </c>
      <c r="H54">
        <v>3527</v>
      </c>
      <c r="I54" s="4">
        <v>39</v>
      </c>
      <c r="J54">
        <v>1</v>
      </c>
      <c r="K54">
        <f t="shared" si="0"/>
        <v>7</v>
      </c>
      <c r="M54" s="13"/>
      <c r="N54" s="14"/>
      <c r="O54" s="14"/>
      <c r="P54" s="14"/>
      <c r="Q54" s="27"/>
      <c r="R54" s="29"/>
      <c r="S54" s="29"/>
      <c r="T54" s="29"/>
      <c r="U54" s="33"/>
    </row>
    <row r="55" spans="1:21">
      <c r="A55" t="s">
        <v>65</v>
      </c>
      <c r="B55" s="1">
        <v>44027</v>
      </c>
      <c r="C55" s="3" t="s">
        <v>96</v>
      </c>
      <c r="D55" t="s">
        <v>44</v>
      </c>
      <c r="E55" s="4">
        <v>5000</v>
      </c>
      <c r="F55" t="s">
        <v>68</v>
      </c>
      <c r="G55" t="s">
        <v>86</v>
      </c>
      <c r="H55">
        <v>3972</v>
      </c>
      <c r="I55" s="4">
        <v>20</v>
      </c>
      <c r="J55">
        <v>1</v>
      </c>
      <c r="K55">
        <f t="shared" si="0"/>
        <v>7</v>
      </c>
      <c r="M55" s="13"/>
      <c r="N55" s="14"/>
      <c r="O55" s="14"/>
      <c r="P55" s="14"/>
      <c r="Q55" s="27"/>
      <c r="R55" s="27"/>
      <c r="S55" s="14"/>
      <c r="T55" s="14"/>
      <c r="U55" s="33"/>
    </row>
    <row r="56" spans="1:21">
      <c r="A56" t="s">
        <v>65</v>
      </c>
      <c r="B56" s="1">
        <v>44027</v>
      </c>
      <c r="C56" s="3">
        <v>9.15</v>
      </c>
      <c r="D56" t="s">
        <v>30</v>
      </c>
      <c r="E56" s="4">
        <v>500</v>
      </c>
      <c r="F56" t="s">
        <v>68</v>
      </c>
      <c r="G56" t="s">
        <v>95</v>
      </c>
      <c r="H56">
        <v>405</v>
      </c>
      <c r="I56" s="4">
        <v>11</v>
      </c>
      <c r="J56">
        <v>0</v>
      </c>
      <c r="K56">
        <f t="shared" si="0"/>
        <v>7</v>
      </c>
      <c r="M56" s="13"/>
      <c r="N56" s="14"/>
      <c r="O56" s="14"/>
      <c r="P56" s="14"/>
      <c r="Q56" s="27"/>
      <c r="R56" s="27"/>
      <c r="S56" s="14"/>
      <c r="T56" s="14"/>
      <c r="U56" s="33"/>
    </row>
    <row r="57" spans="1:21">
      <c r="A57" t="s">
        <v>65</v>
      </c>
      <c r="B57" s="1">
        <v>44027</v>
      </c>
      <c r="C57" s="3" t="s">
        <v>97</v>
      </c>
      <c r="D57" t="s">
        <v>30</v>
      </c>
      <c r="E57" s="4">
        <v>4600</v>
      </c>
      <c r="F57" t="s">
        <v>87</v>
      </c>
      <c r="G57" t="s">
        <v>107</v>
      </c>
      <c r="H57">
        <v>1013</v>
      </c>
      <c r="I57" s="4">
        <v>13</v>
      </c>
      <c r="J57">
        <v>1</v>
      </c>
      <c r="K57">
        <f t="shared" si="0"/>
        <v>7</v>
      </c>
      <c r="M57" s="13"/>
      <c r="N57" s="14"/>
      <c r="O57" s="14"/>
      <c r="P57" s="14"/>
      <c r="Q57" s="27"/>
      <c r="R57" s="27"/>
      <c r="S57" s="14"/>
      <c r="T57" s="14"/>
      <c r="U57" s="33"/>
    </row>
    <row r="58" spans="1:21">
      <c r="A58" t="s">
        <v>65</v>
      </c>
      <c r="B58" s="1">
        <v>44027</v>
      </c>
      <c r="C58" s="3">
        <v>0.354166666666667</v>
      </c>
      <c r="D58" t="s">
        <v>62</v>
      </c>
      <c r="E58" s="4">
        <v>6500</v>
      </c>
      <c r="F58" t="s">
        <v>108</v>
      </c>
      <c r="G58" t="s">
        <v>105</v>
      </c>
      <c r="H58">
        <v>7882</v>
      </c>
      <c r="I58" s="4">
        <v>28</v>
      </c>
      <c r="J58">
        <v>1</v>
      </c>
      <c r="K58">
        <f t="shared" si="0"/>
        <v>7</v>
      </c>
      <c r="M58" s="13"/>
      <c r="N58" s="14"/>
      <c r="O58" s="14"/>
      <c r="P58" s="14"/>
      <c r="Q58" s="27"/>
      <c r="R58" s="27"/>
      <c r="S58" s="14"/>
      <c r="T58" s="14"/>
      <c r="U58" s="33"/>
    </row>
    <row r="59" spans="1:21">
      <c r="A59" t="s">
        <v>65</v>
      </c>
      <c r="B59" s="1">
        <v>44028</v>
      </c>
      <c r="C59" s="3">
        <v>0.375</v>
      </c>
      <c r="D59" t="s">
        <v>61</v>
      </c>
      <c r="E59" s="4">
        <v>2000</v>
      </c>
      <c r="F59" t="s">
        <v>51</v>
      </c>
      <c r="G59" t="s">
        <v>56</v>
      </c>
      <c r="H59">
        <v>1441</v>
      </c>
      <c r="I59" s="4">
        <v>22</v>
      </c>
      <c r="J59">
        <v>2</v>
      </c>
      <c r="K59">
        <f t="shared" si="0"/>
        <v>7</v>
      </c>
      <c r="M59" s="15"/>
      <c r="N59" s="16"/>
      <c r="O59" s="16"/>
      <c r="P59" s="16"/>
      <c r="Q59" s="30"/>
      <c r="R59" s="30"/>
      <c r="S59" s="16"/>
      <c r="T59" s="16"/>
      <c r="U59" s="36"/>
    </row>
    <row r="60" spans="1:11">
      <c r="A60" t="s">
        <v>65</v>
      </c>
      <c r="B60" s="1">
        <v>44029</v>
      </c>
      <c r="C60" s="3">
        <v>0.520833333333333</v>
      </c>
      <c r="D60" t="s">
        <v>53</v>
      </c>
      <c r="E60" s="4">
        <v>5000</v>
      </c>
      <c r="F60" t="s">
        <v>108</v>
      </c>
      <c r="G60" t="s">
        <v>69</v>
      </c>
      <c r="H60">
        <v>3326</v>
      </c>
      <c r="I60" s="4">
        <v>21</v>
      </c>
      <c r="J60">
        <v>0</v>
      </c>
      <c r="K60">
        <f t="shared" si="0"/>
        <v>7</v>
      </c>
    </row>
    <row r="61" spans="1:11">
      <c r="A61" t="s">
        <v>65</v>
      </c>
      <c r="B61" s="1">
        <v>44029</v>
      </c>
      <c r="C61" s="3" t="s">
        <v>109</v>
      </c>
      <c r="D61" t="s">
        <v>61</v>
      </c>
      <c r="E61" s="4">
        <v>1800</v>
      </c>
      <c r="F61" t="s">
        <v>108</v>
      </c>
      <c r="G61" t="s">
        <v>60</v>
      </c>
      <c r="H61">
        <v>1644</v>
      </c>
      <c r="I61" s="4">
        <v>10</v>
      </c>
      <c r="J61">
        <v>1</v>
      </c>
      <c r="K61">
        <f t="shared" si="0"/>
        <v>7</v>
      </c>
    </row>
    <row r="62" spans="1:11">
      <c r="A62" t="s">
        <v>65</v>
      </c>
      <c r="B62" s="1">
        <v>44029</v>
      </c>
      <c r="C62" s="3">
        <v>0.4</v>
      </c>
      <c r="D62" t="s">
        <v>61</v>
      </c>
      <c r="E62" s="4">
        <v>2400</v>
      </c>
      <c r="F62" t="s">
        <v>59</v>
      </c>
      <c r="G62" t="s">
        <v>110</v>
      </c>
      <c r="H62">
        <v>1436</v>
      </c>
      <c r="I62" s="4">
        <v>3</v>
      </c>
      <c r="J62">
        <v>0</v>
      </c>
      <c r="K62">
        <f t="shared" si="0"/>
        <v>7</v>
      </c>
    </row>
    <row r="63" spans="1:18">
      <c r="A63" t="s">
        <v>65</v>
      </c>
      <c r="B63" s="1">
        <v>44029</v>
      </c>
      <c r="C63" s="3">
        <v>0.354166666666667</v>
      </c>
      <c r="D63" t="s">
        <v>50</v>
      </c>
      <c r="E63" s="4">
        <v>6300</v>
      </c>
      <c r="F63" t="s">
        <v>51</v>
      </c>
      <c r="G63" t="s">
        <v>35</v>
      </c>
      <c r="H63">
        <v>4968</v>
      </c>
      <c r="I63" s="4">
        <v>13</v>
      </c>
      <c r="J63">
        <v>2</v>
      </c>
      <c r="K63">
        <f t="shared" si="0"/>
        <v>7</v>
      </c>
      <c r="M63" t="s">
        <v>46</v>
      </c>
      <c r="N63" t="s">
        <v>111</v>
      </c>
      <c r="O63" t="s">
        <v>39</v>
      </c>
      <c r="P63" t="s">
        <v>40</v>
      </c>
      <c r="Q63" t="s">
        <v>38</v>
      </c>
      <c r="R63" s="6"/>
    </row>
    <row r="64" spans="1:18">
      <c r="A64" t="s">
        <v>65</v>
      </c>
      <c r="B64" s="1">
        <v>44029</v>
      </c>
      <c r="C64" s="3">
        <v>0.375</v>
      </c>
      <c r="D64" t="s">
        <v>47</v>
      </c>
      <c r="E64" s="4">
        <v>1500</v>
      </c>
      <c r="F64" t="s">
        <v>87</v>
      </c>
      <c r="G64" t="s">
        <v>89</v>
      </c>
      <c r="H64">
        <v>1264</v>
      </c>
      <c r="I64" s="4">
        <v>19</v>
      </c>
      <c r="J64">
        <v>2</v>
      </c>
      <c r="K64">
        <f t="shared" si="0"/>
        <v>7</v>
      </c>
      <c r="M64" s="7" t="s">
        <v>30</v>
      </c>
      <c r="N64" s="5">
        <v>78524</v>
      </c>
      <c r="O64" s="5">
        <v>582</v>
      </c>
      <c r="P64" s="5">
        <v>36</v>
      </c>
      <c r="Q64" s="5">
        <v>107950</v>
      </c>
      <c r="R64"/>
    </row>
    <row r="65" spans="1:18">
      <c r="A65" t="s">
        <v>65</v>
      </c>
      <c r="B65" s="1">
        <v>44030</v>
      </c>
      <c r="C65" s="3">
        <v>0.416666666666667</v>
      </c>
      <c r="D65" t="s">
        <v>62</v>
      </c>
      <c r="E65" s="4">
        <v>0</v>
      </c>
      <c r="F65" t="s">
        <v>88</v>
      </c>
      <c r="G65" t="s">
        <v>89</v>
      </c>
      <c r="H65">
        <v>4055</v>
      </c>
      <c r="I65" s="4">
        <v>32</v>
      </c>
      <c r="J65">
        <v>0</v>
      </c>
      <c r="K65">
        <f t="shared" si="0"/>
        <v>7</v>
      </c>
      <c r="M65" s="7" t="s">
        <v>33</v>
      </c>
      <c r="N65" s="5">
        <v>30966</v>
      </c>
      <c r="O65" s="5">
        <v>222</v>
      </c>
      <c r="P65" s="5">
        <v>11</v>
      </c>
      <c r="Q65" s="5">
        <v>64500</v>
      </c>
      <c r="R65"/>
    </row>
    <row r="66" spans="1:18">
      <c r="A66" t="s">
        <v>65</v>
      </c>
      <c r="B66" s="1">
        <v>44031</v>
      </c>
      <c r="C66" s="3">
        <v>0.5</v>
      </c>
      <c r="D66" t="s">
        <v>61</v>
      </c>
      <c r="E66" s="4">
        <v>1000</v>
      </c>
      <c r="F66" t="s">
        <v>112</v>
      </c>
      <c r="G66" t="s">
        <v>67</v>
      </c>
      <c r="H66">
        <v>689</v>
      </c>
      <c r="I66" s="4">
        <v>6</v>
      </c>
      <c r="J66">
        <v>0</v>
      </c>
      <c r="K66">
        <f t="shared" si="0"/>
        <v>6</v>
      </c>
      <c r="M66" s="7" t="s">
        <v>44</v>
      </c>
      <c r="N66" s="5">
        <v>29368</v>
      </c>
      <c r="O66" s="5">
        <v>418</v>
      </c>
      <c r="P66" s="5">
        <v>17</v>
      </c>
      <c r="Q66" s="5">
        <v>42300</v>
      </c>
      <c r="R66"/>
    </row>
    <row r="67" spans="1:18">
      <c r="A67" t="s">
        <v>65</v>
      </c>
      <c r="B67" s="1">
        <v>44032</v>
      </c>
      <c r="C67" s="3">
        <v>0.354166666666667</v>
      </c>
      <c r="D67" t="s">
        <v>50</v>
      </c>
      <c r="E67" s="4">
        <v>500</v>
      </c>
      <c r="F67" t="s">
        <v>51</v>
      </c>
      <c r="G67" t="s">
        <v>113</v>
      </c>
      <c r="H67">
        <v>473</v>
      </c>
      <c r="I67" s="4">
        <v>2</v>
      </c>
      <c r="J67">
        <v>0</v>
      </c>
      <c r="K67">
        <f t="shared" ref="K67:K130" si="7">INT(DATEDIF(B67,MAX(B:B),"d")/7+1)</f>
        <v>6</v>
      </c>
      <c r="M67" s="7" t="s">
        <v>47</v>
      </c>
      <c r="N67" s="5">
        <v>47509</v>
      </c>
      <c r="O67" s="5">
        <v>343</v>
      </c>
      <c r="P67" s="5">
        <v>15</v>
      </c>
      <c r="Q67" s="5">
        <v>84600</v>
      </c>
      <c r="R67"/>
    </row>
    <row r="68" spans="1:18">
      <c r="A68" t="s">
        <v>65</v>
      </c>
      <c r="B68" s="1">
        <v>44032</v>
      </c>
      <c r="C68" s="3">
        <v>0.489583333333333</v>
      </c>
      <c r="D68" t="s">
        <v>30</v>
      </c>
      <c r="E68" s="4">
        <v>2400</v>
      </c>
      <c r="F68" t="s">
        <v>51</v>
      </c>
      <c r="G68" t="s">
        <v>75</v>
      </c>
      <c r="H68">
        <v>1565</v>
      </c>
      <c r="I68" s="4">
        <v>21</v>
      </c>
      <c r="J68">
        <v>1</v>
      </c>
      <c r="K68">
        <f t="shared" si="7"/>
        <v>6</v>
      </c>
      <c r="M68" s="7" t="s">
        <v>50</v>
      </c>
      <c r="N68" s="5">
        <v>44842</v>
      </c>
      <c r="O68" s="5">
        <v>300</v>
      </c>
      <c r="P68" s="5">
        <v>13</v>
      </c>
      <c r="Q68" s="5">
        <v>74400</v>
      </c>
      <c r="R68"/>
    </row>
    <row r="69" spans="1:18">
      <c r="A69" t="s">
        <v>65</v>
      </c>
      <c r="B69" s="1">
        <v>44033</v>
      </c>
      <c r="C69" s="3">
        <v>0.479166666666667</v>
      </c>
      <c r="D69" t="s">
        <v>47</v>
      </c>
      <c r="E69" s="4">
        <v>700</v>
      </c>
      <c r="F69" t="s">
        <v>31</v>
      </c>
      <c r="G69" t="s">
        <v>56</v>
      </c>
      <c r="H69">
        <v>294</v>
      </c>
      <c r="I69" s="4">
        <v>5</v>
      </c>
      <c r="J69">
        <v>1</v>
      </c>
      <c r="K69">
        <f t="shared" si="7"/>
        <v>6</v>
      </c>
      <c r="M69" s="7" t="s">
        <v>53</v>
      </c>
      <c r="N69" s="5">
        <v>55820</v>
      </c>
      <c r="O69" s="5">
        <v>349</v>
      </c>
      <c r="P69" s="5">
        <v>18</v>
      </c>
      <c r="Q69" s="5">
        <v>84000</v>
      </c>
      <c r="R69"/>
    </row>
    <row r="70" spans="1:18">
      <c r="A70" t="s">
        <v>65</v>
      </c>
      <c r="B70" s="1">
        <v>44033</v>
      </c>
      <c r="C70" s="3">
        <v>0.347222222222222</v>
      </c>
      <c r="D70" t="s">
        <v>62</v>
      </c>
      <c r="E70" s="4">
        <v>250</v>
      </c>
      <c r="F70" t="s">
        <v>108</v>
      </c>
      <c r="G70" t="s">
        <v>89</v>
      </c>
      <c r="H70">
        <v>182</v>
      </c>
      <c r="I70" s="4">
        <v>2</v>
      </c>
      <c r="J70">
        <v>1</v>
      </c>
      <c r="K70">
        <f t="shared" si="7"/>
        <v>6</v>
      </c>
      <c r="M70" s="7" t="s">
        <v>62</v>
      </c>
      <c r="N70" s="5">
        <v>44418</v>
      </c>
      <c r="O70" s="5">
        <v>245</v>
      </c>
      <c r="P70" s="5">
        <v>14</v>
      </c>
      <c r="Q70" s="5">
        <v>57050</v>
      </c>
      <c r="R70"/>
    </row>
    <row r="71" spans="1:18">
      <c r="A71" t="s">
        <v>65</v>
      </c>
      <c r="B71" s="1">
        <v>44034</v>
      </c>
      <c r="C71" s="3">
        <v>0.375</v>
      </c>
      <c r="D71" t="s">
        <v>62</v>
      </c>
      <c r="E71" s="4">
        <v>5000</v>
      </c>
      <c r="F71" t="s">
        <v>114</v>
      </c>
      <c r="G71" t="s">
        <v>95</v>
      </c>
      <c r="H71">
        <v>3514</v>
      </c>
      <c r="I71" s="4">
        <v>14</v>
      </c>
      <c r="J71">
        <v>0</v>
      </c>
      <c r="K71">
        <f t="shared" si="7"/>
        <v>6</v>
      </c>
      <c r="M71" s="7" t="s">
        <v>61</v>
      </c>
      <c r="N71" s="5">
        <v>51042</v>
      </c>
      <c r="O71" s="5">
        <v>389</v>
      </c>
      <c r="P71" s="5">
        <v>22</v>
      </c>
      <c r="Q71" s="5">
        <v>81100</v>
      </c>
      <c r="R71"/>
    </row>
    <row r="72" spans="1:18">
      <c r="A72" t="s">
        <v>65</v>
      </c>
      <c r="B72" s="1">
        <v>44034</v>
      </c>
      <c r="C72" s="3">
        <v>0.354166666666667</v>
      </c>
      <c r="D72" t="s">
        <v>62</v>
      </c>
      <c r="E72" s="4">
        <v>800</v>
      </c>
      <c r="F72" t="s">
        <v>87</v>
      </c>
      <c r="G72" t="s">
        <v>69</v>
      </c>
      <c r="H72">
        <v>903</v>
      </c>
      <c r="I72" s="4">
        <v>10</v>
      </c>
      <c r="J72">
        <v>2</v>
      </c>
      <c r="K72">
        <f t="shared" si="7"/>
        <v>6</v>
      </c>
      <c r="M72" s="7" t="s">
        <v>64</v>
      </c>
      <c r="N72" s="5">
        <v>382489</v>
      </c>
      <c r="O72" s="5">
        <v>2848</v>
      </c>
      <c r="P72" s="5">
        <v>146</v>
      </c>
      <c r="Q72" s="5">
        <v>595900</v>
      </c>
      <c r="R72"/>
    </row>
    <row r="73" spans="1:18">
      <c r="A73" t="s">
        <v>65</v>
      </c>
      <c r="B73" s="1">
        <v>44034</v>
      </c>
      <c r="C73" s="3">
        <v>0.338888888888889</v>
      </c>
      <c r="D73" t="s">
        <v>44</v>
      </c>
      <c r="E73" s="4">
        <v>800</v>
      </c>
      <c r="F73" t="s">
        <v>108</v>
      </c>
      <c r="G73" t="s">
        <v>101</v>
      </c>
      <c r="H73">
        <v>605</v>
      </c>
      <c r="I73" s="4">
        <v>0</v>
      </c>
      <c r="J73">
        <v>0</v>
      </c>
      <c r="K73">
        <f t="shared" si="7"/>
        <v>6</v>
      </c>
      <c r="Q73"/>
      <c r="R73"/>
    </row>
    <row r="74" spans="1:18">
      <c r="A74" t="s">
        <v>65</v>
      </c>
      <c r="B74" s="1">
        <v>44034</v>
      </c>
      <c r="C74" s="3">
        <v>12</v>
      </c>
      <c r="D74" t="s">
        <v>44</v>
      </c>
      <c r="E74" s="4">
        <v>300</v>
      </c>
      <c r="F74" t="s">
        <v>51</v>
      </c>
      <c r="G74" t="s">
        <v>113</v>
      </c>
      <c r="H74">
        <v>44</v>
      </c>
      <c r="I74" s="4">
        <v>1</v>
      </c>
      <c r="J74">
        <v>0</v>
      </c>
      <c r="K74">
        <f t="shared" si="7"/>
        <v>6</v>
      </c>
      <c r="Q74"/>
      <c r="R74"/>
    </row>
    <row r="75" spans="1:18">
      <c r="A75" t="s">
        <v>65</v>
      </c>
      <c r="B75" s="1">
        <v>44035</v>
      </c>
      <c r="C75" s="3">
        <v>0.520833333333333</v>
      </c>
      <c r="D75" t="s">
        <v>53</v>
      </c>
      <c r="E75" s="4">
        <v>5000</v>
      </c>
      <c r="F75" t="s">
        <v>115</v>
      </c>
      <c r="G75" t="s">
        <v>67</v>
      </c>
      <c r="H75">
        <v>2161</v>
      </c>
      <c r="I75" s="4">
        <v>26</v>
      </c>
      <c r="J75">
        <v>0</v>
      </c>
      <c r="K75">
        <f t="shared" si="7"/>
        <v>6</v>
      </c>
      <c r="M75" t="s">
        <v>46</v>
      </c>
      <c r="N75" s="6" t="s">
        <v>26</v>
      </c>
      <c r="O75" s="6" t="s">
        <v>116</v>
      </c>
      <c r="P75" s="6" t="s">
        <v>12</v>
      </c>
      <c r="Q75" s="6" t="s">
        <v>23</v>
      </c>
      <c r="R75" s="6" t="s">
        <v>71</v>
      </c>
    </row>
    <row r="76" spans="1:28">
      <c r="A76" t="s">
        <v>65</v>
      </c>
      <c r="B76" s="1">
        <v>44035</v>
      </c>
      <c r="C76" s="3">
        <v>0.3125</v>
      </c>
      <c r="D76" t="s">
        <v>33</v>
      </c>
      <c r="E76" s="4">
        <v>2000</v>
      </c>
      <c r="F76" t="s">
        <v>108</v>
      </c>
      <c r="G76" t="s">
        <v>110</v>
      </c>
      <c r="H76">
        <v>1177</v>
      </c>
      <c r="I76" s="4">
        <v>2</v>
      </c>
      <c r="J76">
        <v>0</v>
      </c>
      <c r="K76">
        <f t="shared" si="7"/>
        <v>6</v>
      </c>
      <c r="M76" t="s">
        <v>30</v>
      </c>
      <c r="N76">
        <v>78524</v>
      </c>
      <c r="O76">
        <v>582</v>
      </c>
      <c r="P76">
        <v>36</v>
      </c>
      <c r="Q76">
        <v>107950</v>
      </c>
      <c r="R76" s="31">
        <f>P76/O76</f>
        <v>0.0618556701030928</v>
      </c>
      <c r="U76" s="6" t="s">
        <v>26</v>
      </c>
      <c r="V76" s="6" t="s">
        <v>116</v>
      </c>
      <c r="W76" s="6" t="s">
        <v>12</v>
      </c>
      <c r="X76" s="6" t="s">
        <v>23</v>
      </c>
      <c r="Y76" s="6" t="s">
        <v>71</v>
      </c>
      <c r="Z76" s="6" t="s">
        <v>117</v>
      </c>
      <c r="AA76" s="6" t="s">
        <v>118</v>
      </c>
      <c r="AB76" s="6" t="s">
        <v>119</v>
      </c>
    </row>
    <row r="77" spans="1:28">
      <c r="A77" t="s">
        <v>65</v>
      </c>
      <c r="B77" s="1">
        <v>44035</v>
      </c>
      <c r="C77" s="3">
        <v>0.541666666666667</v>
      </c>
      <c r="D77" t="s">
        <v>61</v>
      </c>
      <c r="E77" s="4">
        <v>7000</v>
      </c>
      <c r="F77" t="s">
        <v>120</v>
      </c>
      <c r="G77" t="s">
        <v>95</v>
      </c>
      <c r="H77">
        <v>3935</v>
      </c>
      <c r="I77" s="4">
        <v>62</v>
      </c>
      <c r="J77">
        <v>0</v>
      </c>
      <c r="K77">
        <f t="shared" si="7"/>
        <v>6</v>
      </c>
      <c r="M77" t="s">
        <v>33</v>
      </c>
      <c r="N77" s="6">
        <v>30966</v>
      </c>
      <c r="O77" s="6">
        <v>222</v>
      </c>
      <c r="P77" s="6">
        <v>11</v>
      </c>
      <c r="Q77" s="6">
        <v>64500</v>
      </c>
      <c r="R77" s="31">
        <f t="shared" ref="R77:R83" si="8">P77/O77</f>
        <v>0.0495495495495496</v>
      </c>
      <c r="S77" s="6"/>
      <c r="T77" s="6" t="s">
        <v>26</v>
      </c>
      <c r="U77">
        <v>0</v>
      </c>
      <c r="V77">
        <v>0</v>
      </c>
      <c r="W77">
        <v>0</v>
      </c>
      <c r="X77">
        <v>0</v>
      </c>
      <c r="Y77">
        <v>0</v>
      </c>
      <c r="Z77">
        <f>SUM(U77:Y77)</f>
        <v>0</v>
      </c>
      <c r="AA77">
        <f>Z77+1</f>
        <v>1</v>
      </c>
      <c r="AB77" s="39">
        <f>AA77/$AA$82</f>
        <v>0.0666666666666667</v>
      </c>
    </row>
    <row r="78" spans="1:28">
      <c r="A78" t="s">
        <v>65</v>
      </c>
      <c r="B78" s="1">
        <v>44036</v>
      </c>
      <c r="C78" s="3">
        <v>0.375</v>
      </c>
      <c r="D78" t="s">
        <v>61</v>
      </c>
      <c r="E78" s="4">
        <v>2000</v>
      </c>
      <c r="F78" t="s">
        <v>87</v>
      </c>
      <c r="G78" t="s">
        <v>56</v>
      </c>
      <c r="H78">
        <v>1731</v>
      </c>
      <c r="I78" s="4">
        <v>34</v>
      </c>
      <c r="J78">
        <v>1</v>
      </c>
      <c r="K78">
        <f t="shared" si="7"/>
        <v>6</v>
      </c>
      <c r="M78" t="s">
        <v>44</v>
      </c>
      <c r="N78">
        <v>29368</v>
      </c>
      <c r="O78">
        <v>418</v>
      </c>
      <c r="P78">
        <v>17</v>
      </c>
      <c r="Q78">
        <v>42300</v>
      </c>
      <c r="R78" s="31">
        <f t="shared" si="8"/>
        <v>0.0406698564593301</v>
      </c>
      <c r="T78" s="6" t="s">
        <v>116</v>
      </c>
      <c r="U78">
        <v>1</v>
      </c>
      <c r="V78">
        <v>0</v>
      </c>
      <c r="W78">
        <v>0</v>
      </c>
      <c r="X78">
        <v>1</v>
      </c>
      <c r="Y78">
        <v>0</v>
      </c>
      <c r="Z78">
        <f t="shared" ref="Z78:Z81" si="9">SUM(U78:Y78)</f>
        <v>2</v>
      </c>
      <c r="AA78">
        <f t="shared" ref="AA78:AA81" si="10">Z78+1</f>
        <v>3</v>
      </c>
      <c r="AB78" s="39">
        <f t="shared" ref="AB78:AB81" si="11">AA78/$AA$82</f>
        <v>0.2</v>
      </c>
    </row>
    <row r="79" spans="1:28">
      <c r="A79" t="s">
        <v>65</v>
      </c>
      <c r="B79" s="1">
        <v>44036</v>
      </c>
      <c r="C79" s="3">
        <v>0.5</v>
      </c>
      <c r="D79" t="s">
        <v>30</v>
      </c>
      <c r="E79" s="4">
        <v>400</v>
      </c>
      <c r="F79" t="s">
        <v>68</v>
      </c>
      <c r="G79" t="s">
        <v>89</v>
      </c>
      <c r="H79">
        <v>237</v>
      </c>
      <c r="I79" s="4">
        <v>9</v>
      </c>
      <c r="J79">
        <v>1</v>
      </c>
      <c r="K79">
        <f t="shared" si="7"/>
        <v>6</v>
      </c>
      <c r="M79" t="s">
        <v>47</v>
      </c>
      <c r="N79">
        <v>47509</v>
      </c>
      <c r="O79">
        <v>343</v>
      </c>
      <c r="P79">
        <v>15</v>
      </c>
      <c r="Q79">
        <v>84600</v>
      </c>
      <c r="R79" s="31">
        <f t="shared" si="8"/>
        <v>0.043731778425656</v>
      </c>
      <c r="T79" s="6" t="s">
        <v>12</v>
      </c>
      <c r="U79">
        <v>1</v>
      </c>
      <c r="V79">
        <v>1</v>
      </c>
      <c r="W79">
        <v>0</v>
      </c>
      <c r="X79">
        <v>1</v>
      </c>
      <c r="Y79">
        <v>0</v>
      </c>
      <c r="Z79">
        <f t="shared" si="9"/>
        <v>3</v>
      </c>
      <c r="AA79">
        <f t="shared" si="10"/>
        <v>4</v>
      </c>
      <c r="AB79" s="39">
        <f t="shared" si="11"/>
        <v>0.266666666666667</v>
      </c>
    </row>
    <row r="80" spans="1:28">
      <c r="A80" t="s">
        <v>65</v>
      </c>
      <c r="B80" s="1">
        <v>44036</v>
      </c>
      <c r="C80" s="3">
        <v>0.5</v>
      </c>
      <c r="D80" t="s">
        <v>44</v>
      </c>
      <c r="E80" s="4">
        <v>1500</v>
      </c>
      <c r="F80" t="s">
        <v>108</v>
      </c>
      <c r="G80" t="s">
        <v>110</v>
      </c>
      <c r="H80">
        <v>592</v>
      </c>
      <c r="I80" s="4">
        <v>7</v>
      </c>
      <c r="J80">
        <v>1</v>
      </c>
      <c r="K80">
        <f t="shared" si="7"/>
        <v>6</v>
      </c>
      <c r="M80" t="s">
        <v>50</v>
      </c>
      <c r="N80">
        <v>44842</v>
      </c>
      <c r="O80">
        <v>300</v>
      </c>
      <c r="P80">
        <v>13</v>
      </c>
      <c r="Q80">
        <v>74400</v>
      </c>
      <c r="R80" s="31">
        <f t="shared" si="8"/>
        <v>0.0433333333333333</v>
      </c>
      <c r="T80" s="6" t="s">
        <v>23</v>
      </c>
      <c r="U80">
        <v>1</v>
      </c>
      <c r="V80">
        <v>0</v>
      </c>
      <c r="W80">
        <v>0</v>
      </c>
      <c r="X80">
        <v>0</v>
      </c>
      <c r="Y80">
        <v>0</v>
      </c>
      <c r="Z80">
        <f t="shared" si="9"/>
        <v>1</v>
      </c>
      <c r="AA80">
        <f t="shared" si="10"/>
        <v>2</v>
      </c>
      <c r="AB80" s="39">
        <f t="shared" si="11"/>
        <v>0.133333333333333</v>
      </c>
    </row>
    <row r="81" spans="1:28">
      <c r="A81" t="s">
        <v>65</v>
      </c>
      <c r="B81" s="1">
        <v>44036</v>
      </c>
      <c r="C81" s="3">
        <v>0.416666666666667</v>
      </c>
      <c r="D81" t="s">
        <v>50</v>
      </c>
      <c r="E81" s="4">
        <v>300</v>
      </c>
      <c r="F81" t="s">
        <v>51</v>
      </c>
      <c r="G81" t="s">
        <v>113</v>
      </c>
      <c r="H81">
        <v>198</v>
      </c>
      <c r="I81" s="4">
        <v>12</v>
      </c>
      <c r="J81">
        <v>0</v>
      </c>
      <c r="K81">
        <f t="shared" si="7"/>
        <v>6</v>
      </c>
      <c r="M81" t="s">
        <v>53</v>
      </c>
      <c r="N81">
        <v>55820</v>
      </c>
      <c r="O81">
        <v>349</v>
      </c>
      <c r="P81">
        <v>18</v>
      </c>
      <c r="Q81">
        <v>84000</v>
      </c>
      <c r="R81" s="31">
        <f t="shared" si="8"/>
        <v>0.0515759312320917</v>
      </c>
      <c r="T81" s="6" t="s">
        <v>71</v>
      </c>
      <c r="U81">
        <v>1</v>
      </c>
      <c r="V81">
        <v>1</v>
      </c>
      <c r="W81">
        <v>1</v>
      </c>
      <c r="X81">
        <v>1</v>
      </c>
      <c r="Y81">
        <v>0</v>
      </c>
      <c r="Z81">
        <f t="shared" si="9"/>
        <v>4</v>
      </c>
      <c r="AA81">
        <f t="shared" si="10"/>
        <v>5</v>
      </c>
      <c r="AB81" s="39">
        <f t="shared" si="11"/>
        <v>0.333333333333333</v>
      </c>
    </row>
    <row r="82" spans="1:27">
      <c r="A82" t="s">
        <v>65</v>
      </c>
      <c r="B82" s="1">
        <v>44037</v>
      </c>
      <c r="C82" s="3">
        <v>0.5</v>
      </c>
      <c r="D82" t="s">
        <v>53</v>
      </c>
      <c r="E82" s="4">
        <v>1000</v>
      </c>
      <c r="F82" t="s">
        <v>68</v>
      </c>
      <c r="G82" t="s">
        <v>110</v>
      </c>
      <c r="H82">
        <v>1007</v>
      </c>
      <c r="I82" s="4">
        <v>7</v>
      </c>
      <c r="J82">
        <v>1</v>
      </c>
      <c r="K82">
        <f t="shared" si="7"/>
        <v>6</v>
      </c>
      <c r="M82" t="s">
        <v>62</v>
      </c>
      <c r="N82">
        <v>44418</v>
      </c>
      <c r="O82">
        <v>245</v>
      </c>
      <c r="P82">
        <v>14</v>
      </c>
      <c r="Q82">
        <v>57050</v>
      </c>
      <c r="R82" s="31">
        <f t="shared" si="8"/>
        <v>0.0571428571428571</v>
      </c>
      <c r="AA82">
        <f>SUM(AA77:AA81)</f>
        <v>15</v>
      </c>
    </row>
    <row r="83" spans="1:18">
      <c r="A83" t="s">
        <v>65</v>
      </c>
      <c r="B83" s="1">
        <v>44038</v>
      </c>
      <c r="C83" s="3">
        <v>0.614583333333333</v>
      </c>
      <c r="D83" t="s">
        <v>50</v>
      </c>
      <c r="E83" s="4">
        <v>1200</v>
      </c>
      <c r="F83" t="s">
        <v>88</v>
      </c>
      <c r="G83" t="s">
        <v>58</v>
      </c>
      <c r="H83">
        <v>1192</v>
      </c>
      <c r="I83" s="4">
        <v>20</v>
      </c>
      <c r="J83">
        <v>0</v>
      </c>
      <c r="K83">
        <f t="shared" si="7"/>
        <v>5</v>
      </c>
      <c r="M83" t="s">
        <v>61</v>
      </c>
      <c r="N83">
        <v>51042</v>
      </c>
      <c r="O83">
        <v>389</v>
      </c>
      <c r="P83">
        <v>22</v>
      </c>
      <c r="Q83">
        <v>81100</v>
      </c>
      <c r="R83" s="31">
        <f t="shared" si="8"/>
        <v>0.0565552699228792</v>
      </c>
    </row>
    <row r="84" spans="1:17">
      <c r="A84" t="s">
        <v>65</v>
      </c>
      <c r="B84" s="1">
        <v>44039</v>
      </c>
      <c r="C84" s="3">
        <v>0.4</v>
      </c>
      <c r="D84" t="s">
        <v>62</v>
      </c>
      <c r="E84" s="4">
        <v>2400</v>
      </c>
      <c r="F84" t="s">
        <v>121</v>
      </c>
      <c r="G84" t="s">
        <v>95</v>
      </c>
      <c r="H84">
        <v>1108</v>
      </c>
      <c r="I84" s="4">
        <v>3</v>
      </c>
      <c r="J84">
        <v>1</v>
      </c>
      <c r="K84">
        <f t="shared" si="7"/>
        <v>5</v>
      </c>
      <c r="Q84"/>
    </row>
    <row r="85" spans="1:17">
      <c r="A85" t="s">
        <v>65</v>
      </c>
      <c r="B85" s="1">
        <v>44039</v>
      </c>
      <c r="C85" s="3">
        <v>0.354166666666667</v>
      </c>
      <c r="D85" t="s">
        <v>33</v>
      </c>
      <c r="E85" s="4">
        <v>6300</v>
      </c>
      <c r="F85" t="s">
        <v>87</v>
      </c>
      <c r="G85" t="s">
        <v>48</v>
      </c>
      <c r="H85">
        <v>2256</v>
      </c>
      <c r="I85" s="4">
        <v>11</v>
      </c>
      <c r="J85">
        <v>0</v>
      </c>
      <c r="K85">
        <f t="shared" si="7"/>
        <v>5</v>
      </c>
      <c r="Q85"/>
    </row>
    <row r="86" spans="1:20">
      <c r="A86" t="s">
        <v>65</v>
      </c>
      <c r="B86" s="1">
        <v>44040</v>
      </c>
      <c r="C86" s="3">
        <v>0.34375</v>
      </c>
      <c r="D86" t="s">
        <v>47</v>
      </c>
      <c r="E86" s="4">
        <v>3300</v>
      </c>
      <c r="F86" t="s">
        <v>108</v>
      </c>
      <c r="G86" t="s">
        <v>72</v>
      </c>
      <c r="H86">
        <v>1969</v>
      </c>
      <c r="I86" s="4">
        <v>11</v>
      </c>
      <c r="J86">
        <v>1</v>
      </c>
      <c r="K86">
        <f t="shared" si="7"/>
        <v>5</v>
      </c>
      <c r="M86" t="s">
        <v>46</v>
      </c>
      <c r="N86" s="6" t="s">
        <v>26</v>
      </c>
      <c r="O86" s="6" t="s">
        <v>116</v>
      </c>
      <c r="P86" s="6" t="s">
        <v>12</v>
      </c>
      <c r="Q86" s="6" t="s">
        <v>23</v>
      </c>
      <c r="R86" s="6" t="s">
        <v>71</v>
      </c>
      <c r="S86" s="6" t="s">
        <v>122</v>
      </c>
      <c r="T86" s="6" t="s">
        <v>123</v>
      </c>
    </row>
    <row r="87" spans="1:22">
      <c r="A87" t="s">
        <v>65</v>
      </c>
      <c r="B87" s="1">
        <v>44040</v>
      </c>
      <c r="C87" s="3">
        <v>0.354166666666667</v>
      </c>
      <c r="D87" t="s">
        <v>62</v>
      </c>
      <c r="E87" s="4">
        <v>6500</v>
      </c>
      <c r="F87" t="s">
        <v>88</v>
      </c>
      <c r="G87" t="s">
        <v>95</v>
      </c>
      <c r="H87">
        <v>3607</v>
      </c>
      <c r="I87" s="4">
        <v>27</v>
      </c>
      <c r="J87">
        <v>2</v>
      </c>
      <c r="K87">
        <f t="shared" si="7"/>
        <v>5</v>
      </c>
      <c r="M87" t="s">
        <v>30</v>
      </c>
      <c r="N87">
        <f>(N76-MIN(N$76:N$83))/(MAX(N$76:N$83)-MIN(N$76:N$83))</f>
        <v>1</v>
      </c>
      <c r="O87">
        <f>(O76-MIN(O$76:O$83))/(MAX(O$76:O$83)-MIN(O$76:O$83))</f>
        <v>1</v>
      </c>
      <c r="P87">
        <f t="shared" ref="P87:R87" si="12">(P76-MIN(P$76:P$83))/(MAX(P$76:P$83)-MIN(P$76:P$83))</f>
        <v>1</v>
      </c>
      <c r="Q87">
        <f t="shared" si="12"/>
        <v>1</v>
      </c>
      <c r="R87">
        <f t="shared" si="12"/>
        <v>1</v>
      </c>
      <c r="S87">
        <f t="array" ref="S87:S94">MMULT(N87:R94,AB77:AB81)</f>
        <v>1</v>
      </c>
      <c r="T87">
        <v>1</v>
      </c>
      <c r="V87" s="6"/>
    </row>
    <row r="88" spans="1:22">
      <c r="A88" t="s">
        <v>65</v>
      </c>
      <c r="B88" s="1">
        <v>44040</v>
      </c>
      <c r="C88" s="3">
        <v>0.333333333333333</v>
      </c>
      <c r="D88" t="s">
        <v>50</v>
      </c>
      <c r="E88" s="4">
        <v>1200</v>
      </c>
      <c r="F88" t="s">
        <v>108</v>
      </c>
      <c r="G88" t="s">
        <v>56</v>
      </c>
      <c r="H88">
        <v>931</v>
      </c>
      <c r="I88" s="4">
        <v>17</v>
      </c>
      <c r="J88">
        <v>0</v>
      </c>
      <c r="K88">
        <f t="shared" si="7"/>
        <v>5</v>
      </c>
      <c r="M88" t="s">
        <v>33</v>
      </c>
      <c r="N88">
        <f t="shared" ref="N88:R94" si="13">(N77-MIN(N$76:N$83))/(MAX(N$76:N$83)-MIN(N$76:N$83))</f>
        <v>0.0325087476605094</v>
      </c>
      <c r="O88">
        <f t="shared" si="13"/>
        <v>0</v>
      </c>
      <c r="P88">
        <f t="shared" si="13"/>
        <v>0</v>
      </c>
      <c r="Q88">
        <f t="shared" si="13"/>
        <v>0.338156892612338</v>
      </c>
      <c r="R88">
        <f t="shared" si="13"/>
        <v>0.419133918551846</v>
      </c>
      <c r="S88">
        <v>0.186966141709628</v>
      </c>
      <c r="T88">
        <v>7</v>
      </c>
      <c r="V88" s="6"/>
    </row>
    <row r="89" spans="1:22">
      <c r="A89" t="s">
        <v>65</v>
      </c>
      <c r="B89" s="1">
        <v>44040</v>
      </c>
      <c r="C89" s="3">
        <v>0.5</v>
      </c>
      <c r="D89" t="s">
        <v>30</v>
      </c>
      <c r="E89" s="4">
        <v>4600</v>
      </c>
      <c r="F89" t="s">
        <v>108</v>
      </c>
      <c r="G89" t="s">
        <v>67</v>
      </c>
      <c r="H89">
        <v>2857</v>
      </c>
      <c r="I89" s="4">
        <v>10</v>
      </c>
      <c r="J89">
        <v>1</v>
      </c>
      <c r="K89">
        <f t="shared" si="7"/>
        <v>5</v>
      </c>
      <c r="M89" t="s">
        <v>44</v>
      </c>
      <c r="N89">
        <f t="shared" si="13"/>
        <v>0</v>
      </c>
      <c r="O89">
        <f t="shared" si="13"/>
        <v>0.544444444444444</v>
      </c>
      <c r="P89">
        <f t="shared" si="13"/>
        <v>0.24</v>
      </c>
      <c r="Q89">
        <f t="shared" si="13"/>
        <v>0</v>
      </c>
      <c r="R89">
        <f t="shared" si="13"/>
        <v>0</v>
      </c>
      <c r="S89">
        <v>0.172888888888889</v>
      </c>
      <c r="T89">
        <v>8</v>
      </c>
      <c r="V89" s="6"/>
    </row>
    <row r="90" spans="1:22">
      <c r="A90" t="s">
        <v>65</v>
      </c>
      <c r="B90" s="1">
        <v>44040</v>
      </c>
      <c r="C90" s="3" t="s">
        <v>124</v>
      </c>
      <c r="D90" t="s">
        <v>33</v>
      </c>
      <c r="E90" s="4">
        <v>1100</v>
      </c>
      <c r="F90" t="s">
        <v>108</v>
      </c>
      <c r="G90" t="s">
        <v>93</v>
      </c>
      <c r="H90">
        <v>757</v>
      </c>
      <c r="I90" s="4">
        <v>10</v>
      </c>
      <c r="J90">
        <v>2</v>
      </c>
      <c r="K90">
        <f t="shared" si="7"/>
        <v>5</v>
      </c>
      <c r="M90" t="s">
        <v>47</v>
      </c>
      <c r="N90">
        <f t="shared" si="13"/>
        <v>0.369049556513956</v>
      </c>
      <c r="O90">
        <f t="shared" si="13"/>
        <v>0.336111111111111</v>
      </c>
      <c r="P90">
        <f t="shared" si="13"/>
        <v>0.16</v>
      </c>
      <c r="Q90">
        <f t="shared" si="13"/>
        <v>0.644325971058644</v>
      </c>
      <c r="R90">
        <f t="shared" si="13"/>
        <v>0.144526994233582</v>
      </c>
      <c r="S90">
        <v>0.268577986875499</v>
      </c>
      <c r="T90">
        <v>5</v>
      </c>
      <c r="V90" s="6"/>
    </row>
    <row r="91" spans="1:22">
      <c r="A91" t="s">
        <v>65</v>
      </c>
      <c r="B91" s="1">
        <v>44040</v>
      </c>
      <c r="C91" s="3">
        <v>0.506944444444444</v>
      </c>
      <c r="D91" t="s">
        <v>62</v>
      </c>
      <c r="E91" s="4">
        <v>1200</v>
      </c>
      <c r="F91" t="s">
        <v>87</v>
      </c>
      <c r="G91" t="s">
        <v>75</v>
      </c>
      <c r="H91">
        <v>287</v>
      </c>
      <c r="I91" s="4">
        <v>5</v>
      </c>
      <c r="J91">
        <v>0</v>
      </c>
      <c r="K91">
        <f t="shared" si="7"/>
        <v>5</v>
      </c>
      <c r="M91" t="s">
        <v>50</v>
      </c>
      <c r="N91">
        <f t="shared" si="13"/>
        <v>0.31479371795915</v>
      </c>
      <c r="O91">
        <f t="shared" si="13"/>
        <v>0.216666666666667</v>
      </c>
      <c r="P91">
        <f t="shared" si="13"/>
        <v>0.08</v>
      </c>
      <c r="Q91">
        <f t="shared" si="13"/>
        <v>0.488956587966489</v>
      </c>
      <c r="R91">
        <f t="shared" si="13"/>
        <v>0.125719829258828</v>
      </c>
      <c r="S91">
        <v>0.192753736012418</v>
      </c>
      <c r="T91">
        <v>6</v>
      </c>
      <c r="V91" s="6"/>
    </row>
    <row r="92" spans="1:20">
      <c r="A92" t="s">
        <v>65</v>
      </c>
      <c r="B92" s="1">
        <v>44040</v>
      </c>
      <c r="C92" s="3" t="s">
        <v>94</v>
      </c>
      <c r="D92" t="s">
        <v>30</v>
      </c>
      <c r="E92" s="4">
        <v>1000</v>
      </c>
      <c r="F92" t="s">
        <v>87</v>
      </c>
      <c r="G92" t="s">
        <v>113</v>
      </c>
      <c r="H92">
        <v>495</v>
      </c>
      <c r="I92" s="4">
        <v>5</v>
      </c>
      <c r="J92">
        <v>1</v>
      </c>
      <c r="K92">
        <f t="shared" si="7"/>
        <v>5</v>
      </c>
      <c r="M92" t="s">
        <v>53</v>
      </c>
      <c r="N92">
        <f t="shared" si="13"/>
        <v>0.538123525103751</v>
      </c>
      <c r="O92">
        <f t="shared" si="13"/>
        <v>0.352777777777778</v>
      </c>
      <c r="P92">
        <f t="shared" si="13"/>
        <v>0.28</v>
      </c>
      <c r="Q92">
        <f t="shared" si="13"/>
        <v>0.635186595582635</v>
      </c>
      <c r="R92">
        <f t="shared" si="13"/>
        <v>0.514781964768789</v>
      </c>
      <c r="S92">
        <v>0.437382658229753</v>
      </c>
      <c r="T92">
        <v>3</v>
      </c>
    </row>
    <row r="93" spans="1:20">
      <c r="A93" t="s">
        <v>65</v>
      </c>
      <c r="B93" s="1">
        <v>44041</v>
      </c>
      <c r="C93" s="3" t="s">
        <v>94</v>
      </c>
      <c r="D93" t="s">
        <v>53</v>
      </c>
      <c r="E93" s="4">
        <v>5000</v>
      </c>
      <c r="F93" t="s">
        <v>125</v>
      </c>
      <c r="G93" t="s">
        <v>35</v>
      </c>
      <c r="H93">
        <v>3312</v>
      </c>
      <c r="I93" s="4">
        <v>4</v>
      </c>
      <c r="J93">
        <v>0</v>
      </c>
      <c r="K93">
        <f t="shared" si="7"/>
        <v>5</v>
      </c>
      <c r="M93" t="s">
        <v>62</v>
      </c>
      <c r="N93">
        <f t="shared" si="13"/>
        <v>0.306168117828953</v>
      </c>
      <c r="O93">
        <f t="shared" si="13"/>
        <v>0.0638888888888889</v>
      </c>
      <c r="P93">
        <f t="shared" si="13"/>
        <v>0.12</v>
      </c>
      <c r="Q93">
        <f t="shared" si="13"/>
        <v>0.224676313785225</v>
      </c>
      <c r="R93">
        <f t="shared" si="13"/>
        <v>0.777548644603359</v>
      </c>
      <c r="S93">
        <v>0.354328709005524</v>
      </c>
      <c r="T93">
        <v>4</v>
      </c>
    </row>
    <row r="94" spans="1:20">
      <c r="A94" t="s">
        <v>65</v>
      </c>
      <c r="B94" s="1">
        <v>44042</v>
      </c>
      <c r="C94" s="3" t="s">
        <v>126</v>
      </c>
      <c r="D94" t="s">
        <v>50</v>
      </c>
      <c r="E94" s="4">
        <v>3500</v>
      </c>
      <c r="F94" t="s">
        <v>88</v>
      </c>
      <c r="G94" t="s">
        <v>69</v>
      </c>
      <c r="H94">
        <v>914</v>
      </c>
      <c r="I94" s="4">
        <v>4</v>
      </c>
      <c r="J94">
        <v>1</v>
      </c>
      <c r="K94">
        <f t="shared" si="7"/>
        <v>5</v>
      </c>
      <c r="M94" t="s">
        <v>61</v>
      </c>
      <c r="N94">
        <f t="shared" si="13"/>
        <v>0.440922776466759</v>
      </c>
      <c r="O94">
        <f t="shared" si="13"/>
        <v>0.463888888888889</v>
      </c>
      <c r="P94">
        <f t="shared" si="13"/>
        <v>0.44</v>
      </c>
      <c r="Q94">
        <f t="shared" si="13"/>
        <v>0.591012947448591</v>
      </c>
      <c r="R94">
        <f t="shared" si="13"/>
        <v>0.749813706976786</v>
      </c>
      <c r="S94">
        <v>0.568245591527636</v>
      </c>
      <c r="T94">
        <v>2</v>
      </c>
    </row>
    <row r="95" spans="1:17">
      <c r="A95" t="s">
        <v>65</v>
      </c>
      <c r="B95" s="1">
        <v>44042</v>
      </c>
      <c r="C95" s="3" t="s">
        <v>127</v>
      </c>
      <c r="D95" t="s">
        <v>61</v>
      </c>
      <c r="E95" s="4">
        <v>5000</v>
      </c>
      <c r="F95" t="s">
        <v>128</v>
      </c>
      <c r="G95" t="s">
        <v>83</v>
      </c>
      <c r="H95">
        <v>3249</v>
      </c>
      <c r="I95" s="4">
        <v>13</v>
      </c>
      <c r="J95">
        <v>2</v>
      </c>
      <c r="K95">
        <f t="shared" si="7"/>
        <v>5</v>
      </c>
      <c r="P95" s="5"/>
      <c r="Q95"/>
    </row>
    <row r="96" spans="1:17">
      <c r="A96" t="s">
        <v>65</v>
      </c>
      <c r="B96" s="1">
        <v>44042</v>
      </c>
      <c r="C96" s="3" t="s">
        <v>129</v>
      </c>
      <c r="D96" t="s">
        <v>53</v>
      </c>
      <c r="E96" s="4">
        <v>1400</v>
      </c>
      <c r="F96" t="s">
        <v>121</v>
      </c>
      <c r="G96" t="s">
        <v>89</v>
      </c>
      <c r="H96">
        <v>689</v>
      </c>
      <c r="I96" s="4">
        <v>4</v>
      </c>
      <c r="J96">
        <v>0</v>
      </c>
      <c r="K96">
        <f t="shared" si="7"/>
        <v>5</v>
      </c>
      <c r="Q96"/>
    </row>
    <row r="97" spans="1:17">
      <c r="A97" t="s">
        <v>65</v>
      </c>
      <c r="B97" s="1">
        <v>44042</v>
      </c>
      <c r="C97" s="3" t="s">
        <v>130</v>
      </c>
      <c r="D97" t="s">
        <v>30</v>
      </c>
      <c r="E97" s="4">
        <v>2000</v>
      </c>
      <c r="F97" t="s">
        <v>128</v>
      </c>
      <c r="G97" t="s">
        <v>75</v>
      </c>
      <c r="H97">
        <v>1175</v>
      </c>
      <c r="I97" s="4">
        <v>19</v>
      </c>
      <c r="J97">
        <v>2</v>
      </c>
      <c r="K97">
        <f t="shared" si="7"/>
        <v>5</v>
      </c>
      <c r="Q97"/>
    </row>
    <row r="98" spans="1:17">
      <c r="A98" t="s">
        <v>65</v>
      </c>
      <c r="B98" s="1">
        <v>44042</v>
      </c>
      <c r="C98" s="3" t="s">
        <v>131</v>
      </c>
      <c r="D98" t="s">
        <v>50</v>
      </c>
      <c r="E98" s="4">
        <v>1000</v>
      </c>
      <c r="F98" t="s">
        <v>125</v>
      </c>
      <c r="G98" t="s">
        <v>67</v>
      </c>
      <c r="H98">
        <v>721</v>
      </c>
      <c r="I98" s="4">
        <v>0</v>
      </c>
      <c r="J98">
        <v>0</v>
      </c>
      <c r="K98">
        <f t="shared" si="7"/>
        <v>5</v>
      </c>
      <c r="Q98"/>
    </row>
    <row r="99" spans="1:17">
      <c r="A99" t="s">
        <v>65</v>
      </c>
      <c r="B99" s="1">
        <v>44042</v>
      </c>
      <c r="C99" s="3" t="s">
        <v>132</v>
      </c>
      <c r="D99" t="s">
        <v>30</v>
      </c>
      <c r="E99" s="4">
        <v>12000</v>
      </c>
      <c r="F99" t="s">
        <v>133</v>
      </c>
      <c r="G99" t="s">
        <v>134</v>
      </c>
      <c r="H99">
        <v>12193</v>
      </c>
      <c r="I99" s="4">
        <v>46</v>
      </c>
      <c r="J99">
        <v>0</v>
      </c>
      <c r="K99">
        <f t="shared" si="7"/>
        <v>5</v>
      </c>
      <c r="Q99"/>
    </row>
    <row r="100" spans="1:17">
      <c r="A100" t="s">
        <v>65</v>
      </c>
      <c r="B100" s="1">
        <v>44042</v>
      </c>
      <c r="C100" s="3">
        <v>0.479166666666667</v>
      </c>
      <c r="D100" t="s">
        <v>62</v>
      </c>
      <c r="E100" s="4">
        <v>500</v>
      </c>
      <c r="F100" t="s">
        <v>88</v>
      </c>
      <c r="G100" t="s">
        <v>35</v>
      </c>
      <c r="H100">
        <v>372</v>
      </c>
      <c r="I100" s="4">
        <v>0</v>
      </c>
      <c r="J100">
        <v>0</v>
      </c>
      <c r="K100">
        <f t="shared" si="7"/>
        <v>5</v>
      </c>
      <c r="Q100"/>
    </row>
    <row r="101" spans="1:17">
      <c r="A101" t="s">
        <v>65</v>
      </c>
      <c r="B101" s="1">
        <v>44043</v>
      </c>
      <c r="C101" s="3">
        <v>0.500694444444444</v>
      </c>
      <c r="D101" t="s">
        <v>53</v>
      </c>
      <c r="E101" s="4">
        <v>2300</v>
      </c>
      <c r="F101" t="s">
        <v>108</v>
      </c>
      <c r="G101" t="s">
        <v>69</v>
      </c>
      <c r="H101">
        <v>1541</v>
      </c>
      <c r="I101" s="4">
        <v>11</v>
      </c>
      <c r="J101">
        <v>1</v>
      </c>
      <c r="K101">
        <f t="shared" si="7"/>
        <v>5</v>
      </c>
      <c r="Q101"/>
    </row>
    <row r="102" spans="1:17">
      <c r="A102" t="s">
        <v>65</v>
      </c>
      <c r="B102" s="1">
        <v>44043</v>
      </c>
      <c r="C102" s="3">
        <v>0.354166666666667</v>
      </c>
      <c r="D102" t="s">
        <v>30</v>
      </c>
      <c r="E102" s="4">
        <v>800</v>
      </c>
      <c r="F102" t="s">
        <v>128</v>
      </c>
      <c r="G102" t="s">
        <v>135</v>
      </c>
      <c r="H102">
        <v>1076</v>
      </c>
      <c r="I102" s="4">
        <v>12</v>
      </c>
      <c r="J102">
        <v>2</v>
      </c>
      <c r="K102">
        <f t="shared" si="7"/>
        <v>5</v>
      </c>
      <c r="Q102"/>
    </row>
    <row r="103" spans="1:17">
      <c r="A103" t="s">
        <v>65</v>
      </c>
      <c r="B103" s="1">
        <v>44043</v>
      </c>
      <c r="C103" s="3">
        <v>0.477777777777778</v>
      </c>
      <c r="D103" t="s">
        <v>30</v>
      </c>
      <c r="E103" s="4">
        <v>1000</v>
      </c>
      <c r="F103" t="s">
        <v>108</v>
      </c>
      <c r="G103" t="s">
        <v>95</v>
      </c>
      <c r="H103">
        <v>838</v>
      </c>
      <c r="I103" s="4">
        <v>2</v>
      </c>
      <c r="J103">
        <v>0</v>
      </c>
      <c r="K103">
        <f t="shared" si="7"/>
        <v>5</v>
      </c>
      <c r="Q103"/>
    </row>
    <row r="104" spans="1:17">
      <c r="A104" t="s">
        <v>65</v>
      </c>
      <c r="B104" s="1">
        <v>44043</v>
      </c>
      <c r="C104" s="3">
        <v>0.520833333333333</v>
      </c>
      <c r="D104" t="s">
        <v>53</v>
      </c>
      <c r="E104" s="4">
        <v>5000</v>
      </c>
      <c r="F104" t="s">
        <v>125</v>
      </c>
      <c r="G104" t="s">
        <v>72</v>
      </c>
      <c r="H104">
        <v>1957</v>
      </c>
      <c r="I104" s="4">
        <v>11</v>
      </c>
      <c r="J104">
        <v>1</v>
      </c>
      <c r="K104">
        <f t="shared" si="7"/>
        <v>5</v>
      </c>
      <c r="Q104"/>
    </row>
    <row r="105" spans="1:17">
      <c r="A105" t="s">
        <v>136</v>
      </c>
      <c r="B105" s="1">
        <v>44045</v>
      </c>
      <c r="C105" s="3">
        <v>0.5</v>
      </c>
      <c r="D105" t="s">
        <v>50</v>
      </c>
      <c r="E105" s="4">
        <v>1200</v>
      </c>
      <c r="F105" t="s">
        <v>137</v>
      </c>
      <c r="G105" t="s">
        <v>56</v>
      </c>
      <c r="H105">
        <v>1197</v>
      </c>
      <c r="I105" s="4">
        <v>12</v>
      </c>
      <c r="J105">
        <v>2</v>
      </c>
      <c r="K105">
        <f t="shared" si="7"/>
        <v>4</v>
      </c>
      <c r="Q105"/>
    </row>
    <row r="106" spans="1:17">
      <c r="A106" t="s">
        <v>136</v>
      </c>
      <c r="B106" s="1">
        <v>44046</v>
      </c>
      <c r="C106" s="3">
        <v>0.354166666666667</v>
      </c>
      <c r="D106" t="s">
        <v>33</v>
      </c>
      <c r="E106" s="4">
        <v>4600</v>
      </c>
      <c r="F106" t="s">
        <v>128</v>
      </c>
      <c r="G106" t="s">
        <v>93</v>
      </c>
      <c r="H106">
        <v>943</v>
      </c>
      <c r="I106" s="4">
        <v>0</v>
      </c>
      <c r="J106">
        <v>0</v>
      </c>
      <c r="K106">
        <f t="shared" si="7"/>
        <v>4</v>
      </c>
      <c r="Q106"/>
    </row>
    <row r="107" spans="1:17">
      <c r="A107" t="s">
        <v>136</v>
      </c>
      <c r="B107" s="1">
        <v>44046</v>
      </c>
      <c r="C107" s="3">
        <v>0.340277777777778</v>
      </c>
      <c r="D107" t="s">
        <v>33</v>
      </c>
      <c r="E107" s="4">
        <v>2500</v>
      </c>
      <c r="F107" t="s">
        <v>51</v>
      </c>
      <c r="G107" t="s">
        <v>72</v>
      </c>
      <c r="H107">
        <v>1739</v>
      </c>
      <c r="I107" s="4">
        <v>8</v>
      </c>
      <c r="J107">
        <v>0</v>
      </c>
      <c r="K107">
        <f t="shared" si="7"/>
        <v>4</v>
      </c>
      <c r="Q107"/>
    </row>
    <row r="108" spans="1:17">
      <c r="A108" t="s">
        <v>136</v>
      </c>
      <c r="B108" s="1">
        <v>44047</v>
      </c>
      <c r="C108" s="3">
        <v>0.458333333333333</v>
      </c>
      <c r="D108" t="s">
        <v>30</v>
      </c>
      <c r="E108" s="4">
        <v>650</v>
      </c>
      <c r="F108" t="s">
        <v>51</v>
      </c>
      <c r="G108" t="s">
        <v>67</v>
      </c>
      <c r="H108">
        <v>404</v>
      </c>
      <c r="I108" s="4">
        <v>1</v>
      </c>
      <c r="J108">
        <v>0</v>
      </c>
      <c r="K108">
        <f t="shared" si="7"/>
        <v>4</v>
      </c>
      <c r="Q108"/>
    </row>
    <row r="109" spans="1:17">
      <c r="A109" t="s">
        <v>136</v>
      </c>
      <c r="B109" s="1">
        <v>44047</v>
      </c>
      <c r="C109" s="3">
        <v>0.375</v>
      </c>
      <c r="D109" t="s">
        <v>30</v>
      </c>
      <c r="E109" s="4">
        <v>500</v>
      </c>
      <c r="F109" t="s">
        <v>121</v>
      </c>
      <c r="G109" t="s">
        <v>138</v>
      </c>
      <c r="H109">
        <v>253</v>
      </c>
      <c r="I109" s="4">
        <v>6</v>
      </c>
      <c r="J109">
        <v>1</v>
      </c>
      <c r="K109">
        <f t="shared" si="7"/>
        <v>4</v>
      </c>
      <c r="Q109"/>
    </row>
    <row r="110" spans="1:11">
      <c r="A110" t="s">
        <v>136</v>
      </c>
      <c r="B110" s="1">
        <v>44048</v>
      </c>
      <c r="C110" s="3">
        <v>0.375</v>
      </c>
      <c r="D110" t="s">
        <v>44</v>
      </c>
      <c r="E110" s="4">
        <v>5000</v>
      </c>
      <c r="F110" t="s">
        <v>139</v>
      </c>
      <c r="G110" t="s">
        <v>95</v>
      </c>
      <c r="H110">
        <v>3547</v>
      </c>
      <c r="I110" s="4">
        <v>36</v>
      </c>
      <c r="J110">
        <v>2</v>
      </c>
      <c r="K110">
        <f t="shared" si="7"/>
        <v>4</v>
      </c>
    </row>
    <row r="111" spans="1:11">
      <c r="A111" t="s">
        <v>136</v>
      </c>
      <c r="B111" s="1">
        <v>44048</v>
      </c>
      <c r="C111" s="3">
        <v>0.378472222222222</v>
      </c>
      <c r="D111" t="s">
        <v>50</v>
      </c>
      <c r="E111" s="4">
        <v>900</v>
      </c>
      <c r="F111" t="s">
        <v>139</v>
      </c>
      <c r="G111" t="s">
        <v>35</v>
      </c>
      <c r="H111">
        <v>438</v>
      </c>
      <c r="I111" s="4">
        <v>1</v>
      </c>
      <c r="J111">
        <v>0</v>
      </c>
      <c r="K111">
        <f t="shared" si="7"/>
        <v>4</v>
      </c>
    </row>
    <row r="112" spans="1:11">
      <c r="A112" t="s">
        <v>136</v>
      </c>
      <c r="B112" s="1">
        <v>44048</v>
      </c>
      <c r="C112" s="3">
        <v>0.583333333333333</v>
      </c>
      <c r="D112" t="s">
        <v>62</v>
      </c>
      <c r="E112" s="4">
        <v>2000</v>
      </c>
      <c r="F112" t="s">
        <v>51</v>
      </c>
      <c r="G112" t="s">
        <v>84</v>
      </c>
      <c r="H112">
        <v>759</v>
      </c>
      <c r="I112" s="4">
        <v>4</v>
      </c>
      <c r="J112">
        <v>1</v>
      </c>
      <c r="K112">
        <f t="shared" si="7"/>
        <v>4</v>
      </c>
    </row>
    <row r="113" spans="1:11">
      <c r="A113" t="s">
        <v>136</v>
      </c>
      <c r="B113" s="1">
        <v>44048</v>
      </c>
      <c r="C113" s="3">
        <v>0.75</v>
      </c>
      <c r="D113" t="s">
        <v>44</v>
      </c>
      <c r="E113" s="4">
        <v>1200</v>
      </c>
      <c r="F113" t="s">
        <v>125</v>
      </c>
      <c r="G113" t="s">
        <v>48</v>
      </c>
      <c r="H113">
        <v>443</v>
      </c>
      <c r="I113" s="4">
        <v>14</v>
      </c>
      <c r="J113">
        <v>0</v>
      </c>
      <c r="K113">
        <f t="shared" si="7"/>
        <v>4</v>
      </c>
    </row>
    <row r="114" spans="1:11">
      <c r="A114" t="s">
        <v>136</v>
      </c>
      <c r="B114" s="1">
        <v>44049</v>
      </c>
      <c r="C114" s="3">
        <v>0.340277777777778</v>
      </c>
      <c r="D114" t="s">
        <v>62</v>
      </c>
      <c r="E114" s="4">
        <v>1300</v>
      </c>
      <c r="F114" t="s">
        <v>140</v>
      </c>
      <c r="G114" t="s">
        <v>83</v>
      </c>
      <c r="H114">
        <v>945</v>
      </c>
      <c r="I114" s="4">
        <v>6</v>
      </c>
      <c r="J114">
        <v>1</v>
      </c>
      <c r="K114">
        <f t="shared" si="7"/>
        <v>4</v>
      </c>
    </row>
    <row r="115" spans="1:11">
      <c r="A115" t="s">
        <v>136</v>
      </c>
      <c r="B115" s="1">
        <v>44049</v>
      </c>
      <c r="C115" s="3">
        <v>0.600694444444444</v>
      </c>
      <c r="D115" t="s">
        <v>50</v>
      </c>
      <c r="E115" s="4">
        <v>1200</v>
      </c>
      <c r="F115" t="s">
        <v>141</v>
      </c>
      <c r="G115" t="s">
        <v>93</v>
      </c>
      <c r="H115">
        <v>1304</v>
      </c>
      <c r="I115" s="4">
        <v>8</v>
      </c>
      <c r="J115">
        <v>0</v>
      </c>
      <c r="K115">
        <f t="shared" si="7"/>
        <v>4</v>
      </c>
    </row>
    <row r="116" spans="1:11">
      <c r="A116" t="s">
        <v>136</v>
      </c>
      <c r="B116" s="1">
        <v>44049</v>
      </c>
      <c r="C116" s="3">
        <v>0.416666666666667</v>
      </c>
      <c r="D116" t="s">
        <v>61</v>
      </c>
      <c r="E116" s="4">
        <v>12000</v>
      </c>
      <c r="F116" t="s">
        <v>142</v>
      </c>
      <c r="G116" t="s">
        <v>95</v>
      </c>
      <c r="H116">
        <v>5399</v>
      </c>
      <c r="I116" s="4">
        <v>19</v>
      </c>
      <c r="J116">
        <v>2</v>
      </c>
      <c r="K116">
        <f t="shared" si="7"/>
        <v>4</v>
      </c>
    </row>
    <row r="117" spans="1:11">
      <c r="A117" t="s">
        <v>136</v>
      </c>
      <c r="B117" s="1">
        <v>44049</v>
      </c>
      <c r="C117" s="3" t="s">
        <v>143</v>
      </c>
      <c r="D117" t="s">
        <v>61</v>
      </c>
      <c r="E117" s="4">
        <v>1300</v>
      </c>
      <c r="F117" t="s">
        <v>144</v>
      </c>
      <c r="G117" t="s">
        <v>86</v>
      </c>
      <c r="H117">
        <v>905</v>
      </c>
      <c r="I117" s="4">
        <v>5</v>
      </c>
      <c r="J117">
        <v>0</v>
      </c>
      <c r="K117">
        <f t="shared" si="7"/>
        <v>4</v>
      </c>
    </row>
    <row r="118" spans="1:11">
      <c r="A118" t="s">
        <v>136</v>
      </c>
      <c r="B118" s="1">
        <v>44049</v>
      </c>
      <c r="C118" s="3">
        <v>0.375</v>
      </c>
      <c r="D118" t="s">
        <v>33</v>
      </c>
      <c r="E118" s="4">
        <v>3500</v>
      </c>
      <c r="F118" t="s">
        <v>128</v>
      </c>
      <c r="G118" t="s">
        <v>101</v>
      </c>
      <c r="H118">
        <v>1340</v>
      </c>
      <c r="I118" s="4">
        <v>6</v>
      </c>
      <c r="J118">
        <v>0</v>
      </c>
      <c r="K118">
        <f t="shared" si="7"/>
        <v>4</v>
      </c>
    </row>
    <row r="119" spans="1:11">
      <c r="A119" t="s">
        <v>136</v>
      </c>
      <c r="B119" s="1">
        <v>44050</v>
      </c>
      <c r="C119" s="3">
        <v>0.4</v>
      </c>
      <c r="D119" t="s">
        <v>62</v>
      </c>
      <c r="E119" s="4">
        <v>2400</v>
      </c>
      <c r="F119" t="s">
        <v>128</v>
      </c>
      <c r="G119" t="s">
        <v>95</v>
      </c>
      <c r="H119">
        <v>1225</v>
      </c>
      <c r="I119" s="4">
        <v>4</v>
      </c>
      <c r="J119">
        <v>0</v>
      </c>
      <c r="K119">
        <f t="shared" si="7"/>
        <v>4</v>
      </c>
    </row>
    <row r="120" spans="1:11">
      <c r="A120" t="s">
        <v>136</v>
      </c>
      <c r="B120" s="1">
        <v>44050</v>
      </c>
      <c r="C120" s="3">
        <v>0.541666666666667</v>
      </c>
      <c r="D120" t="s">
        <v>62</v>
      </c>
      <c r="E120" s="4">
        <v>1200</v>
      </c>
      <c r="F120" t="s">
        <v>140</v>
      </c>
      <c r="G120" t="s">
        <v>138</v>
      </c>
      <c r="H120">
        <v>1096</v>
      </c>
      <c r="I120" s="4">
        <v>8</v>
      </c>
      <c r="J120">
        <v>1</v>
      </c>
      <c r="K120">
        <f t="shared" si="7"/>
        <v>4</v>
      </c>
    </row>
    <row r="121" spans="1:11">
      <c r="A121" t="s">
        <v>136</v>
      </c>
      <c r="B121" s="1">
        <v>44050</v>
      </c>
      <c r="C121" s="3">
        <v>0.416666666666667</v>
      </c>
      <c r="D121" t="s">
        <v>30</v>
      </c>
      <c r="E121" s="4">
        <v>400</v>
      </c>
      <c r="F121" t="s">
        <v>139</v>
      </c>
      <c r="G121" t="s">
        <v>67</v>
      </c>
      <c r="H121">
        <v>232</v>
      </c>
      <c r="I121" s="4">
        <v>2</v>
      </c>
      <c r="J121">
        <v>0</v>
      </c>
      <c r="K121">
        <f t="shared" si="7"/>
        <v>4</v>
      </c>
    </row>
    <row r="122" spans="1:11">
      <c r="A122" t="s">
        <v>136</v>
      </c>
      <c r="B122" s="1">
        <v>44050</v>
      </c>
      <c r="C122" s="3">
        <v>0.354166666666667</v>
      </c>
      <c r="D122" t="s">
        <v>62</v>
      </c>
      <c r="E122" s="4">
        <v>5000</v>
      </c>
      <c r="F122" t="s">
        <v>121</v>
      </c>
      <c r="G122" t="s">
        <v>32</v>
      </c>
      <c r="H122">
        <v>3249</v>
      </c>
      <c r="I122" s="4">
        <v>42</v>
      </c>
      <c r="J122">
        <v>2</v>
      </c>
      <c r="K122">
        <f t="shared" si="7"/>
        <v>4</v>
      </c>
    </row>
    <row r="123" spans="1:11">
      <c r="A123" t="s">
        <v>136</v>
      </c>
      <c r="B123" s="1">
        <v>44050</v>
      </c>
      <c r="C123" s="3">
        <v>0.340277777777778</v>
      </c>
      <c r="D123" t="s">
        <v>61</v>
      </c>
      <c r="E123" s="4">
        <v>1800</v>
      </c>
      <c r="F123" t="s">
        <v>145</v>
      </c>
      <c r="G123" t="s">
        <v>110</v>
      </c>
      <c r="H123">
        <v>930</v>
      </c>
      <c r="I123" s="4">
        <v>7</v>
      </c>
      <c r="J123">
        <v>1</v>
      </c>
      <c r="K123">
        <f t="shared" si="7"/>
        <v>4</v>
      </c>
    </row>
    <row r="124" spans="1:11">
      <c r="A124" t="s">
        <v>136</v>
      </c>
      <c r="B124" s="1">
        <v>44050</v>
      </c>
      <c r="C124" s="3" t="s">
        <v>94</v>
      </c>
      <c r="D124" t="s">
        <v>30</v>
      </c>
      <c r="E124" s="4">
        <v>400</v>
      </c>
      <c r="F124" t="s">
        <v>85</v>
      </c>
      <c r="G124" t="s">
        <v>146</v>
      </c>
      <c r="H124">
        <v>452</v>
      </c>
      <c r="I124" s="4">
        <v>6</v>
      </c>
      <c r="J124">
        <v>1</v>
      </c>
      <c r="K124">
        <f t="shared" si="7"/>
        <v>4</v>
      </c>
    </row>
    <row r="125" spans="1:11">
      <c r="A125" t="s">
        <v>136</v>
      </c>
      <c r="B125" s="1">
        <v>44052</v>
      </c>
      <c r="C125" s="3">
        <v>0.520833333333333</v>
      </c>
      <c r="D125" t="s">
        <v>53</v>
      </c>
      <c r="E125" s="4">
        <v>5000</v>
      </c>
      <c r="F125" t="s">
        <v>140</v>
      </c>
      <c r="G125" t="s">
        <v>91</v>
      </c>
      <c r="H125">
        <v>2257</v>
      </c>
      <c r="I125" s="4">
        <v>17</v>
      </c>
      <c r="J125">
        <v>1</v>
      </c>
      <c r="K125">
        <f t="shared" si="7"/>
        <v>3</v>
      </c>
    </row>
    <row r="126" spans="1:11">
      <c r="A126" t="s">
        <v>136</v>
      </c>
      <c r="B126" s="1">
        <v>44053</v>
      </c>
      <c r="C126" s="3">
        <v>0.375</v>
      </c>
      <c r="D126" t="s">
        <v>62</v>
      </c>
      <c r="E126" s="4">
        <v>4300</v>
      </c>
      <c r="F126" t="s">
        <v>51</v>
      </c>
      <c r="G126" t="s">
        <v>95</v>
      </c>
      <c r="H126">
        <v>2032</v>
      </c>
      <c r="I126" s="4">
        <v>5</v>
      </c>
      <c r="J126">
        <v>0</v>
      </c>
      <c r="K126">
        <f t="shared" si="7"/>
        <v>3</v>
      </c>
    </row>
    <row r="127" spans="1:11">
      <c r="A127" t="s">
        <v>136</v>
      </c>
      <c r="B127" s="1">
        <v>44053</v>
      </c>
      <c r="C127" s="3">
        <v>0.585416666666667</v>
      </c>
      <c r="D127" t="s">
        <v>53</v>
      </c>
      <c r="E127" s="4">
        <v>2000</v>
      </c>
      <c r="F127" t="s">
        <v>31</v>
      </c>
      <c r="G127" t="s">
        <v>113</v>
      </c>
      <c r="H127">
        <v>1286</v>
      </c>
      <c r="I127" s="4">
        <v>5</v>
      </c>
      <c r="J127">
        <v>0</v>
      </c>
      <c r="K127">
        <f t="shared" si="7"/>
        <v>3</v>
      </c>
    </row>
    <row r="128" spans="1:11">
      <c r="A128" t="s">
        <v>136</v>
      </c>
      <c r="B128" s="1">
        <v>44053</v>
      </c>
      <c r="C128" s="3">
        <v>0.5</v>
      </c>
      <c r="D128" t="s">
        <v>30</v>
      </c>
      <c r="E128" s="4">
        <v>4500</v>
      </c>
      <c r="F128" t="s">
        <v>145</v>
      </c>
      <c r="G128" t="s">
        <v>147</v>
      </c>
      <c r="H128">
        <v>644</v>
      </c>
      <c r="I128" s="4">
        <v>4</v>
      </c>
      <c r="J128">
        <v>0</v>
      </c>
      <c r="K128">
        <f t="shared" si="7"/>
        <v>3</v>
      </c>
    </row>
    <row r="129" spans="1:11">
      <c r="A129" t="s">
        <v>136</v>
      </c>
      <c r="B129" s="1">
        <v>44053</v>
      </c>
      <c r="C129" s="3">
        <v>0.479166666666667</v>
      </c>
      <c r="D129" t="s">
        <v>44</v>
      </c>
      <c r="E129" s="4">
        <v>1400</v>
      </c>
      <c r="F129" t="s">
        <v>141</v>
      </c>
      <c r="G129" t="s">
        <v>135</v>
      </c>
      <c r="H129">
        <v>396</v>
      </c>
      <c r="I129" s="4">
        <v>0</v>
      </c>
      <c r="J129">
        <v>0</v>
      </c>
      <c r="K129">
        <f t="shared" si="7"/>
        <v>3</v>
      </c>
    </row>
    <row r="130" spans="1:11">
      <c r="A130" t="s">
        <v>136</v>
      </c>
      <c r="B130" s="1">
        <v>44053</v>
      </c>
      <c r="C130" s="3">
        <v>0.475694444444444</v>
      </c>
      <c r="D130" t="s">
        <v>30</v>
      </c>
      <c r="E130" s="4">
        <v>2500</v>
      </c>
      <c r="F130" t="s">
        <v>125</v>
      </c>
      <c r="G130" t="s">
        <v>72</v>
      </c>
      <c r="H130">
        <v>582</v>
      </c>
      <c r="I130" s="4">
        <v>1</v>
      </c>
      <c r="J130">
        <v>0</v>
      </c>
      <c r="K130">
        <f t="shared" si="7"/>
        <v>3</v>
      </c>
    </row>
    <row r="131" spans="1:11">
      <c r="A131" t="s">
        <v>136</v>
      </c>
      <c r="B131" s="1">
        <v>44054</v>
      </c>
      <c r="C131" s="3">
        <v>0.416666666666667</v>
      </c>
      <c r="D131" t="s">
        <v>50</v>
      </c>
      <c r="E131" s="4">
        <v>5000</v>
      </c>
      <c r="F131" t="s">
        <v>88</v>
      </c>
      <c r="G131" t="s">
        <v>83</v>
      </c>
      <c r="H131">
        <v>4780</v>
      </c>
      <c r="I131" s="4">
        <v>32</v>
      </c>
      <c r="J131">
        <v>2</v>
      </c>
      <c r="K131">
        <f t="shared" ref="K131:K194" si="14">INT(DATEDIF(B131,MAX(B:B),"d")/7+1)</f>
        <v>3</v>
      </c>
    </row>
    <row r="132" spans="1:11">
      <c r="A132" t="s">
        <v>136</v>
      </c>
      <c r="B132" s="1">
        <v>44054</v>
      </c>
      <c r="C132" s="3">
        <v>0.354166666666667</v>
      </c>
      <c r="D132" t="s">
        <v>53</v>
      </c>
      <c r="E132" s="4">
        <v>800</v>
      </c>
      <c r="F132" t="s">
        <v>145</v>
      </c>
      <c r="G132" t="s">
        <v>67</v>
      </c>
      <c r="H132">
        <v>669</v>
      </c>
      <c r="I132" s="4">
        <v>3</v>
      </c>
      <c r="J132">
        <v>2</v>
      </c>
      <c r="K132">
        <f t="shared" si="14"/>
        <v>3</v>
      </c>
    </row>
    <row r="133" spans="1:11">
      <c r="A133" t="s">
        <v>136</v>
      </c>
      <c r="B133" s="1">
        <v>44054</v>
      </c>
      <c r="C133" s="3">
        <v>0.508333333333333</v>
      </c>
      <c r="D133" t="s">
        <v>47</v>
      </c>
      <c r="E133" s="4">
        <v>32000</v>
      </c>
      <c r="F133" t="s">
        <v>82</v>
      </c>
      <c r="G133" t="s">
        <v>35</v>
      </c>
      <c r="H133">
        <v>11987</v>
      </c>
      <c r="I133" s="4">
        <v>93</v>
      </c>
      <c r="J133">
        <v>2</v>
      </c>
      <c r="K133">
        <f t="shared" si="14"/>
        <v>3</v>
      </c>
    </row>
    <row r="134" spans="1:11">
      <c r="A134" t="s">
        <v>136</v>
      </c>
      <c r="B134" s="1">
        <v>44054</v>
      </c>
      <c r="C134" s="3">
        <v>0.375</v>
      </c>
      <c r="D134" t="s">
        <v>61</v>
      </c>
      <c r="E134" s="4">
        <v>2000</v>
      </c>
      <c r="F134" t="s">
        <v>140</v>
      </c>
      <c r="G134" t="s">
        <v>101</v>
      </c>
      <c r="H134">
        <v>2477</v>
      </c>
      <c r="I134" s="4">
        <v>12</v>
      </c>
      <c r="J134">
        <v>2</v>
      </c>
      <c r="K134">
        <f t="shared" si="14"/>
        <v>3</v>
      </c>
    </row>
    <row r="135" spans="1:11">
      <c r="A135" t="s">
        <v>136</v>
      </c>
      <c r="B135" s="1">
        <v>44054</v>
      </c>
      <c r="C135" s="3">
        <v>0.388888888888889</v>
      </c>
      <c r="D135" t="s">
        <v>61</v>
      </c>
      <c r="E135" s="4">
        <v>200</v>
      </c>
      <c r="F135" t="s">
        <v>141</v>
      </c>
      <c r="G135" t="s">
        <v>147</v>
      </c>
      <c r="H135">
        <v>536</v>
      </c>
      <c r="I135" s="4">
        <v>6</v>
      </c>
      <c r="J135">
        <v>0</v>
      </c>
      <c r="K135">
        <f t="shared" si="14"/>
        <v>3</v>
      </c>
    </row>
    <row r="136" spans="1:11">
      <c r="A136" t="s">
        <v>136</v>
      </c>
      <c r="B136" s="1">
        <v>44055</v>
      </c>
      <c r="C136" s="3">
        <v>0.354166666666667</v>
      </c>
      <c r="D136" t="s">
        <v>33</v>
      </c>
      <c r="E136" s="4">
        <v>4600</v>
      </c>
      <c r="F136" t="s">
        <v>145</v>
      </c>
      <c r="G136" t="s">
        <v>93</v>
      </c>
      <c r="H136">
        <v>523</v>
      </c>
      <c r="I136" s="4">
        <v>2</v>
      </c>
      <c r="J136">
        <v>1</v>
      </c>
      <c r="K136">
        <f t="shared" si="14"/>
        <v>3</v>
      </c>
    </row>
    <row r="137" spans="1:11">
      <c r="A137" t="s">
        <v>136</v>
      </c>
      <c r="B137" s="1">
        <v>44055</v>
      </c>
      <c r="C137" s="3">
        <v>0.354166666666667</v>
      </c>
      <c r="D137" t="s">
        <v>30</v>
      </c>
      <c r="E137" s="4">
        <v>6500</v>
      </c>
      <c r="F137" t="s">
        <v>148</v>
      </c>
      <c r="G137" t="s">
        <v>149</v>
      </c>
      <c r="H137">
        <v>3973</v>
      </c>
      <c r="I137" s="4">
        <v>31</v>
      </c>
      <c r="J137">
        <v>1</v>
      </c>
      <c r="K137">
        <f t="shared" si="14"/>
        <v>3</v>
      </c>
    </row>
    <row r="138" spans="1:11">
      <c r="A138" t="s">
        <v>136</v>
      </c>
      <c r="B138" s="1">
        <v>44055</v>
      </c>
      <c r="C138" s="3">
        <v>0.625</v>
      </c>
      <c r="D138" t="s">
        <v>61</v>
      </c>
      <c r="E138" s="4">
        <v>2000</v>
      </c>
      <c r="F138" t="s">
        <v>150</v>
      </c>
      <c r="G138" t="s">
        <v>83</v>
      </c>
      <c r="H138">
        <v>887</v>
      </c>
      <c r="I138" s="4">
        <v>2</v>
      </c>
      <c r="J138">
        <v>1</v>
      </c>
      <c r="K138">
        <f t="shared" si="14"/>
        <v>3</v>
      </c>
    </row>
    <row r="139" spans="1:11">
      <c r="A139" t="s">
        <v>136</v>
      </c>
      <c r="B139" s="1">
        <v>44055</v>
      </c>
      <c r="C139" s="3">
        <v>0.416666666666667</v>
      </c>
      <c r="D139" t="s">
        <v>61</v>
      </c>
      <c r="E139" s="4">
        <v>400</v>
      </c>
      <c r="F139" t="s">
        <v>59</v>
      </c>
      <c r="G139" t="s">
        <v>72</v>
      </c>
      <c r="H139">
        <v>149</v>
      </c>
      <c r="I139" s="4">
        <v>1</v>
      </c>
      <c r="J139">
        <v>0</v>
      </c>
      <c r="K139">
        <f t="shared" si="14"/>
        <v>3</v>
      </c>
    </row>
    <row r="140" spans="1:11">
      <c r="A140" t="s">
        <v>136</v>
      </c>
      <c r="B140" s="1">
        <v>44055</v>
      </c>
      <c r="C140" s="3">
        <v>0.498611111111111</v>
      </c>
      <c r="D140" t="s">
        <v>47</v>
      </c>
      <c r="E140" s="4">
        <v>6000</v>
      </c>
      <c r="F140" t="s">
        <v>151</v>
      </c>
      <c r="G140" t="s">
        <v>138</v>
      </c>
      <c r="H140">
        <v>5496</v>
      </c>
      <c r="I140" s="4">
        <v>12</v>
      </c>
      <c r="J140">
        <v>1</v>
      </c>
      <c r="K140">
        <f t="shared" si="14"/>
        <v>3</v>
      </c>
    </row>
    <row r="141" spans="1:11">
      <c r="A141" t="s">
        <v>136</v>
      </c>
      <c r="B141" s="1">
        <v>44056</v>
      </c>
      <c r="C141" s="3">
        <v>0.5</v>
      </c>
      <c r="D141" t="s">
        <v>53</v>
      </c>
      <c r="E141" s="4">
        <v>1200</v>
      </c>
      <c r="F141" t="s">
        <v>128</v>
      </c>
      <c r="G141" t="s">
        <v>152</v>
      </c>
      <c r="H141">
        <v>1230</v>
      </c>
      <c r="I141" s="4">
        <v>12</v>
      </c>
      <c r="J141">
        <v>1</v>
      </c>
      <c r="K141">
        <f t="shared" si="14"/>
        <v>3</v>
      </c>
    </row>
    <row r="142" spans="1:11">
      <c r="A142" t="s">
        <v>136</v>
      </c>
      <c r="B142" s="1">
        <v>44056</v>
      </c>
      <c r="C142" s="3">
        <v>0.354166666666667</v>
      </c>
      <c r="D142" t="s">
        <v>53</v>
      </c>
      <c r="E142" s="4">
        <v>1500</v>
      </c>
      <c r="F142" t="s">
        <v>153</v>
      </c>
      <c r="G142" t="s">
        <v>93</v>
      </c>
      <c r="H142">
        <v>756</v>
      </c>
      <c r="I142" s="4">
        <v>3</v>
      </c>
      <c r="J142">
        <v>0</v>
      </c>
      <c r="K142">
        <f t="shared" si="14"/>
        <v>3</v>
      </c>
    </row>
    <row r="143" spans="1:11">
      <c r="A143" t="s">
        <v>136</v>
      </c>
      <c r="B143" s="1">
        <v>44056</v>
      </c>
      <c r="C143" s="3">
        <v>0.34375</v>
      </c>
      <c r="D143" t="s">
        <v>47</v>
      </c>
      <c r="E143" s="4">
        <v>3200</v>
      </c>
      <c r="F143" t="s">
        <v>154</v>
      </c>
      <c r="G143" t="s">
        <v>110</v>
      </c>
      <c r="H143">
        <v>2107</v>
      </c>
      <c r="I143" s="4">
        <v>20</v>
      </c>
      <c r="J143">
        <v>0</v>
      </c>
      <c r="K143">
        <f t="shared" si="14"/>
        <v>3</v>
      </c>
    </row>
    <row r="144" spans="1:11">
      <c r="A144" t="s">
        <v>136</v>
      </c>
      <c r="B144" s="1">
        <v>44056</v>
      </c>
      <c r="C144" s="3" t="s">
        <v>57</v>
      </c>
      <c r="D144" t="s">
        <v>61</v>
      </c>
      <c r="E144" s="4">
        <v>600</v>
      </c>
      <c r="F144" t="s">
        <v>155</v>
      </c>
      <c r="G144" t="s">
        <v>58</v>
      </c>
      <c r="H144">
        <v>355</v>
      </c>
      <c r="I144" s="4">
        <v>2</v>
      </c>
      <c r="J144">
        <v>0</v>
      </c>
      <c r="K144">
        <f t="shared" si="14"/>
        <v>3</v>
      </c>
    </row>
    <row r="145" spans="1:11">
      <c r="A145" t="s">
        <v>136</v>
      </c>
      <c r="B145" s="1">
        <v>44056</v>
      </c>
      <c r="C145" s="3">
        <v>0.458333333333333</v>
      </c>
      <c r="D145" t="s">
        <v>30</v>
      </c>
      <c r="E145" s="4">
        <v>5000</v>
      </c>
      <c r="F145" t="s">
        <v>156</v>
      </c>
      <c r="G145" t="s">
        <v>56</v>
      </c>
      <c r="H145">
        <v>2302</v>
      </c>
      <c r="I145" s="4">
        <v>16</v>
      </c>
      <c r="J145">
        <v>2</v>
      </c>
      <c r="K145">
        <f t="shared" si="14"/>
        <v>3</v>
      </c>
    </row>
    <row r="146" spans="1:11">
      <c r="A146" t="s">
        <v>136</v>
      </c>
      <c r="B146" s="1">
        <v>44056</v>
      </c>
      <c r="C146" s="3">
        <v>0.458333333333333</v>
      </c>
      <c r="D146" t="s">
        <v>47</v>
      </c>
      <c r="E146" s="4">
        <v>2300</v>
      </c>
      <c r="F146" t="s">
        <v>82</v>
      </c>
      <c r="G146" t="s">
        <v>67</v>
      </c>
      <c r="H146">
        <v>604</v>
      </c>
      <c r="I146" s="4">
        <v>0</v>
      </c>
      <c r="J146">
        <v>0</v>
      </c>
      <c r="K146">
        <f t="shared" si="14"/>
        <v>3</v>
      </c>
    </row>
    <row r="147" spans="1:11">
      <c r="A147" t="s">
        <v>136</v>
      </c>
      <c r="B147" s="1">
        <v>44056</v>
      </c>
      <c r="C147" s="3">
        <v>0.458333333333333</v>
      </c>
      <c r="D147" t="s">
        <v>30</v>
      </c>
      <c r="E147" s="4">
        <v>1800</v>
      </c>
      <c r="F147" t="s">
        <v>157</v>
      </c>
      <c r="G147" t="s">
        <v>75</v>
      </c>
      <c r="H147">
        <v>5581</v>
      </c>
      <c r="I147" s="4">
        <v>10</v>
      </c>
      <c r="J147">
        <v>0</v>
      </c>
      <c r="K147">
        <f t="shared" si="14"/>
        <v>3</v>
      </c>
    </row>
    <row r="148" spans="1:11">
      <c r="A148" t="s">
        <v>136</v>
      </c>
      <c r="B148" s="1">
        <v>44057</v>
      </c>
      <c r="C148" s="3">
        <v>0.340277777777778</v>
      </c>
      <c r="D148" t="s">
        <v>30</v>
      </c>
      <c r="E148" s="4">
        <v>1300</v>
      </c>
      <c r="F148" t="s">
        <v>88</v>
      </c>
      <c r="G148" t="s">
        <v>113</v>
      </c>
      <c r="H148">
        <v>621</v>
      </c>
      <c r="I148" s="4">
        <v>8</v>
      </c>
      <c r="J148">
        <v>1</v>
      </c>
      <c r="K148">
        <f t="shared" si="14"/>
        <v>3</v>
      </c>
    </row>
    <row r="149" spans="1:11">
      <c r="A149" t="s">
        <v>136</v>
      </c>
      <c r="B149" s="1">
        <v>44057</v>
      </c>
      <c r="C149" s="3">
        <v>0.600694444444444</v>
      </c>
      <c r="D149" t="s">
        <v>61</v>
      </c>
      <c r="E149" s="4">
        <v>1200</v>
      </c>
      <c r="F149" t="s">
        <v>158</v>
      </c>
      <c r="G149" t="s">
        <v>93</v>
      </c>
      <c r="H149">
        <v>876</v>
      </c>
      <c r="I149" s="4">
        <v>9</v>
      </c>
      <c r="J149">
        <v>1</v>
      </c>
      <c r="K149">
        <f t="shared" si="14"/>
        <v>3</v>
      </c>
    </row>
    <row r="150" spans="1:11">
      <c r="A150" t="s">
        <v>136</v>
      </c>
      <c r="B150" s="1">
        <v>44057</v>
      </c>
      <c r="C150" s="3">
        <v>0.541666666666667</v>
      </c>
      <c r="D150" t="s">
        <v>30</v>
      </c>
      <c r="E150" s="4">
        <v>1200</v>
      </c>
      <c r="F150" t="s">
        <v>88</v>
      </c>
      <c r="G150" t="s">
        <v>135</v>
      </c>
      <c r="H150">
        <v>995</v>
      </c>
      <c r="I150" s="4">
        <v>5</v>
      </c>
      <c r="J150">
        <v>0</v>
      </c>
      <c r="K150">
        <f t="shared" si="14"/>
        <v>3</v>
      </c>
    </row>
    <row r="151" spans="1:11">
      <c r="A151" t="s">
        <v>136</v>
      </c>
      <c r="B151" s="1">
        <v>44057</v>
      </c>
      <c r="C151" s="3">
        <v>0.375</v>
      </c>
      <c r="D151" t="s">
        <v>62</v>
      </c>
      <c r="E151" s="4">
        <v>3200</v>
      </c>
      <c r="F151" t="s">
        <v>90</v>
      </c>
      <c r="G151" t="s">
        <v>72</v>
      </c>
      <c r="H151">
        <v>3396</v>
      </c>
      <c r="I151" s="4">
        <v>17</v>
      </c>
      <c r="J151">
        <v>1</v>
      </c>
      <c r="K151">
        <f t="shared" si="14"/>
        <v>3</v>
      </c>
    </row>
    <row r="152" spans="1:11">
      <c r="A152" t="s">
        <v>136</v>
      </c>
      <c r="B152" s="1">
        <v>44057</v>
      </c>
      <c r="C152" s="3">
        <v>0.400694444444444</v>
      </c>
      <c r="D152" t="s">
        <v>44</v>
      </c>
      <c r="E152" s="4">
        <v>1000</v>
      </c>
      <c r="F152" t="s">
        <v>153</v>
      </c>
      <c r="G152" t="s">
        <v>101</v>
      </c>
      <c r="H152">
        <v>528</v>
      </c>
      <c r="I152" s="4">
        <v>5</v>
      </c>
      <c r="J152">
        <v>0</v>
      </c>
      <c r="K152">
        <f t="shared" si="14"/>
        <v>3</v>
      </c>
    </row>
    <row r="153" spans="1:11">
      <c r="A153" t="s">
        <v>136</v>
      </c>
      <c r="B153" s="1">
        <v>44057</v>
      </c>
      <c r="C153" s="3" t="s">
        <v>159</v>
      </c>
      <c r="D153" t="s">
        <v>44</v>
      </c>
      <c r="E153" s="4">
        <v>1100</v>
      </c>
      <c r="F153" t="s">
        <v>142</v>
      </c>
      <c r="G153" t="s">
        <v>147</v>
      </c>
      <c r="H153">
        <v>699</v>
      </c>
      <c r="I153" s="4">
        <v>3</v>
      </c>
      <c r="J153">
        <v>0</v>
      </c>
      <c r="K153">
        <f t="shared" si="14"/>
        <v>3</v>
      </c>
    </row>
    <row r="154" spans="1:11">
      <c r="A154" t="s">
        <v>136</v>
      </c>
      <c r="B154" s="1">
        <v>44057</v>
      </c>
      <c r="C154" s="3">
        <v>0.333333333333333</v>
      </c>
      <c r="D154" t="s">
        <v>47</v>
      </c>
      <c r="E154" s="4">
        <v>1200</v>
      </c>
      <c r="F154" t="s">
        <v>142</v>
      </c>
      <c r="G154" t="s">
        <v>138</v>
      </c>
      <c r="H154">
        <v>896</v>
      </c>
      <c r="I154" s="4">
        <v>21</v>
      </c>
      <c r="J154">
        <v>1</v>
      </c>
      <c r="K154">
        <f t="shared" si="14"/>
        <v>3</v>
      </c>
    </row>
    <row r="155" spans="1:11">
      <c r="A155" t="s">
        <v>136</v>
      </c>
      <c r="B155" s="1">
        <v>44057</v>
      </c>
      <c r="C155" s="3">
        <v>0.5</v>
      </c>
      <c r="D155" t="s">
        <v>30</v>
      </c>
      <c r="E155" s="4">
        <v>4000</v>
      </c>
      <c r="F155" t="s">
        <v>51</v>
      </c>
      <c r="G155" t="s">
        <v>67</v>
      </c>
      <c r="H155">
        <v>2892</v>
      </c>
      <c r="I155" s="4">
        <v>13</v>
      </c>
      <c r="J155">
        <v>0</v>
      </c>
      <c r="K155">
        <f t="shared" si="14"/>
        <v>3</v>
      </c>
    </row>
    <row r="156" spans="1:11">
      <c r="A156" t="s">
        <v>136</v>
      </c>
      <c r="B156" s="1">
        <v>44057</v>
      </c>
      <c r="C156" s="3">
        <v>0.416666666666667</v>
      </c>
      <c r="D156" t="s">
        <v>30</v>
      </c>
      <c r="E156" s="4">
        <v>1000</v>
      </c>
      <c r="F156" t="s">
        <v>160</v>
      </c>
      <c r="G156" t="s">
        <v>75</v>
      </c>
      <c r="H156">
        <v>480</v>
      </c>
      <c r="I156" s="4">
        <v>19</v>
      </c>
      <c r="J156">
        <v>1</v>
      </c>
      <c r="K156">
        <f t="shared" si="14"/>
        <v>3</v>
      </c>
    </row>
    <row r="157" spans="1:11">
      <c r="A157" t="s">
        <v>136</v>
      </c>
      <c r="B157" s="1">
        <v>44057</v>
      </c>
      <c r="C157" s="3">
        <v>0.385416666666667</v>
      </c>
      <c r="D157" t="s">
        <v>30</v>
      </c>
      <c r="E157" s="4">
        <v>800</v>
      </c>
      <c r="F157" t="s">
        <v>139</v>
      </c>
      <c r="G157" t="s">
        <v>83</v>
      </c>
      <c r="H157">
        <v>246</v>
      </c>
      <c r="I157" s="4">
        <v>0</v>
      </c>
      <c r="J157">
        <v>0</v>
      </c>
      <c r="K157">
        <f t="shared" si="14"/>
        <v>3</v>
      </c>
    </row>
    <row r="158" spans="1:11">
      <c r="A158" t="s">
        <v>136</v>
      </c>
      <c r="B158" s="1">
        <v>44058</v>
      </c>
      <c r="C158" s="3">
        <v>0.399305555555556</v>
      </c>
      <c r="D158" t="s">
        <v>50</v>
      </c>
      <c r="E158" s="4">
        <v>500</v>
      </c>
      <c r="F158" t="s">
        <v>139</v>
      </c>
      <c r="G158" t="s">
        <v>83</v>
      </c>
      <c r="H158">
        <v>460</v>
      </c>
      <c r="I158" s="4">
        <v>0</v>
      </c>
      <c r="J158">
        <v>0</v>
      </c>
      <c r="K158">
        <f t="shared" si="14"/>
        <v>3</v>
      </c>
    </row>
    <row r="159" spans="1:11">
      <c r="A159" t="s">
        <v>136</v>
      </c>
      <c r="B159" s="1">
        <v>44059</v>
      </c>
      <c r="C159" s="3">
        <v>0.5</v>
      </c>
      <c r="D159" t="s">
        <v>53</v>
      </c>
      <c r="E159" s="4">
        <v>1200</v>
      </c>
      <c r="F159" t="s">
        <v>90</v>
      </c>
      <c r="G159" t="s">
        <v>72</v>
      </c>
      <c r="H159">
        <v>603</v>
      </c>
      <c r="I159" s="4">
        <v>7</v>
      </c>
      <c r="J159">
        <v>1</v>
      </c>
      <c r="K159">
        <f t="shared" si="14"/>
        <v>2</v>
      </c>
    </row>
    <row r="160" spans="1:11">
      <c r="A160" t="s">
        <v>136</v>
      </c>
      <c r="B160" s="1">
        <v>44060</v>
      </c>
      <c r="C160" s="3">
        <v>0.4</v>
      </c>
      <c r="D160" t="s">
        <v>47</v>
      </c>
      <c r="E160" s="4">
        <v>2400</v>
      </c>
      <c r="F160" t="s">
        <v>142</v>
      </c>
      <c r="G160" t="s">
        <v>95</v>
      </c>
      <c r="H160">
        <v>822</v>
      </c>
      <c r="I160" s="4">
        <v>1</v>
      </c>
      <c r="J160">
        <v>0</v>
      </c>
      <c r="K160">
        <f t="shared" si="14"/>
        <v>2</v>
      </c>
    </row>
    <row r="161" spans="1:11">
      <c r="A161" t="s">
        <v>136</v>
      </c>
      <c r="B161" s="1">
        <v>44060</v>
      </c>
      <c r="C161" s="3">
        <v>0.458333333333333</v>
      </c>
      <c r="D161" t="s">
        <v>30</v>
      </c>
      <c r="E161" s="4">
        <v>1000</v>
      </c>
      <c r="F161" t="s">
        <v>128</v>
      </c>
      <c r="G161" t="s">
        <v>75</v>
      </c>
      <c r="H161">
        <v>605</v>
      </c>
      <c r="I161" s="4">
        <v>6</v>
      </c>
      <c r="J161">
        <v>0</v>
      </c>
      <c r="K161">
        <f t="shared" si="14"/>
        <v>2</v>
      </c>
    </row>
    <row r="162" spans="1:11">
      <c r="A162" t="s">
        <v>136</v>
      </c>
      <c r="B162" s="1">
        <v>44060</v>
      </c>
      <c r="C162" s="3">
        <v>0.375</v>
      </c>
      <c r="D162" t="s">
        <v>30</v>
      </c>
      <c r="E162" s="4">
        <v>1500</v>
      </c>
      <c r="F162" t="s">
        <v>145</v>
      </c>
      <c r="G162" t="s">
        <v>67</v>
      </c>
      <c r="H162">
        <v>443</v>
      </c>
      <c r="I162" s="4">
        <v>8</v>
      </c>
      <c r="J162">
        <v>1</v>
      </c>
      <c r="K162">
        <f t="shared" si="14"/>
        <v>2</v>
      </c>
    </row>
    <row r="163" spans="1:11">
      <c r="A163" t="s">
        <v>136</v>
      </c>
      <c r="B163" s="1">
        <v>44060</v>
      </c>
      <c r="C163" s="3">
        <v>0.375</v>
      </c>
      <c r="D163" t="s">
        <v>30</v>
      </c>
      <c r="E163" s="4">
        <v>700</v>
      </c>
      <c r="F163" t="s">
        <v>88</v>
      </c>
      <c r="G163" t="s">
        <v>161</v>
      </c>
      <c r="H163">
        <v>180</v>
      </c>
      <c r="I163" s="4">
        <v>7</v>
      </c>
      <c r="J163">
        <v>0</v>
      </c>
      <c r="K163">
        <f t="shared" si="14"/>
        <v>2</v>
      </c>
    </row>
    <row r="164" spans="1:11">
      <c r="A164" t="s">
        <v>136</v>
      </c>
      <c r="B164" s="1">
        <v>44061</v>
      </c>
      <c r="C164" s="3">
        <v>0.416666666666667</v>
      </c>
      <c r="D164" t="s">
        <v>30</v>
      </c>
      <c r="E164" s="4">
        <v>600</v>
      </c>
      <c r="F164" t="s">
        <v>145</v>
      </c>
      <c r="G164" t="s">
        <v>93</v>
      </c>
      <c r="H164">
        <v>410</v>
      </c>
      <c r="I164" s="4">
        <v>1</v>
      </c>
      <c r="J164">
        <v>0</v>
      </c>
      <c r="K164">
        <f t="shared" si="14"/>
        <v>2</v>
      </c>
    </row>
    <row r="165" spans="1:11">
      <c r="A165" t="s">
        <v>136</v>
      </c>
      <c r="B165" s="1">
        <v>44061</v>
      </c>
      <c r="C165" s="3">
        <v>0.333333333333333</v>
      </c>
      <c r="D165" t="s">
        <v>30</v>
      </c>
      <c r="E165" s="4">
        <v>2200</v>
      </c>
      <c r="F165" t="s">
        <v>162</v>
      </c>
      <c r="G165" t="s">
        <v>35</v>
      </c>
      <c r="H165">
        <v>922</v>
      </c>
      <c r="I165" s="4">
        <v>9</v>
      </c>
      <c r="J165">
        <v>1</v>
      </c>
      <c r="K165">
        <f t="shared" si="14"/>
        <v>2</v>
      </c>
    </row>
    <row r="166" spans="1:11">
      <c r="A166" t="s">
        <v>136</v>
      </c>
      <c r="B166" s="1">
        <v>44061</v>
      </c>
      <c r="C166" s="3">
        <v>0.416666666666667</v>
      </c>
      <c r="D166" t="s">
        <v>44</v>
      </c>
      <c r="E166" s="4">
        <v>300</v>
      </c>
      <c r="F166" t="s">
        <v>51</v>
      </c>
      <c r="G166" t="s">
        <v>113</v>
      </c>
      <c r="H166">
        <v>830</v>
      </c>
      <c r="I166" s="4">
        <v>2</v>
      </c>
      <c r="J166">
        <v>0</v>
      </c>
      <c r="K166">
        <f t="shared" si="14"/>
        <v>2</v>
      </c>
    </row>
    <row r="167" spans="1:11">
      <c r="A167" t="s">
        <v>136</v>
      </c>
      <c r="B167" s="1">
        <v>44062</v>
      </c>
      <c r="C167" s="3">
        <v>0.416666666666667</v>
      </c>
      <c r="D167" t="s">
        <v>61</v>
      </c>
      <c r="E167" s="4">
        <v>5000</v>
      </c>
      <c r="F167" t="s">
        <v>133</v>
      </c>
      <c r="G167" t="s">
        <v>83</v>
      </c>
      <c r="H167">
        <v>3341</v>
      </c>
      <c r="I167" s="4">
        <v>5</v>
      </c>
      <c r="J167">
        <v>0</v>
      </c>
      <c r="K167">
        <f t="shared" si="14"/>
        <v>2</v>
      </c>
    </row>
    <row r="168" spans="1:11">
      <c r="A168" t="s">
        <v>136</v>
      </c>
      <c r="B168" s="1">
        <v>44062</v>
      </c>
      <c r="C168" s="3">
        <v>0.354166666666667</v>
      </c>
      <c r="D168" t="s">
        <v>61</v>
      </c>
      <c r="E168" s="4">
        <v>6500</v>
      </c>
      <c r="F168" t="s">
        <v>163</v>
      </c>
      <c r="G168" t="s">
        <v>60</v>
      </c>
      <c r="H168">
        <v>2909</v>
      </c>
      <c r="I168" s="4">
        <v>11</v>
      </c>
      <c r="J168">
        <v>1</v>
      </c>
      <c r="K168">
        <f t="shared" si="14"/>
        <v>2</v>
      </c>
    </row>
    <row r="169" spans="1:11">
      <c r="A169" t="s">
        <v>136</v>
      </c>
      <c r="B169" s="1">
        <v>44062</v>
      </c>
      <c r="C169" s="3">
        <v>0.541666666666667</v>
      </c>
      <c r="D169" t="s">
        <v>53</v>
      </c>
      <c r="E169" s="4">
        <v>4500</v>
      </c>
      <c r="F169" t="s">
        <v>133</v>
      </c>
      <c r="G169" t="s">
        <v>101</v>
      </c>
      <c r="H169">
        <v>2204</v>
      </c>
      <c r="I169" s="4">
        <v>3</v>
      </c>
      <c r="J169">
        <v>0</v>
      </c>
      <c r="K169">
        <f t="shared" si="14"/>
        <v>2</v>
      </c>
    </row>
    <row r="170" spans="1:11">
      <c r="A170" t="s">
        <v>136</v>
      </c>
      <c r="B170" s="1">
        <v>44062</v>
      </c>
      <c r="C170" s="3">
        <v>0.5</v>
      </c>
      <c r="D170" t="s">
        <v>30</v>
      </c>
      <c r="E170" s="4">
        <v>8000</v>
      </c>
      <c r="F170" t="s">
        <v>164</v>
      </c>
      <c r="G170" t="s">
        <v>72</v>
      </c>
      <c r="H170">
        <v>12072</v>
      </c>
      <c r="I170" s="4">
        <v>31</v>
      </c>
      <c r="J170">
        <v>2</v>
      </c>
      <c r="K170">
        <f t="shared" si="14"/>
        <v>2</v>
      </c>
    </row>
    <row r="171" spans="1:11">
      <c r="A171" t="s">
        <v>136</v>
      </c>
      <c r="B171" s="1">
        <v>44063</v>
      </c>
      <c r="C171" s="3">
        <v>0.354166666666667</v>
      </c>
      <c r="D171" t="s">
        <v>53</v>
      </c>
      <c r="E171" s="4">
        <v>800</v>
      </c>
      <c r="F171" t="s">
        <v>121</v>
      </c>
      <c r="G171" t="s">
        <v>95</v>
      </c>
      <c r="H171">
        <v>1026</v>
      </c>
      <c r="I171" s="4">
        <v>11</v>
      </c>
      <c r="J171">
        <v>1</v>
      </c>
      <c r="K171">
        <f t="shared" si="14"/>
        <v>2</v>
      </c>
    </row>
    <row r="172" spans="1:11">
      <c r="A172" t="s">
        <v>136</v>
      </c>
      <c r="B172" s="1">
        <v>44063</v>
      </c>
      <c r="C172" s="3" t="s">
        <v>165</v>
      </c>
      <c r="D172" t="s">
        <v>44</v>
      </c>
      <c r="E172" s="4">
        <v>1600</v>
      </c>
      <c r="F172" t="s">
        <v>125</v>
      </c>
      <c r="G172" t="s">
        <v>152</v>
      </c>
      <c r="H172">
        <v>429</v>
      </c>
      <c r="I172" s="4">
        <v>0</v>
      </c>
      <c r="J172">
        <v>0</v>
      </c>
      <c r="K172">
        <f t="shared" si="14"/>
        <v>2</v>
      </c>
    </row>
    <row r="173" spans="1:11">
      <c r="A173" t="s">
        <v>136</v>
      </c>
      <c r="B173" s="1">
        <v>44064</v>
      </c>
      <c r="C173" s="3">
        <v>0.416666666666667</v>
      </c>
      <c r="D173" t="s">
        <v>53</v>
      </c>
      <c r="E173" s="4">
        <v>5200</v>
      </c>
      <c r="F173" t="s">
        <v>166</v>
      </c>
      <c r="G173" t="s">
        <v>56</v>
      </c>
      <c r="H173">
        <v>4014</v>
      </c>
      <c r="I173" s="4">
        <v>18</v>
      </c>
      <c r="J173">
        <v>1</v>
      </c>
      <c r="K173">
        <f t="shared" si="14"/>
        <v>2</v>
      </c>
    </row>
    <row r="174" spans="1:11">
      <c r="A174" t="s">
        <v>136</v>
      </c>
      <c r="B174" s="1">
        <v>44064</v>
      </c>
      <c r="C174" s="3">
        <v>0.541666666666667</v>
      </c>
      <c r="D174" t="s">
        <v>33</v>
      </c>
      <c r="E174" s="4">
        <v>1200</v>
      </c>
      <c r="F174" t="s">
        <v>51</v>
      </c>
      <c r="G174" t="s">
        <v>138</v>
      </c>
      <c r="H174">
        <v>895</v>
      </c>
      <c r="I174" s="4">
        <v>9</v>
      </c>
      <c r="J174">
        <v>1</v>
      </c>
      <c r="K174">
        <f t="shared" si="14"/>
        <v>2</v>
      </c>
    </row>
    <row r="175" spans="1:11">
      <c r="A175" t="s">
        <v>136</v>
      </c>
      <c r="B175" s="1">
        <v>44064</v>
      </c>
      <c r="C175" s="3">
        <v>0.5</v>
      </c>
      <c r="D175" t="s">
        <v>61</v>
      </c>
      <c r="E175" s="4">
        <v>900</v>
      </c>
      <c r="F175" t="s">
        <v>128</v>
      </c>
      <c r="G175" t="s">
        <v>110</v>
      </c>
      <c r="H175">
        <v>619</v>
      </c>
      <c r="I175" s="4">
        <v>2</v>
      </c>
      <c r="J175">
        <v>0</v>
      </c>
      <c r="K175">
        <f t="shared" si="14"/>
        <v>2</v>
      </c>
    </row>
    <row r="176" spans="1:11">
      <c r="A176" t="s">
        <v>136</v>
      </c>
      <c r="B176" s="1">
        <v>44064</v>
      </c>
      <c r="C176" s="3">
        <v>0.354166666666667</v>
      </c>
      <c r="D176" t="s">
        <v>33</v>
      </c>
      <c r="E176" s="4">
        <v>4600</v>
      </c>
      <c r="F176" t="s">
        <v>121</v>
      </c>
      <c r="G176" t="s">
        <v>95</v>
      </c>
      <c r="H176">
        <v>2008</v>
      </c>
      <c r="I176" s="4">
        <v>3</v>
      </c>
      <c r="J176">
        <v>0</v>
      </c>
      <c r="K176">
        <f t="shared" si="14"/>
        <v>2</v>
      </c>
    </row>
    <row r="177" spans="1:11">
      <c r="A177" t="s">
        <v>136</v>
      </c>
      <c r="B177" s="1">
        <v>44064</v>
      </c>
      <c r="C177" s="3">
        <v>0.340277777777778</v>
      </c>
      <c r="D177" t="s">
        <v>44</v>
      </c>
      <c r="E177" s="4">
        <v>1800</v>
      </c>
      <c r="F177" t="s">
        <v>167</v>
      </c>
      <c r="G177" t="s">
        <v>48</v>
      </c>
      <c r="H177">
        <v>1732</v>
      </c>
      <c r="I177" s="4">
        <v>26</v>
      </c>
      <c r="J177">
        <v>1</v>
      </c>
      <c r="K177">
        <f t="shared" si="14"/>
        <v>2</v>
      </c>
    </row>
    <row r="178" spans="1:11">
      <c r="A178" t="s">
        <v>136</v>
      </c>
      <c r="B178" s="1">
        <v>44064</v>
      </c>
      <c r="C178" s="3">
        <v>0.416666666666667</v>
      </c>
      <c r="D178" t="s">
        <v>50</v>
      </c>
      <c r="E178" s="4">
        <v>12000</v>
      </c>
      <c r="F178" t="s">
        <v>168</v>
      </c>
      <c r="G178" t="s">
        <v>60</v>
      </c>
      <c r="H178">
        <v>11052</v>
      </c>
      <c r="I178" s="4">
        <v>24</v>
      </c>
      <c r="J178">
        <v>2</v>
      </c>
      <c r="K178">
        <f t="shared" si="14"/>
        <v>2</v>
      </c>
    </row>
    <row r="179" spans="1:11">
      <c r="A179" t="s">
        <v>136</v>
      </c>
      <c r="B179" s="1">
        <v>44064</v>
      </c>
      <c r="C179" s="3">
        <v>0.354166666666667</v>
      </c>
      <c r="D179" t="s">
        <v>44</v>
      </c>
      <c r="E179" s="4">
        <v>7500</v>
      </c>
      <c r="F179" t="s">
        <v>169</v>
      </c>
      <c r="G179" t="s">
        <v>101</v>
      </c>
      <c r="H179">
        <v>7731</v>
      </c>
      <c r="I179" s="4">
        <v>212</v>
      </c>
      <c r="J179">
        <v>8</v>
      </c>
      <c r="K179">
        <f t="shared" si="14"/>
        <v>2</v>
      </c>
    </row>
    <row r="180" spans="1:11">
      <c r="A180" t="s">
        <v>136</v>
      </c>
      <c r="B180" s="1">
        <v>44064</v>
      </c>
      <c r="C180" s="3">
        <v>0.28125</v>
      </c>
      <c r="D180" t="s">
        <v>50</v>
      </c>
      <c r="E180" s="4">
        <v>600</v>
      </c>
      <c r="F180" t="s">
        <v>170</v>
      </c>
      <c r="G180" t="s">
        <v>147</v>
      </c>
      <c r="H180">
        <v>223</v>
      </c>
      <c r="I180" s="4">
        <v>4</v>
      </c>
      <c r="J180">
        <v>0</v>
      </c>
      <c r="K180">
        <f t="shared" si="14"/>
        <v>2</v>
      </c>
    </row>
    <row r="181" spans="1:11">
      <c r="A181" t="s">
        <v>136</v>
      </c>
      <c r="B181" s="1">
        <v>44064</v>
      </c>
      <c r="C181" s="3">
        <v>0.5</v>
      </c>
      <c r="D181" t="s">
        <v>47</v>
      </c>
      <c r="E181" s="4">
        <v>11000</v>
      </c>
      <c r="F181" t="s">
        <v>171</v>
      </c>
      <c r="G181" t="s">
        <v>35</v>
      </c>
      <c r="H181">
        <v>7660</v>
      </c>
      <c r="I181" s="4">
        <v>9</v>
      </c>
      <c r="J181">
        <v>1</v>
      </c>
      <c r="K181">
        <f t="shared" si="14"/>
        <v>2</v>
      </c>
    </row>
    <row r="182" spans="1:11">
      <c r="A182" t="s">
        <v>136</v>
      </c>
      <c r="B182" s="1">
        <v>44065</v>
      </c>
      <c r="C182" s="3">
        <v>0.458333333333333</v>
      </c>
      <c r="D182" t="s">
        <v>53</v>
      </c>
      <c r="E182" s="4">
        <v>5000</v>
      </c>
      <c r="F182" t="s">
        <v>172</v>
      </c>
      <c r="G182" t="s">
        <v>67</v>
      </c>
      <c r="H182">
        <v>3234</v>
      </c>
      <c r="I182" s="4">
        <v>4</v>
      </c>
      <c r="J182">
        <v>0</v>
      </c>
      <c r="K182">
        <f t="shared" si="14"/>
        <v>2</v>
      </c>
    </row>
    <row r="183" spans="1:11">
      <c r="A183" t="s">
        <v>136</v>
      </c>
      <c r="B183" s="1">
        <v>44067</v>
      </c>
      <c r="D183" t="s">
        <v>50</v>
      </c>
      <c r="E183" s="4">
        <v>1300</v>
      </c>
      <c r="F183" t="s">
        <v>173</v>
      </c>
      <c r="G183" t="s">
        <v>81</v>
      </c>
      <c r="H183">
        <v>531</v>
      </c>
      <c r="I183" s="4">
        <v>0</v>
      </c>
      <c r="J183">
        <v>0</v>
      </c>
      <c r="K183">
        <f t="shared" si="14"/>
        <v>1</v>
      </c>
    </row>
    <row r="184" spans="1:11">
      <c r="A184" t="s">
        <v>136</v>
      </c>
      <c r="B184" s="1">
        <v>44067</v>
      </c>
      <c r="C184" s="3">
        <v>0.5</v>
      </c>
      <c r="D184" t="s">
        <v>33</v>
      </c>
      <c r="E184" s="4">
        <v>1200</v>
      </c>
      <c r="F184" t="s">
        <v>173</v>
      </c>
      <c r="G184" t="s">
        <v>152</v>
      </c>
      <c r="H184">
        <v>1504</v>
      </c>
      <c r="I184" s="4">
        <v>20</v>
      </c>
      <c r="J184">
        <v>1</v>
      </c>
      <c r="K184">
        <f t="shared" si="14"/>
        <v>1</v>
      </c>
    </row>
    <row r="185" spans="1:11">
      <c r="A185" t="s">
        <v>136</v>
      </c>
      <c r="B185" s="1">
        <v>44067</v>
      </c>
      <c r="C185" s="3">
        <v>0.435416666666667</v>
      </c>
      <c r="D185" t="s">
        <v>44</v>
      </c>
      <c r="E185" s="4">
        <v>1000</v>
      </c>
      <c r="F185" t="s">
        <v>121</v>
      </c>
      <c r="G185" t="s">
        <v>35</v>
      </c>
      <c r="H185">
        <v>810</v>
      </c>
      <c r="I185" s="4">
        <v>7</v>
      </c>
      <c r="J185">
        <v>1</v>
      </c>
      <c r="K185">
        <f t="shared" si="14"/>
        <v>1</v>
      </c>
    </row>
    <row r="186" spans="1:11">
      <c r="A186" t="s">
        <v>136</v>
      </c>
      <c r="B186" s="1">
        <v>44067</v>
      </c>
      <c r="C186" s="3">
        <v>0.5</v>
      </c>
      <c r="D186" t="s">
        <v>44</v>
      </c>
      <c r="E186" s="4">
        <v>4500</v>
      </c>
      <c r="F186" t="s">
        <v>133</v>
      </c>
      <c r="G186" t="s">
        <v>95</v>
      </c>
      <c r="H186">
        <v>1307</v>
      </c>
      <c r="I186" s="4">
        <v>3</v>
      </c>
      <c r="J186">
        <v>0</v>
      </c>
      <c r="K186">
        <f t="shared" si="14"/>
        <v>1</v>
      </c>
    </row>
    <row r="187" spans="1:11">
      <c r="A187" t="s">
        <v>136</v>
      </c>
      <c r="B187" s="1">
        <v>44067</v>
      </c>
      <c r="C187" s="3">
        <v>0.5</v>
      </c>
      <c r="D187" t="s">
        <v>61</v>
      </c>
      <c r="E187" s="4">
        <v>1800</v>
      </c>
      <c r="F187" t="s">
        <v>174</v>
      </c>
      <c r="G187" t="s">
        <v>83</v>
      </c>
      <c r="H187">
        <v>1383</v>
      </c>
      <c r="I187" s="4">
        <v>2</v>
      </c>
      <c r="J187">
        <v>0</v>
      </c>
      <c r="K187">
        <f t="shared" si="14"/>
        <v>1</v>
      </c>
    </row>
    <row r="188" spans="1:11">
      <c r="A188" t="s">
        <v>136</v>
      </c>
      <c r="B188" s="1">
        <v>44068</v>
      </c>
      <c r="C188" s="3">
        <v>0.614583333333333</v>
      </c>
      <c r="D188" t="s">
        <v>53</v>
      </c>
      <c r="E188" s="4">
        <v>1200</v>
      </c>
      <c r="F188" t="s">
        <v>175</v>
      </c>
      <c r="G188" t="s">
        <v>58</v>
      </c>
      <c r="H188">
        <v>775</v>
      </c>
      <c r="I188" s="4">
        <v>3</v>
      </c>
      <c r="J188">
        <v>0</v>
      </c>
      <c r="K188">
        <f t="shared" si="14"/>
        <v>1</v>
      </c>
    </row>
    <row r="189" spans="1:11">
      <c r="A189" t="s">
        <v>136</v>
      </c>
      <c r="B189" s="1">
        <v>44068</v>
      </c>
      <c r="C189" s="3">
        <v>0.329861111111111</v>
      </c>
      <c r="D189" t="s">
        <v>30</v>
      </c>
      <c r="E189" s="4">
        <v>1100</v>
      </c>
      <c r="F189" t="s">
        <v>121</v>
      </c>
      <c r="G189" t="s">
        <v>93</v>
      </c>
      <c r="H189">
        <v>496</v>
      </c>
      <c r="I189" s="4">
        <v>1</v>
      </c>
      <c r="J189">
        <v>0</v>
      </c>
      <c r="K189">
        <f t="shared" si="14"/>
        <v>1</v>
      </c>
    </row>
    <row r="190" spans="1:11">
      <c r="A190" t="s">
        <v>136</v>
      </c>
      <c r="B190" s="1">
        <v>44068</v>
      </c>
      <c r="C190" s="3">
        <v>0.375</v>
      </c>
      <c r="D190" t="s">
        <v>61</v>
      </c>
      <c r="E190" s="4">
        <v>2000</v>
      </c>
      <c r="F190" t="s">
        <v>176</v>
      </c>
      <c r="G190" t="s">
        <v>67</v>
      </c>
      <c r="H190">
        <v>1955</v>
      </c>
      <c r="I190" s="4">
        <v>12</v>
      </c>
      <c r="J190">
        <v>0</v>
      </c>
      <c r="K190">
        <f t="shared" si="14"/>
        <v>1</v>
      </c>
    </row>
    <row r="191" spans="1:11">
      <c r="A191" t="s">
        <v>136</v>
      </c>
      <c r="B191" s="1">
        <v>44068</v>
      </c>
      <c r="C191" s="3">
        <v>0.479166666666667</v>
      </c>
      <c r="D191" t="s">
        <v>47</v>
      </c>
      <c r="E191" s="4">
        <v>4000</v>
      </c>
      <c r="F191" t="s">
        <v>128</v>
      </c>
      <c r="G191" t="s">
        <v>95</v>
      </c>
      <c r="H191">
        <v>1491</v>
      </c>
      <c r="I191" s="4">
        <v>17</v>
      </c>
      <c r="J191">
        <v>0</v>
      </c>
      <c r="K191">
        <f t="shared" si="14"/>
        <v>1</v>
      </c>
    </row>
    <row r="192" spans="1:11">
      <c r="A192" t="s">
        <v>136</v>
      </c>
      <c r="B192" s="1">
        <v>44069</v>
      </c>
      <c r="C192" s="3">
        <v>0.395833333333333</v>
      </c>
      <c r="D192" t="s">
        <v>61</v>
      </c>
      <c r="E192" s="4">
        <v>5000</v>
      </c>
      <c r="F192" t="s">
        <v>177</v>
      </c>
      <c r="G192" t="s">
        <v>48</v>
      </c>
      <c r="H192">
        <v>5261</v>
      </c>
      <c r="I192" s="4">
        <v>24</v>
      </c>
      <c r="J192">
        <v>1</v>
      </c>
      <c r="K192">
        <f t="shared" si="14"/>
        <v>1</v>
      </c>
    </row>
    <row r="193" spans="1:11">
      <c r="A193" t="s">
        <v>136</v>
      </c>
      <c r="B193" s="1">
        <v>44069</v>
      </c>
      <c r="C193" s="3">
        <v>0.354166666666667</v>
      </c>
      <c r="D193" t="s">
        <v>30</v>
      </c>
      <c r="E193" s="4">
        <v>6500</v>
      </c>
      <c r="F193" t="s">
        <v>178</v>
      </c>
      <c r="G193" t="s">
        <v>67</v>
      </c>
      <c r="H193">
        <v>2727</v>
      </c>
      <c r="I193" s="4">
        <v>21</v>
      </c>
      <c r="J193">
        <v>2</v>
      </c>
      <c r="K193">
        <f t="shared" si="14"/>
        <v>1</v>
      </c>
    </row>
    <row r="194" spans="1:11">
      <c r="A194" t="s">
        <v>136</v>
      </c>
      <c r="B194" s="1">
        <v>44069</v>
      </c>
      <c r="C194" s="3">
        <v>0.458333333333333</v>
      </c>
      <c r="D194" t="s">
        <v>53</v>
      </c>
      <c r="E194" s="4">
        <v>13500</v>
      </c>
      <c r="F194" t="s">
        <v>164</v>
      </c>
      <c r="G194" t="s">
        <v>32</v>
      </c>
      <c r="H194">
        <v>12248</v>
      </c>
      <c r="I194" s="4">
        <v>48</v>
      </c>
      <c r="J194">
        <v>0</v>
      </c>
      <c r="K194">
        <f t="shared" si="14"/>
        <v>1</v>
      </c>
    </row>
    <row r="195" spans="1:11">
      <c r="A195" t="s">
        <v>136</v>
      </c>
      <c r="B195" s="1">
        <v>44069</v>
      </c>
      <c r="C195" s="3">
        <v>0.472222222222222</v>
      </c>
      <c r="D195" t="s">
        <v>33</v>
      </c>
      <c r="E195" s="4">
        <v>3000</v>
      </c>
      <c r="F195" t="s">
        <v>179</v>
      </c>
      <c r="G195" t="s">
        <v>95</v>
      </c>
      <c r="H195">
        <v>1780</v>
      </c>
      <c r="I195" s="4">
        <v>6</v>
      </c>
      <c r="J195">
        <v>0</v>
      </c>
      <c r="K195">
        <f t="shared" ref="K195:K205" si="15">INT(DATEDIF(B195,MAX(B:B),"d")/7+1)</f>
        <v>1</v>
      </c>
    </row>
    <row r="196" spans="1:11">
      <c r="A196" t="s">
        <v>136</v>
      </c>
      <c r="B196" s="1">
        <v>44069</v>
      </c>
      <c r="C196" s="3">
        <v>0.333333333333333</v>
      </c>
      <c r="D196" t="s">
        <v>61</v>
      </c>
      <c r="E196" s="4">
        <v>700</v>
      </c>
      <c r="F196" t="s">
        <v>141</v>
      </c>
      <c r="G196" t="s">
        <v>83</v>
      </c>
      <c r="H196">
        <v>298</v>
      </c>
      <c r="I196" s="4">
        <v>1</v>
      </c>
      <c r="J196">
        <v>0</v>
      </c>
      <c r="K196">
        <f t="shared" si="15"/>
        <v>1</v>
      </c>
    </row>
    <row r="197" spans="1:11">
      <c r="A197" t="s">
        <v>136</v>
      </c>
      <c r="B197" s="1">
        <v>44070</v>
      </c>
      <c r="C197" s="3" t="s">
        <v>97</v>
      </c>
      <c r="D197" t="s">
        <v>47</v>
      </c>
      <c r="E197" s="4">
        <v>1200</v>
      </c>
      <c r="F197" t="s">
        <v>180</v>
      </c>
      <c r="G197" t="s">
        <v>58</v>
      </c>
      <c r="H197">
        <v>755</v>
      </c>
      <c r="I197" s="4">
        <v>24</v>
      </c>
      <c r="J197">
        <v>2</v>
      </c>
      <c r="K197">
        <f t="shared" si="15"/>
        <v>1</v>
      </c>
    </row>
    <row r="198" spans="1:11">
      <c r="A198" t="s">
        <v>136</v>
      </c>
      <c r="B198" s="1">
        <v>44070</v>
      </c>
      <c r="C198" s="3">
        <v>0.583333333333333</v>
      </c>
      <c r="D198" t="s">
        <v>61</v>
      </c>
      <c r="E198" s="4">
        <v>3200</v>
      </c>
      <c r="F198" t="s">
        <v>181</v>
      </c>
      <c r="G198" t="s">
        <v>72</v>
      </c>
      <c r="H198">
        <v>500</v>
      </c>
      <c r="I198" s="4">
        <v>0</v>
      </c>
      <c r="J198">
        <v>0</v>
      </c>
      <c r="K198">
        <f t="shared" si="15"/>
        <v>1</v>
      </c>
    </row>
    <row r="199" spans="1:11">
      <c r="A199" t="s">
        <v>136</v>
      </c>
      <c r="B199" s="1">
        <v>44070</v>
      </c>
      <c r="C199" s="3">
        <v>0.5</v>
      </c>
      <c r="D199" t="s">
        <v>53</v>
      </c>
      <c r="E199" s="4">
        <v>1000</v>
      </c>
      <c r="F199" t="s">
        <v>182</v>
      </c>
      <c r="G199" t="s">
        <v>95</v>
      </c>
      <c r="H199">
        <v>482</v>
      </c>
      <c r="I199" s="4">
        <v>1</v>
      </c>
      <c r="J199">
        <v>0</v>
      </c>
      <c r="K199">
        <f t="shared" si="15"/>
        <v>1</v>
      </c>
    </row>
    <row r="200" spans="1:11">
      <c r="A200" t="s">
        <v>136</v>
      </c>
      <c r="B200" s="1">
        <v>44070</v>
      </c>
      <c r="C200" s="3">
        <v>0.5</v>
      </c>
      <c r="D200" t="s">
        <v>50</v>
      </c>
      <c r="E200" s="4">
        <v>20000</v>
      </c>
      <c r="F200" t="s">
        <v>183</v>
      </c>
      <c r="G200" t="s">
        <v>35</v>
      </c>
      <c r="H200">
        <v>7229</v>
      </c>
      <c r="I200" s="4">
        <v>46</v>
      </c>
      <c r="J200">
        <v>0</v>
      </c>
      <c r="K200">
        <f t="shared" si="15"/>
        <v>1</v>
      </c>
    </row>
    <row r="201" spans="1:11">
      <c r="A201" t="s">
        <v>136</v>
      </c>
      <c r="B201" s="1">
        <v>44071</v>
      </c>
      <c r="C201" s="3">
        <v>0.541666666666667</v>
      </c>
      <c r="D201" t="s">
        <v>53</v>
      </c>
      <c r="E201" s="4">
        <v>1200</v>
      </c>
      <c r="F201" t="s">
        <v>145</v>
      </c>
      <c r="G201" t="s">
        <v>89</v>
      </c>
      <c r="H201">
        <v>1030</v>
      </c>
      <c r="I201" s="4">
        <v>3</v>
      </c>
      <c r="J201">
        <v>0</v>
      </c>
      <c r="K201">
        <f t="shared" si="15"/>
        <v>1</v>
      </c>
    </row>
    <row r="202" spans="1:11">
      <c r="A202" t="s">
        <v>136</v>
      </c>
      <c r="B202" s="1">
        <v>44071</v>
      </c>
      <c r="C202" s="3">
        <v>0.5</v>
      </c>
      <c r="D202" t="s">
        <v>53</v>
      </c>
      <c r="E202" s="4">
        <v>900</v>
      </c>
      <c r="F202" t="s">
        <v>88</v>
      </c>
      <c r="G202" t="s">
        <v>110</v>
      </c>
      <c r="H202">
        <v>615</v>
      </c>
      <c r="I202" s="4">
        <v>7</v>
      </c>
      <c r="J202">
        <v>1</v>
      </c>
      <c r="K202">
        <f t="shared" si="15"/>
        <v>1</v>
      </c>
    </row>
    <row r="203" spans="1:11">
      <c r="A203" t="s">
        <v>136</v>
      </c>
      <c r="B203" s="1">
        <v>44071</v>
      </c>
      <c r="C203" s="3">
        <v>0.340277777777778</v>
      </c>
      <c r="D203" t="s">
        <v>44</v>
      </c>
      <c r="E203" s="4">
        <v>1800</v>
      </c>
      <c r="F203" t="s">
        <v>184</v>
      </c>
      <c r="G203" t="s">
        <v>56</v>
      </c>
      <c r="H203">
        <v>1083</v>
      </c>
      <c r="I203" s="4">
        <v>10</v>
      </c>
      <c r="J203">
        <v>0</v>
      </c>
      <c r="K203">
        <f t="shared" si="15"/>
        <v>1</v>
      </c>
    </row>
    <row r="204" spans="1:11">
      <c r="A204" t="s">
        <v>136</v>
      </c>
      <c r="B204" s="1">
        <v>44071</v>
      </c>
      <c r="C204" s="3">
        <v>0.34375</v>
      </c>
      <c r="D204" t="s">
        <v>50</v>
      </c>
      <c r="E204" s="4">
        <v>3200</v>
      </c>
      <c r="F204" t="s">
        <v>181</v>
      </c>
      <c r="G204" t="s">
        <v>75</v>
      </c>
      <c r="H204">
        <v>876</v>
      </c>
      <c r="I204" s="4">
        <v>2</v>
      </c>
      <c r="J204">
        <v>0</v>
      </c>
      <c r="K204">
        <f t="shared" si="15"/>
        <v>1</v>
      </c>
    </row>
    <row r="205" spans="1:11">
      <c r="A205" t="s">
        <v>136</v>
      </c>
      <c r="B205" s="1">
        <v>44072</v>
      </c>
      <c r="C205" s="3">
        <v>0.5</v>
      </c>
      <c r="D205" t="s">
        <v>50</v>
      </c>
      <c r="E205" s="4">
        <v>800</v>
      </c>
      <c r="F205" t="s">
        <v>185</v>
      </c>
      <c r="G205" t="s">
        <v>149</v>
      </c>
      <c r="H205">
        <v>686</v>
      </c>
      <c r="I205" s="4">
        <v>15</v>
      </c>
      <c r="J205">
        <v>1</v>
      </c>
      <c r="K205">
        <f t="shared" si="15"/>
        <v>1</v>
      </c>
    </row>
  </sheetData>
  <autoFilter ref="A1:K207"/>
  <mergeCells count="1">
    <mergeCell ref="R47:T54"/>
  </mergeCells>
  <conditionalFormatting sqref="K$1:K$1048576">
    <cfRule type="cellIs" dxfId="2" priority="1" operator="lessThanOrEqual">
      <formula>2</formula>
    </cfRule>
  </conditionalFormatting>
  <pageMargins left="0.699305555555556" right="0.699305555555556" top="0.75" bottom="0.75" header="0.3" footer="0.3"/>
  <headerFooter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5"/>
  <sheetViews>
    <sheetView topLeftCell="A181" workbookViewId="0">
      <selection activeCell="C205" sqref="C205"/>
    </sheetView>
  </sheetViews>
  <sheetFormatPr defaultColWidth="8.71428571428571" defaultRowHeight="12.4" outlineLevelCol="4"/>
  <cols>
    <col min="1" max="1" width="5.71428571428571" customWidth="1"/>
    <col min="2" max="2" width="10.2857142857143" style="1" customWidth="1"/>
    <col min="3" max="3" width="30.7142857142857" customWidth="1"/>
    <col min="4" max="4" width="20.4285714285714" customWidth="1"/>
    <col min="5" max="5" width="13" customWidth="1"/>
  </cols>
  <sheetData>
    <row r="1" spans="1:5">
      <c r="A1" t="s">
        <v>19</v>
      </c>
      <c r="B1" s="1" t="s">
        <v>20</v>
      </c>
      <c r="C1" s="2" t="s">
        <v>186</v>
      </c>
      <c r="D1" s="2" t="s">
        <v>187</v>
      </c>
      <c r="E1" s="2" t="s">
        <v>188</v>
      </c>
    </row>
    <row r="2" spans="1:5">
      <c r="A2" t="s">
        <v>29</v>
      </c>
      <c r="B2" s="1">
        <v>44010</v>
      </c>
      <c r="C2">
        <f>DATEDIF(B2,MAX($B$2:$B$205),"d")</f>
        <v>62</v>
      </c>
      <c r="D2">
        <f>INT(C2/7)+1</f>
        <v>9</v>
      </c>
      <c r="E2">
        <f>INT(DATEDIF(B2,MAX($B$2:$B$205),"d")/7)+1</f>
        <v>9</v>
      </c>
    </row>
    <row r="3" spans="1:5">
      <c r="A3" t="s">
        <v>29</v>
      </c>
      <c r="B3" s="1">
        <v>44010</v>
      </c>
      <c r="C3">
        <f t="shared" ref="C3:C66" si="0">DATEDIF(B3,MAX($B$2:$B$205),"d")</f>
        <v>62</v>
      </c>
      <c r="D3">
        <f t="shared" ref="D3:D66" si="1">INT(C3/7)+1</f>
        <v>9</v>
      </c>
      <c r="E3">
        <f t="shared" ref="E3:E66" si="2">INT(DATEDIF(B3,MAX($B$2:$B$205),"d")/7)+1</f>
        <v>9</v>
      </c>
    </row>
    <row r="4" spans="1:5">
      <c r="A4" t="s">
        <v>29</v>
      </c>
      <c r="B4" s="1">
        <v>44010</v>
      </c>
      <c r="C4">
        <f t="shared" si="0"/>
        <v>62</v>
      </c>
      <c r="D4">
        <f t="shared" si="1"/>
        <v>9</v>
      </c>
      <c r="E4">
        <f t="shared" si="2"/>
        <v>9</v>
      </c>
    </row>
    <row r="5" spans="1:5">
      <c r="A5" t="s">
        <v>29</v>
      </c>
      <c r="B5" s="1">
        <v>44010</v>
      </c>
      <c r="C5">
        <f t="shared" si="0"/>
        <v>62</v>
      </c>
      <c r="D5">
        <f t="shared" si="1"/>
        <v>9</v>
      </c>
      <c r="E5">
        <f t="shared" si="2"/>
        <v>9</v>
      </c>
    </row>
    <row r="6" spans="1:5">
      <c r="A6" t="s">
        <v>29</v>
      </c>
      <c r="B6" s="1">
        <v>44010</v>
      </c>
      <c r="C6">
        <f t="shared" si="0"/>
        <v>62</v>
      </c>
      <c r="D6">
        <f t="shared" si="1"/>
        <v>9</v>
      </c>
      <c r="E6">
        <f t="shared" si="2"/>
        <v>9</v>
      </c>
    </row>
    <row r="7" spans="1:5">
      <c r="A7" t="s">
        <v>29</v>
      </c>
      <c r="B7" s="1">
        <v>44011</v>
      </c>
      <c r="C7">
        <f t="shared" si="0"/>
        <v>61</v>
      </c>
      <c r="D7">
        <f t="shared" si="1"/>
        <v>9</v>
      </c>
      <c r="E7">
        <f t="shared" si="2"/>
        <v>9</v>
      </c>
    </row>
    <row r="8" spans="1:5">
      <c r="A8" t="s">
        <v>29</v>
      </c>
      <c r="B8" s="1">
        <v>44011</v>
      </c>
      <c r="C8">
        <f t="shared" si="0"/>
        <v>61</v>
      </c>
      <c r="D8">
        <f t="shared" si="1"/>
        <v>9</v>
      </c>
      <c r="E8">
        <f t="shared" si="2"/>
        <v>9</v>
      </c>
    </row>
    <row r="9" spans="1:5">
      <c r="A9" t="s">
        <v>29</v>
      </c>
      <c r="B9" s="1">
        <v>44011</v>
      </c>
      <c r="C9">
        <f t="shared" si="0"/>
        <v>61</v>
      </c>
      <c r="D9">
        <f t="shared" si="1"/>
        <v>9</v>
      </c>
      <c r="E9">
        <f t="shared" si="2"/>
        <v>9</v>
      </c>
    </row>
    <row r="10" spans="1:5">
      <c r="A10" t="s">
        <v>29</v>
      </c>
      <c r="B10" s="1">
        <v>44012</v>
      </c>
      <c r="C10">
        <f t="shared" si="0"/>
        <v>60</v>
      </c>
      <c r="D10">
        <f t="shared" si="1"/>
        <v>9</v>
      </c>
      <c r="E10">
        <f t="shared" si="2"/>
        <v>9</v>
      </c>
    </row>
    <row r="11" spans="1:5">
      <c r="A11" t="s">
        <v>29</v>
      </c>
      <c r="B11" s="1">
        <v>44012</v>
      </c>
      <c r="C11">
        <f t="shared" si="0"/>
        <v>60</v>
      </c>
      <c r="D11">
        <f t="shared" si="1"/>
        <v>9</v>
      </c>
      <c r="E11">
        <f t="shared" si="2"/>
        <v>9</v>
      </c>
    </row>
    <row r="12" spans="1:5">
      <c r="A12" t="s">
        <v>29</v>
      </c>
      <c r="B12" s="1">
        <v>44012</v>
      </c>
      <c r="C12">
        <f t="shared" si="0"/>
        <v>60</v>
      </c>
      <c r="D12">
        <f t="shared" si="1"/>
        <v>9</v>
      </c>
      <c r="E12">
        <f t="shared" si="2"/>
        <v>9</v>
      </c>
    </row>
    <row r="13" spans="1:5">
      <c r="A13" t="s">
        <v>29</v>
      </c>
      <c r="B13" s="1">
        <v>44012</v>
      </c>
      <c r="C13">
        <f t="shared" si="0"/>
        <v>60</v>
      </c>
      <c r="D13">
        <f t="shared" si="1"/>
        <v>9</v>
      </c>
      <c r="E13">
        <f t="shared" si="2"/>
        <v>9</v>
      </c>
    </row>
    <row r="14" spans="1:5">
      <c r="A14" t="s">
        <v>65</v>
      </c>
      <c r="B14" s="1">
        <v>44013</v>
      </c>
      <c r="C14">
        <f t="shared" si="0"/>
        <v>59</v>
      </c>
      <c r="D14">
        <f t="shared" si="1"/>
        <v>9</v>
      </c>
      <c r="E14">
        <f t="shared" si="2"/>
        <v>9</v>
      </c>
    </row>
    <row r="15" spans="1:5">
      <c r="A15" t="s">
        <v>65</v>
      </c>
      <c r="B15" s="1">
        <v>44013</v>
      </c>
      <c r="C15">
        <f t="shared" si="0"/>
        <v>59</v>
      </c>
      <c r="D15">
        <f t="shared" si="1"/>
        <v>9</v>
      </c>
      <c r="E15">
        <f t="shared" si="2"/>
        <v>9</v>
      </c>
    </row>
    <row r="16" spans="1:5">
      <c r="A16" t="s">
        <v>65</v>
      </c>
      <c r="B16" s="1">
        <v>44013</v>
      </c>
      <c r="C16">
        <f t="shared" si="0"/>
        <v>59</v>
      </c>
      <c r="D16">
        <f t="shared" si="1"/>
        <v>9</v>
      </c>
      <c r="E16">
        <f t="shared" si="2"/>
        <v>9</v>
      </c>
    </row>
    <row r="17" spans="1:5">
      <c r="A17" t="s">
        <v>65</v>
      </c>
      <c r="B17" s="1">
        <v>44013</v>
      </c>
      <c r="C17">
        <f t="shared" si="0"/>
        <v>59</v>
      </c>
      <c r="D17">
        <f t="shared" si="1"/>
        <v>9</v>
      </c>
      <c r="E17">
        <f t="shared" si="2"/>
        <v>9</v>
      </c>
    </row>
    <row r="18" spans="1:5">
      <c r="A18" t="s">
        <v>65</v>
      </c>
      <c r="B18" s="1">
        <v>44014</v>
      </c>
      <c r="C18">
        <f t="shared" si="0"/>
        <v>58</v>
      </c>
      <c r="D18">
        <f t="shared" si="1"/>
        <v>9</v>
      </c>
      <c r="E18">
        <f t="shared" si="2"/>
        <v>9</v>
      </c>
    </row>
    <row r="19" spans="1:5">
      <c r="A19" t="s">
        <v>65</v>
      </c>
      <c r="B19" s="1">
        <v>44014</v>
      </c>
      <c r="C19">
        <f t="shared" si="0"/>
        <v>58</v>
      </c>
      <c r="D19">
        <f t="shared" si="1"/>
        <v>9</v>
      </c>
      <c r="E19">
        <f t="shared" si="2"/>
        <v>9</v>
      </c>
    </row>
    <row r="20" spans="1:5">
      <c r="A20" t="s">
        <v>65</v>
      </c>
      <c r="B20" s="1">
        <v>44015</v>
      </c>
      <c r="C20">
        <f t="shared" si="0"/>
        <v>57</v>
      </c>
      <c r="D20">
        <f t="shared" si="1"/>
        <v>9</v>
      </c>
      <c r="E20">
        <f t="shared" si="2"/>
        <v>9</v>
      </c>
    </row>
    <row r="21" spans="1:5">
      <c r="A21" t="s">
        <v>65</v>
      </c>
      <c r="B21" s="1">
        <v>44015</v>
      </c>
      <c r="C21">
        <f t="shared" si="0"/>
        <v>57</v>
      </c>
      <c r="D21">
        <f t="shared" si="1"/>
        <v>9</v>
      </c>
      <c r="E21">
        <f t="shared" si="2"/>
        <v>9</v>
      </c>
    </row>
    <row r="22" spans="1:5">
      <c r="A22" t="s">
        <v>65</v>
      </c>
      <c r="B22" s="1">
        <v>44015</v>
      </c>
      <c r="C22">
        <f t="shared" si="0"/>
        <v>57</v>
      </c>
      <c r="D22">
        <f t="shared" si="1"/>
        <v>9</v>
      </c>
      <c r="E22">
        <f t="shared" si="2"/>
        <v>9</v>
      </c>
    </row>
    <row r="23" spans="1:5">
      <c r="A23" t="s">
        <v>65</v>
      </c>
      <c r="B23" s="1">
        <v>44015</v>
      </c>
      <c r="C23">
        <f t="shared" si="0"/>
        <v>57</v>
      </c>
      <c r="D23">
        <f t="shared" si="1"/>
        <v>9</v>
      </c>
      <c r="E23">
        <f t="shared" si="2"/>
        <v>9</v>
      </c>
    </row>
    <row r="24" spans="1:5">
      <c r="A24" t="s">
        <v>65</v>
      </c>
      <c r="B24" s="1">
        <v>44015</v>
      </c>
      <c r="C24">
        <f t="shared" si="0"/>
        <v>57</v>
      </c>
      <c r="D24">
        <f t="shared" si="1"/>
        <v>9</v>
      </c>
      <c r="E24">
        <f t="shared" si="2"/>
        <v>9</v>
      </c>
    </row>
    <row r="25" spans="1:5">
      <c r="A25" t="s">
        <v>65</v>
      </c>
      <c r="B25" s="1">
        <v>44015</v>
      </c>
      <c r="C25">
        <f t="shared" si="0"/>
        <v>57</v>
      </c>
      <c r="D25">
        <f t="shared" si="1"/>
        <v>9</v>
      </c>
      <c r="E25">
        <f t="shared" si="2"/>
        <v>9</v>
      </c>
    </row>
    <row r="26" spans="1:5">
      <c r="A26" t="s">
        <v>65</v>
      </c>
      <c r="B26" s="1">
        <v>44015</v>
      </c>
      <c r="C26">
        <f t="shared" si="0"/>
        <v>57</v>
      </c>
      <c r="D26">
        <f t="shared" si="1"/>
        <v>9</v>
      </c>
      <c r="E26">
        <f t="shared" si="2"/>
        <v>9</v>
      </c>
    </row>
    <row r="27" spans="1:5">
      <c r="A27" t="s">
        <v>65</v>
      </c>
      <c r="B27" s="1">
        <v>44017</v>
      </c>
      <c r="C27">
        <f t="shared" si="0"/>
        <v>55</v>
      </c>
      <c r="D27">
        <f t="shared" si="1"/>
        <v>8</v>
      </c>
      <c r="E27">
        <f t="shared" si="2"/>
        <v>8</v>
      </c>
    </row>
    <row r="28" spans="1:5">
      <c r="A28" t="s">
        <v>65</v>
      </c>
      <c r="B28" s="1">
        <v>44018</v>
      </c>
      <c r="C28">
        <f t="shared" si="0"/>
        <v>54</v>
      </c>
      <c r="D28">
        <f t="shared" si="1"/>
        <v>8</v>
      </c>
      <c r="E28">
        <f t="shared" si="2"/>
        <v>8</v>
      </c>
    </row>
    <row r="29" spans="1:5">
      <c r="A29" t="s">
        <v>65</v>
      </c>
      <c r="B29" s="1">
        <v>44018</v>
      </c>
      <c r="C29">
        <f t="shared" si="0"/>
        <v>54</v>
      </c>
      <c r="D29">
        <f t="shared" si="1"/>
        <v>8</v>
      </c>
      <c r="E29">
        <f t="shared" si="2"/>
        <v>8</v>
      </c>
    </row>
    <row r="30" spans="1:5">
      <c r="A30" t="s">
        <v>65</v>
      </c>
      <c r="B30" s="1">
        <v>44018</v>
      </c>
      <c r="C30">
        <f t="shared" si="0"/>
        <v>54</v>
      </c>
      <c r="D30">
        <f t="shared" si="1"/>
        <v>8</v>
      </c>
      <c r="E30">
        <f t="shared" si="2"/>
        <v>8</v>
      </c>
    </row>
    <row r="31" spans="1:5">
      <c r="A31" t="s">
        <v>65</v>
      </c>
      <c r="B31" s="1">
        <v>44018</v>
      </c>
      <c r="C31">
        <f t="shared" si="0"/>
        <v>54</v>
      </c>
      <c r="D31">
        <f t="shared" si="1"/>
        <v>8</v>
      </c>
      <c r="E31">
        <f t="shared" si="2"/>
        <v>8</v>
      </c>
    </row>
    <row r="32" spans="1:5">
      <c r="A32" t="s">
        <v>65</v>
      </c>
      <c r="B32" s="1">
        <v>44019</v>
      </c>
      <c r="C32">
        <f t="shared" si="0"/>
        <v>53</v>
      </c>
      <c r="D32">
        <f t="shared" si="1"/>
        <v>8</v>
      </c>
      <c r="E32">
        <f t="shared" si="2"/>
        <v>8</v>
      </c>
    </row>
    <row r="33" spans="1:5">
      <c r="A33" t="s">
        <v>65</v>
      </c>
      <c r="B33" s="1">
        <v>44019</v>
      </c>
      <c r="C33">
        <f t="shared" si="0"/>
        <v>53</v>
      </c>
      <c r="D33">
        <f t="shared" si="1"/>
        <v>8</v>
      </c>
      <c r="E33">
        <f t="shared" si="2"/>
        <v>8</v>
      </c>
    </row>
    <row r="34" spans="1:5">
      <c r="A34" t="s">
        <v>65</v>
      </c>
      <c r="B34" s="1">
        <v>44019</v>
      </c>
      <c r="C34">
        <f t="shared" si="0"/>
        <v>53</v>
      </c>
      <c r="D34">
        <f t="shared" si="1"/>
        <v>8</v>
      </c>
      <c r="E34">
        <f t="shared" si="2"/>
        <v>8</v>
      </c>
    </row>
    <row r="35" spans="1:5">
      <c r="A35" t="s">
        <v>65</v>
      </c>
      <c r="B35" s="1">
        <v>44019</v>
      </c>
      <c r="C35">
        <f t="shared" si="0"/>
        <v>53</v>
      </c>
      <c r="D35">
        <f t="shared" si="1"/>
        <v>8</v>
      </c>
      <c r="E35">
        <f t="shared" si="2"/>
        <v>8</v>
      </c>
    </row>
    <row r="36" spans="1:5">
      <c r="A36" t="s">
        <v>65</v>
      </c>
      <c r="B36" s="1">
        <v>44020</v>
      </c>
      <c r="C36">
        <f t="shared" si="0"/>
        <v>52</v>
      </c>
      <c r="D36">
        <f t="shared" si="1"/>
        <v>8</v>
      </c>
      <c r="E36">
        <f t="shared" si="2"/>
        <v>8</v>
      </c>
    </row>
    <row r="37" spans="1:5">
      <c r="A37" t="s">
        <v>65</v>
      </c>
      <c r="B37" s="1">
        <v>44020</v>
      </c>
      <c r="C37">
        <f t="shared" si="0"/>
        <v>52</v>
      </c>
      <c r="D37">
        <f t="shared" si="1"/>
        <v>8</v>
      </c>
      <c r="E37">
        <f t="shared" si="2"/>
        <v>8</v>
      </c>
    </row>
    <row r="38" spans="1:5">
      <c r="A38" t="s">
        <v>65</v>
      </c>
      <c r="B38" s="1">
        <v>44020</v>
      </c>
      <c r="C38">
        <f t="shared" si="0"/>
        <v>52</v>
      </c>
      <c r="D38">
        <f t="shared" si="1"/>
        <v>8</v>
      </c>
      <c r="E38">
        <f t="shared" si="2"/>
        <v>8</v>
      </c>
    </row>
    <row r="39" spans="1:5">
      <c r="A39" t="s">
        <v>65</v>
      </c>
      <c r="B39" s="1">
        <v>44020</v>
      </c>
      <c r="C39">
        <f t="shared" si="0"/>
        <v>52</v>
      </c>
      <c r="D39">
        <f t="shared" si="1"/>
        <v>8</v>
      </c>
      <c r="E39">
        <f t="shared" si="2"/>
        <v>8</v>
      </c>
    </row>
    <row r="40" spans="1:5">
      <c r="A40" t="s">
        <v>65</v>
      </c>
      <c r="B40" s="1">
        <v>44021</v>
      </c>
      <c r="C40">
        <f t="shared" si="0"/>
        <v>51</v>
      </c>
      <c r="D40">
        <f t="shared" si="1"/>
        <v>8</v>
      </c>
      <c r="E40">
        <f t="shared" si="2"/>
        <v>8</v>
      </c>
    </row>
    <row r="41" spans="1:5">
      <c r="A41" t="s">
        <v>65</v>
      </c>
      <c r="B41" s="1">
        <v>44021</v>
      </c>
      <c r="C41">
        <f t="shared" si="0"/>
        <v>51</v>
      </c>
      <c r="D41">
        <f t="shared" si="1"/>
        <v>8</v>
      </c>
      <c r="E41">
        <f t="shared" si="2"/>
        <v>8</v>
      </c>
    </row>
    <row r="42" spans="1:5">
      <c r="A42" t="s">
        <v>65</v>
      </c>
      <c r="B42" s="1">
        <v>44021</v>
      </c>
      <c r="C42">
        <f t="shared" si="0"/>
        <v>51</v>
      </c>
      <c r="D42">
        <f t="shared" si="1"/>
        <v>8</v>
      </c>
      <c r="E42">
        <f t="shared" si="2"/>
        <v>8</v>
      </c>
    </row>
    <row r="43" spans="1:5">
      <c r="A43" t="s">
        <v>65</v>
      </c>
      <c r="B43" s="1">
        <v>44022</v>
      </c>
      <c r="C43">
        <f t="shared" si="0"/>
        <v>50</v>
      </c>
      <c r="D43">
        <f t="shared" si="1"/>
        <v>8</v>
      </c>
      <c r="E43">
        <f t="shared" si="2"/>
        <v>8</v>
      </c>
    </row>
    <row r="44" spans="1:5">
      <c r="A44" t="s">
        <v>65</v>
      </c>
      <c r="B44" s="1">
        <v>44022</v>
      </c>
      <c r="C44">
        <f t="shared" si="0"/>
        <v>50</v>
      </c>
      <c r="D44">
        <f t="shared" si="1"/>
        <v>8</v>
      </c>
      <c r="E44">
        <f t="shared" si="2"/>
        <v>8</v>
      </c>
    </row>
    <row r="45" spans="1:5">
      <c r="A45" t="s">
        <v>65</v>
      </c>
      <c r="B45" s="1">
        <v>44022</v>
      </c>
      <c r="C45">
        <f t="shared" si="0"/>
        <v>50</v>
      </c>
      <c r="D45">
        <f t="shared" si="1"/>
        <v>8</v>
      </c>
      <c r="E45">
        <f t="shared" si="2"/>
        <v>8</v>
      </c>
    </row>
    <row r="46" spans="1:5">
      <c r="A46" t="s">
        <v>65</v>
      </c>
      <c r="B46" s="1">
        <v>44022</v>
      </c>
      <c r="C46">
        <f t="shared" si="0"/>
        <v>50</v>
      </c>
      <c r="D46">
        <f t="shared" si="1"/>
        <v>8</v>
      </c>
      <c r="E46">
        <f t="shared" si="2"/>
        <v>8</v>
      </c>
    </row>
    <row r="47" spans="1:5">
      <c r="A47" t="s">
        <v>65</v>
      </c>
      <c r="B47" s="1">
        <v>44022</v>
      </c>
      <c r="C47">
        <f t="shared" si="0"/>
        <v>50</v>
      </c>
      <c r="D47">
        <f t="shared" si="1"/>
        <v>8</v>
      </c>
      <c r="E47">
        <f t="shared" si="2"/>
        <v>8</v>
      </c>
    </row>
    <row r="48" spans="1:5">
      <c r="A48" t="s">
        <v>65</v>
      </c>
      <c r="B48" s="1">
        <v>44022</v>
      </c>
      <c r="C48">
        <f t="shared" si="0"/>
        <v>50</v>
      </c>
      <c r="D48">
        <f t="shared" si="1"/>
        <v>8</v>
      </c>
      <c r="E48">
        <f t="shared" si="2"/>
        <v>8</v>
      </c>
    </row>
    <row r="49" spans="1:5">
      <c r="A49" t="s">
        <v>65</v>
      </c>
      <c r="B49" s="1">
        <v>44023</v>
      </c>
      <c r="C49">
        <f t="shared" si="0"/>
        <v>49</v>
      </c>
      <c r="D49">
        <f t="shared" si="1"/>
        <v>8</v>
      </c>
      <c r="E49">
        <f t="shared" si="2"/>
        <v>8</v>
      </c>
    </row>
    <row r="50" spans="1:5">
      <c r="A50" t="s">
        <v>65</v>
      </c>
      <c r="B50" s="1">
        <v>44024</v>
      </c>
      <c r="C50">
        <f t="shared" si="0"/>
        <v>48</v>
      </c>
      <c r="D50">
        <f t="shared" si="1"/>
        <v>7</v>
      </c>
      <c r="E50">
        <f t="shared" si="2"/>
        <v>7</v>
      </c>
    </row>
    <row r="51" spans="1:5">
      <c r="A51" t="s">
        <v>65</v>
      </c>
      <c r="B51" s="1">
        <v>44025</v>
      </c>
      <c r="C51">
        <f t="shared" si="0"/>
        <v>47</v>
      </c>
      <c r="D51">
        <f t="shared" si="1"/>
        <v>7</v>
      </c>
      <c r="E51">
        <f t="shared" si="2"/>
        <v>7</v>
      </c>
    </row>
    <row r="52" spans="1:5">
      <c r="A52" t="s">
        <v>65</v>
      </c>
      <c r="B52" s="1">
        <v>44025</v>
      </c>
      <c r="C52">
        <f t="shared" si="0"/>
        <v>47</v>
      </c>
      <c r="D52">
        <f t="shared" si="1"/>
        <v>7</v>
      </c>
      <c r="E52">
        <f t="shared" si="2"/>
        <v>7</v>
      </c>
    </row>
    <row r="53" spans="1:5">
      <c r="A53" t="s">
        <v>65</v>
      </c>
      <c r="B53" s="1">
        <v>44026</v>
      </c>
      <c r="C53">
        <f t="shared" si="0"/>
        <v>46</v>
      </c>
      <c r="D53">
        <f t="shared" si="1"/>
        <v>7</v>
      </c>
      <c r="E53">
        <f t="shared" si="2"/>
        <v>7</v>
      </c>
    </row>
    <row r="54" spans="1:5">
      <c r="A54" t="s">
        <v>65</v>
      </c>
      <c r="B54" s="1">
        <v>44026</v>
      </c>
      <c r="C54">
        <f t="shared" si="0"/>
        <v>46</v>
      </c>
      <c r="D54">
        <f t="shared" si="1"/>
        <v>7</v>
      </c>
      <c r="E54">
        <f t="shared" si="2"/>
        <v>7</v>
      </c>
    </row>
    <row r="55" spans="1:5">
      <c r="A55" t="s">
        <v>65</v>
      </c>
      <c r="B55" s="1">
        <v>44027</v>
      </c>
      <c r="C55">
        <f t="shared" si="0"/>
        <v>45</v>
      </c>
      <c r="D55">
        <f t="shared" si="1"/>
        <v>7</v>
      </c>
      <c r="E55">
        <f t="shared" si="2"/>
        <v>7</v>
      </c>
    </row>
    <row r="56" spans="1:5">
      <c r="A56" t="s">
        <v>65</v>
      </c>
      <c r="B56" s="1">
        <v>44027</v>
      </c>
      <c r="C56">
        <f t="shared" si="0"/>
        <v>45</v>
      </c>
      <c r="D56">
        <f t="shared" si="1"/>
        <v>7</v>
      </c>
      <c r="E56">
        <f t="shared" si="2"/>
        <v>7</v>
      </c>
    </row>
    <row r="57" spans="1:5">
      <c r="A57" t="s">
        <v>65</v>
      </c>
      <c r="B57" s="1">
        <v>44027</v>
      </c>
      <c r="C57">
        <f t="shared" si="0"/>
        <v>45</v>
      </c>
      <c r="D57">
        <f t="shared" si="1"/>
        <v>7</v>
      </c>
      <c r="E57">
        <f t="shared" si="2"/>
        <v>7</v>
      </c>
    </row>
    <row r="58" spans="1:5">
      <c r="A58" t="s">
        <v>65</v>
      </c>
      <c r="B58" s="1">
        <v>44027</v>
      </c>
      <c r="C58">
        <f t="shared" si="0"/>
        <v>45</v>
      </c>
      <c r="D58">
        <f t="shared" si="1"/>
        <v>7</v>
      </c>
      <c r="E58">
        <f t="shared" si="2"/>
        <v>7</v>
      </c>
    </row>
    <row r="59" spans="1:5">
      <c r="A59" t="s">
        <v>65</v>
      </c>
      <c r="B59" s="1">
        <v>44028</v>
      </c>
      <c r="C59">
        <f t="shared" si="0"/>
        <v>44</v>
      </c>
      <c r="D59">
        <f t="shared" si="1"/>
        <v>7</v>
      </c>
      <c r="E59">
        <f t="shared" si="2"/>
        <v>7</v>
      </c>
    </row>
    <row r="60" spans="1:5">
      <c r="A60" t="s">
        <v>65</v>
      </c>
      <c r="B60" s="1">
        <v>44029</v>
      </c>
      <c r="C60">
        <f t="shared" si="0"/>
        <v>43</v>
      </c>
      <c r="D60">
        <f t="shared" si="1"/>
        <v>7</v>
      </c>
      <c r="E60">
        <f t="shared" si="2"/>
        <v>7</v>
      </c>
    </row>
    <row r="61" spans="1:5">
      <c r="A61" t="s">
        <v>65</v>
      </c>
      <c r="B61" s="1">
        <v>44029</v>
      </c>
      <c r="C61">
        <f t="shared" si="0"/>
        <v>43</v>
      </c>
      <c r="D61">
        <f t="shared" si="1"/>
        <v>7</v>
      </c>
      <c r="E61">
        <f t="shared" si="2"/>
        <v>7</v>
      </c>
    </row>
    <row r="62" spans="1:5">
      <c r="A62" t="s">
        <v>65</v>
      </c>
      <c r="B62" s="1">
        <v>44029</v>
      </c>
      <c r="C62">
        <f t="shared" si="0"/>
        <v>43</v>
      </c>
      <c r="D62">
        <f t="shared" si="1"/>
        <v>7</v>
      </c>
      <c r="E62">
        <f t="shared" si="2"/>
        <v>7</v>
      </c>
    </row>
    <row r="63" spans="1:5">
      <c r="A63" t="s">
        <v>65</v>
      </c>
      <c r="B63" s="1">
        <v>44029</v>
      </c>
      <c r="C63">
        <f t="shared" si="0"/>
        <v>43</v>
      </c>
      <c r="D63">
        <f t="shared" si="1"/>
        <v>7</v>
      </c>
      <c r="E63">
        <f t="shared" si="2"/>
        <v>7</v>
      </c>
    </row>
    <row r="64" spans="1:5">
      <c r="A64" t="s">
        <v>65</v>
      </c>
      <c r="B64" s="1">
        <v>44029</v>
      </c>
      <c r="C64">
        <f t="shared" si="0"/>
        <v>43</v>
      </c>
      <c r="D64">
        <f t="shared" si="1"/>
        <v>7</v>
      </c>
      <c r="E64">
        <f t="shared" si="2"/>
        <v>7</v>
      </c>
    </row>
    <row r="65" spans="1:5">
      <c r="A65" t="s">
        <v>65</v>
      </c>
      <c r="B65" s="1">
        <v>44030</v>
      </c>
      <c r="C65">
        <f t="shared" si="0"/>
        <v>42</v>
      </c>
      <c r="D65">
        <f t="shared" si="1"/>
        <v>7</v>
      </c>
      <c r="E65">
        <f t="shared" si="2"/>
        <v>7</v>
      </c>
    </row>
    <row r="66" spans="1:5">
      <c r="A66" t="s">
        <v>65</v>
      </c>
      <c r="B66" s="1">
        <v>44031</v>
      </c>
      <c r="C66">
        <f t="shared" si="0"/>
        <v>41</v>
      </c>
      <c r="D66">
        <f t="shared" si="1"/>
        <v>6</v>
      </c>
      <c r="E66">
        <f t="shared" si="2"/>
        <v>6</v>
      </c>
    </row>
    <row r="67" spans="1:5">
      <c r="A67" t="s">
        <v>65</v>
      </c>
      <c r="B67" s="1">
        <v>44032</v>
      </c>
      <c r="C67">
        <f t="shared" ref="C67:C130" si="3">DATEDIF(B67,MAX($B$2:$B$205),"d")</f>
        <v>40</v>
      </c>
      <c r="D67">
        <f t="shared" ref="D67:D130" si="4">INT(C67/7)+1</f>
        <v>6</v>
      </c>
      <c r="E67">
        <f t="shared" ref="E67:E130" si="5">INT(DATEDIF(B67,MAX($B$2:$B$205),"d")/7)+1</f>
        <v>6</v>
      </c>
    </row>
    <row r="68" spans="1:5">
      <c r="A68" t="s">
        <v>65</v>
      </c>
      <c r="B68" s="1">
        <v>44032</v>
      </c>
      <c r="C68">
        <f t="shared" si="3"/>
        <v>40</v>
      </c>
      <c r="D68">
        <f t="shared" si="4"/>
        <v>6</v>
      </c>
      <c r="E68">
        <f t="shared" si="5"/>
        <v>6</v>
      </c>
    </row>
    <row r="69" spans="1:5">
      <c r="A69" t="s">
        <v>65</v>
      </c>
      <c r="B69" s="1">
        <v>44033</v>
      </c>
      <c r="C69">
        <f t="shared" si="3"/>
        <v>39</v>
      </c>
      <c r="D69">
        <f t="shared" si="4"/>
        <v>6</v>
      </c>
      <c r="E69">
        <f t="shared" si="5"/>
        <v>6</v>
      </c>
    </row>
    <row r="70" spans="1:5">
      <c r="A70" t="s">
        <v>65</v>
      </c>
      <c r="B70" s="1">
        <v>44033</v>
      </c>
      <c r="C70">
        <f t="shared" si="3"/>
        <v>39</v>
      </c>
      <c r="D70">
        <f t="shared" si="4"/>
        <v>6</v>
      </c>
      <c r="E70">
        <f t="shared" si="5"/>
        <v>6</v>
      </c>
    </row>
    <row r="71" spans="1:5">
      <c r="A71" t="s">
        <v>65</v>
      </c>
      <c r="B71" s="1">
        <v>44034</v>
      </c>
      <c r="C71">
        <f t="shared" si="3"/>
        <v>38</v>
      </c>
      <c r="D71">
        <f t="shared" si="4"/>
        <v>6</v>
      </c>
      <c r="E71">
        <f t="shared" si="5"/>
        <v>6</v>
      </c>
    </row>
    <row r="72" spans="1:5">
      <c r="A72" t="s">
        <v>65</v>
      </c>
      <c r="B72" s="1">
        <v>44034</v>
      </c>
      <c r="C72">
        <f t="shared" si="3"/>
        <v>38</v>
      </c>
      <c r="D72">
        <f t="shared" si="4"/>
        <v>6</v>
      </c>
      <c r="E72">
        <f t="shared" si="5"/>
        <v>6</v>
      </c>
    </row>
    <row r="73" spans="1:5">
      <c r="A73" t="s">
        <v>65</v>
      </c>
      <c r="B73" s="1">
        <v>44034</v>
      </c>
      <c r="C73">
        <f t="shared" si="3"/>
        <v>38</v>
      </c>
      <c r="D73">
        <f t="shared" si="4"/>
        <v>6</v>
      </c>
      <c r="E73">
        <f t="shared" si="5"/>
        <v>6</v>
      </c>
    </row>
    <row r="74" spans="1:5">
      <c r="A74" t="s">
        <v>65</v>
      </c>
      <c r="B74" s="1">
        <v>44034</v>
      </c>
      <c r="C74">
        <f t="shared" si="3"/>
        <v>38</v>
      </c>
      <c r="D74">
        <f t="shared" si="4"/>
        <v>6</v>
      </c>
      <c r="E74">
        <f t="shared" si="5"/>
        <v>6</v>
      </c>
    </row>
    <row r="75" spans="1:5">
      <c r="A75" t="s">
        <v>65</v>
      </c>
      <c r="B75" s="1">
        <v>44035</v>
      </c>
      <c r="C75">
        <f t="shared" si="3"/>
        <v>37</v>
      </c>
      <c r="D75">
        <f t="shared" si="4"/>
        <v>6</v>
      </c>
      <c r="E75">
        <f t="shared" si="5"/>
        <v>6</v>
      </c>
    </row>
    <row r="76" spans="1:5">
      <c r="A76" t="s">
        <v>65</v>
      </c>
      <c r="B76" s="1">
        <v>44035</v>
      </c>
      <c r="C76">
        <f t="shared" si="3"/>
        <v>37</v>
      </c>
      <c r="D76">
        <f t="shared" si="4"/>
        <v>6</v>
      </c>
      <c r="E76">
        <f t="shared" si="5"/>
        <v>6</v>
      </c>
    </row>
    <row r="77" spans="1:5">
      <c r="A77" t="s">
        <v>65</v>
      </c>
      <c r="B77" s="1">
        <v>44035</v>
      </c>
      <c r="C77">
        <f t="shared" si="3"/>
        <v>37</v>
      </c>
      <c r="D77">
        <f t="shared" si="4"/>
        <v>6</v>
      </c>
      <c r="E77">
        <f t="shared" si="5"/>
        <v>6</v>
      </c>
    </row>
    <row r="78" spans="1:5">
      <c r="A78" t="s">
        <v>65</v>
      </c>
      <c r="B78" s="1">
        <v>44036</v>
      </c>
      <c r="C78">
        <f t="shared" si="3"/>
        <v>36</v>
      </c>
      <c r="D78">
        <f t="shared" si="4"/>
        <v>6</v>
      </c>
      <c r="E78">
        <f t="shared" si="5"/>
        <v>6</v>
      </c>
    </row>
    <row r="79" spans="1:5">
      <c r="A79" t="s">
        <v>65</v>
      </c>
      <c r="B79" s="1">
        <v>44036</v>
      </c>
      <c r="C79">
        <f t="shared" si="3"/>
        <v>36</v>
      </c>
      <c r="D79">
        <f t="shared" si="4"/>
        <v>6</v>
      </c>
      <c r="E79">
        <f t="shared" si="5"/>
        <v>6</v>
      </c>
    </row>
    <row r="80" spans="1:5">
      <c r="A80" t="s">
        <v>65</v>
      </c>
      <c r="B80" s="1">
        <v>44036</v>
      </c>
      <c r="C80">
        <f t="shared" si="3"/>
        <v>36</v>
      </c>
      <c r="D80">
        <f t="shared" si="4"/>
        <v>6</v>
      </c>
      <c r="E80">
        <f t="shared" si="5"/>
        <v>6</v>
      </c>
    </row>
    <row r="81" spans="1:5">
      <c r="A81" t="s">
        <v>65</v>
      </c>
      <c r="B81" s="1">
        <v>44036</v>
      </c>
      <c r="C81">
        <f t="shared" si="3"/>
        <v>36</v>
      </c>
      <c r="D81">
        <f t="shared" si="4"/>
        <v>6</v>
      </c>
      <c r="E81">
        <f t="shared" si="5"/>
        <v>6</v>
      </c>
    </row>
    <row r="82" spans="1:5">
      <c r="A82" t="s">
        <v>65</v>
      </c>
      <c r="B82" s="1">
        <v>44037</v>
      </c>
      <c r="C82">
        <f t="shared" si="3"/>
        <v>35</v>
      </c>
      <c r="D82">
        <f t="shared" si="4"/>
        <v>6</v>
      </c>
      <c r="E82">
        <f t="shared" si="5"/>
        <v>6</v>
      </c>
    </row>
    <row r="83" spans="1:5">
      <c r="A83" t="s">
        <v>65</v>
      </c>
      <c r="B83" s="1">
        <v>44038</v>
      </c>
      <c r="C83">
        <f t="shared" si="3"/>
        <v>34</v>
      </c>
      <c r="D83">
        <f t="shared" si="4"/>
        <v>5</v>
      </c>
      <c r="E83">
        <f t="shared" si="5"/>
        <v>5</v>
      </c>
    </row>
    <row r="84" spans="1:5">
      <c r="A84" t="s">
        <v>65</v>
      </c>
      <c r="B84" s="1">
        <v>44039</v>
      </c>
      <c r="C84">
        <f t="shared" si="3"/>
        <v>33</v>
      </c>
      <c r="D84">
        <f t="shared" si="4"/>
        <v>5</v>
      </c>
      <c r="E84">
        <f t="shared" si="5"/>
        <v>5</v>
      </c>
    </row>
    <row r="85" spans="1:5">
      <c r="A85" t="s">
        <v>65</v>
      </c>
      <c r="B85" s="1">
        <v>44039</v>
      </c>
      <c r="C85">
        <f t="shared" si="3"/>
        <v>33</v>
      </c>
      <c r="D85">
        <f t="shared" si="4"/>
        <v>5</v>
      </c>
      <c r="E85">
        <f t="shared" si="5"/>
        <v>5</v>
      </c>
    </row>
    <row r="86" spans="1:5">
      <c r="A86" t="s">
        <v>65</v>
      </c>
      <c r="B86" s="1">
        <v>44040</v>
      </c>
      <c r="C86">
        <f t="shared" si="3"/>
        <v>32</v>
      </c>
      <c r="D86">
        <f t="shared" si="4"/>
        <v>5</v>
      </c>
      <c r="E86">
        <f t="shared" si="5"/>
        <v>5</v>
      </c>
    </row>
    <row r="87" spans="1:5">
      <c r="A87" t="s">
        <v>65</v>
      </c>
      <c r="B87" s="1">
        <v>44040</v>
      </c>
      <c r="C87">
        <f t="shared" si="3"/>
        <v>32</v>
      </c>
      <c r="D87">
        <f t="shared" si="4"/>
        <v>5</v>
      </c>
      <c r="E87">
        <f t="shared" si="5"/>
        <v>5</v>
      </c>
    </row>
    <row r="88" spans="1:5">
      <c r="A88" t="s">
        <v>65</v>
      </c>
      <c r="B88" s="1">
        <v>44040</v>
      </c>
      <c r="C88">
        <f t="shared" si="3"/>
        <v>32</v>
      </c>
      <c r="D88">
        <f t="shared" si="4"/>
        <v>5</v>
      </c>
      <c r="E88">
        <f t="shared" si="5"/>
        <v>5</v>
      </c>
    </row>
    <row r="89" spans="1:5">
      <c r="A89" t="s">
        <v>65</v>
      </c>
      <c r="B89" s="1">
        <v>44040</v>
      </c>
      <c r="C89">
        <f t="shared" si="3"/>
        <v>32</v>
      </c>
      <c r="D89">
        <f t="shared" si="4"/>
        <v>5</v>
      </c>
      <c r="E89">
        <f t="shared" si="5"/>
        <v>5</v>
      </c>
    </row>
    <row r="90" spans="1:5">
      <c r="A90" t="s">
        <v>65</v>
      </c>
      <c r="B90" s="1">
        <v>44040</v>
      </c>
      <c r="C90">
        <f t="shared" si="3"/>
        <v>32</v>
      </c>
      <c r="D90">
        <f t="shared" si="4"/>
        <v>5</v>
      </c>
      <c r="E90">
        <f t="shared" si="5"/>
        <v>5</v>
      </c>
    </row>
    <row r="91" spans="1:5">
      <c r="A91" t="s">
        <v>65</v>
      </c>
      <c r="B91" s="1">
        <v>44040</v>
      </c>
      <c r="C91">
        <f t="shared" si="3"/>
        <v>32</v>
      </c>
      <c r="D91">
        <f t="shared" si="4"/>
        <v>5</v>
      </c>
      <c r="E91">
        <f t="shared" si="5"/>
        <v>5</v>
      </c>
    </row>
    <row r="92" spans="1:5">
      <c r="A92" t="s">
        <v>65</v>
      </c>
      <c r="B92" s="1">
        <v>44040</v>
      </c>
      <c r="C92">
        <f t="shared" si="3"/>
        <v>32</v>
      </c>
      <c r="D92">
        <f t="shared" si="4"/>
        <v>5</v>
      </c>
      <c r="E92">
        <f t="shared" si="5"/>
        <v>5</v>
      </c>
    </row>
    <row r="93" spans="1:5">
      <c r="A93" t="s">
        <v>65</v>
      </c>
      <c r="B93" s="1">
        <v>44041</v>
      </c>
      <c r="C93">
        <f t="shared" si="3"/>
        <v>31</v>
      </c>
      <c r="D93">
        <f t="shared" si="4"/>
        <v>5</v>
      </c>
      <c r="E93">
        <f t="shared" si="5"/>
        <v>5</v>
      </c>
    </row>
    <row r="94" spans="1:5">
      <c r="A94" t="s">
        <v>65</v>
      </c>
      <c r="B94" s="1">
        <v>44042</v>
      </c>
      <c r="C94">
        <f t="shared" si="3"/>
        <v>30</v>
      </c>
      <c r="D94">
        <f t="shared" si="4"/>
        <v>5</v>
      </c>
      <c r="E94">
        <f t="shared" si="5"/>
        <v>5</v>
      </c>
    </row>
    <row r="95" spans="1:5">
      <c r="A95" t="s">
        <v>65</v>
      </c>
      <c r="B95" s="1">
        <v>44042</v>
      </c>
      <c r="C95">
        <f t="shared" si="3"/>
        <v>30</v>
      </c>
      <c r="D95">
        <f t="shared" si="4"/>
        <v>5</v>
      </c>
      <c r="E95">
        <f t="shared" si="5"/>
        <v>5</v>
      </c>
    </row>
    <row r="96" spans="1:5">
      <c r="A96" t="s">
        <v>65</v>
      </c>
      <c r="B96" s="1">
        <v>44042</v>
      </c>
      <c r="C96">
        <f t="shared" si="3"/>
        <v>30</v>
      </c>
      <c r="D96">
        <f t="shared" si="4"/>
        <v>5</v>
      </c>
      <c r="E96">
        <f t="shared" si="5"/>
        <v>5</v>
      </c>
    </row>
    <row r="97" spans="1:5">
      <c r="A97" t="s">
        <v>65</v>
      </c>
      <c r="B97" s="1">
        <v>44042</v>
      </c>
      <c r="C97">
        <f t="shared" si="3"/>
        <v>30</v>
      </c>
      <c r="D97">
        <f t="shared" si="4"/>
        <v>5</v>
      </c>
      <c r="E97">
        <f t="shared" si="5"/>
        <v>5</v>
      </c>
    </row>
    <row r="98" spans="1:5">
      <c r="A98" t="s">
        <v>65</v>
      </c>
      <c r="B98" s="1">
        <v>44042</v>
      </c>
      <c r="C98">
        <f t="shared" si="3"/>
        <v>30</v>
      </c>
      <c r="D98">
        <f t="shared" si="4"/>
        <v>5</v>
      </c>
      <c r="E98">
        <f t="shared" si="5"/>
        <v>5</v>
      </c>
    </row>
    <row r="99" spans="1:5">
      <c r="A99" t="s">
        <v>65</v>
      </c>
      <c r="B99" s="1">
        <v>44042</v>
      </c>
      <c r="C99">
        <f t="shared" si="3"/>
        <v>30</v>
      </c>
      <c r="D99">
        <f t="shared" si="4"/>
        <v>5</v>
      </c>
      <c r="E99">
        <f t="shared" si="5"/>
        <v>5</v>
      </c>
    </row>
    <row r="100" spans="1:5">
      <c r="A100" t="s">
        <v>65</v>
      </c>
      <c r="B100" s="1">
        <v>44042</v>
      </c>
      <c r="C100">
        <f t="shared" si="3"/>
        <v>30</v>
      </c>
      <c r="D100">
        <f t="shared" si="4"/>
        <v>5</v>
      </c>
      <c r="E100">
        <f t="shared" si="5"/>
        <v>5</v>
      </c>
    </row>
    <row r="101" spans="1:5">
      <c r="A101" t="s">
        <v>65</v>
      </c>
      <c r="B101" s="1">
        <v>44043</v>
      </c>
      <c r="C101">
        <f t="shared" si="3"/>
        <v>29</v>
      </c>
      <c r="D101">
        <f t="shared" si="4"/>
        <v>5</v>
      </c>
      <c r="E101">
        <f t="shared" si="5"/>
        <v>5</v>
      </c>
    </row>
    <row r="102" spans="1:5">
      <c r="A102" t="s">
        <v>65</v>
      </c>
      <c r="B102" s="1">
        <v>44043</v>
      </c>
      <c r="C102">
        <f t="shared" si="3"/>
        <v>29</v>
      </c>
      <c r="D102">
        <f t="shared" si="4"/>
        <v>5</v>
      </c>
      <c r="E102">
        <f t="shared" si="5"/>
        <v>5</v>
      </c>
    </row>
    <row r="103" spans="1:5">
      <c r="A103" t="s">
        <v>65</v>
      </c>
      <c r="B103" s="1">
        <v>44043</v>
      </c>
      <c r="C103">
        <f t="shared" si="3"/>
        <v>29</v>
      </c>
      <c r="D103">
        <f t="shared" si="4"/>
        <v>5</v>
      </c>
      <c r="E103">
        <f t="shared" si="5"/>
        <v>5</v>
      </c>
    </row>
    <row r="104" spans="1:5">
      <c r="A104" t="s">
        <v>65</v>
      </c>
      <c r="B104" s="1">
        <v>44043</v>
      </c>
      <c r="C104">
        <f t="shared" si="3"/>
        <v>29</v>
      </c>
      <c r="D104">
        <f t="shared" si="4"/>
        <v>5</v>
      </c>
      <c r="E104">
        <f t="shared" si="5"/>
        <v>5</v>
      </c>
    </row>
    <row r="105" spans="1:5">
      <c r="A105" t="s">
        <v>136</v>
      </c>
      <c r="B105" s="1">
        <v>44045</v>
      </c>
      <c r="C105">
        <f t="shared" si="3"/>
        <v>27</v>
      </c>
      <c r="D105">
        <f t="shared" si="4"/>
        <v>4</v>
      </c>
      <c r="E105">
        <f t="shared" si="5"/>
        <v>4</v>
      </c>
    </row>
    <row r="106" spans="1:5">
      <c r="A106" t="s">
        <v>136</v>
      </c>
      <c r="B106" s="1">
        <v>44046</v>
      </c>
      <c r="C106">
        <f t="shared" si="3"/>
        <v>26</v>
      </c>
      <c r="D106">
        <f t="shared" si="4"/>
        <v>4</v>
      </c>
      <c r="E106">
        <f t="shared" si="5"/>
        <v>4</v>
      </c>
    </row>
    <row r="107" spans="1:5">
      <c r="A107" t="s">
        <v>136</v>
      </c>
      <c r="B107" s="1">
        <v>44046</v>
      </c>
      <c r="C107">
        <f t="shared" si="3"/>
        <v>26</v>
      </c>
      <c r="D107">
        <f t="shared" si="4"/>
        <v>4</v>
      </c>
      <c r="E107">
        <f t="shared" si="5"/>
        <v>4</v>
      </c>
    </row>
    <row r="108" spans="1:5">
      <c r="A108" t="s">
        <v>136</v>
      </c>
      <c r="B108" s="1">
        <v>44047</v>
      </c>
      <c r="C108">
        <f t="shared" si="3"/>
        <v>25</v>
      </c>
      <c r="D108">
        <f t="shared" si="4"/>
        <v>4</v>
      </c>
      <c r="E108">
        <f t="shared" si="5"/>
        <v>4</v>
      </c>
    </row>
    <row r="109" spans="1:5">
      <c r="A109" t="s">
        <v>136</v>
      </c>
      <c r="B109" s="1">
        <v>44047</v>
      </c>
      <c r="C109">
        <f t="shared" si="3"/>
        <v>25</v>
      </c>
      <c r="D109">
        <f t="shared" si="4"/>
        <v>4</v>
      </c>
      <c r="E109">
        <f t="shared" si="5"/>
        <v>4</v>
      </c>
    </row>
    <row r="110" spans="1:5">
      <c r="A110" t="s">
        <v>136</v>
      </c>
      <c r="B110" s="1">
        <v>44048</v>
      </c>
      <c r="C110">
        <f t="shared" si="3"/>
        <v>24</v>
      </c>
      <c r="D110">
        <f t="shared" si="4"/>
        <v>4</v>
      </c>
      <c r="E110">
        <f t="shared" si="5"/>
        <v>4</v>
      </c>
    </row>
    <row r="111" spans="1:5">
      <c r="A111" t="s">
        <v>136</v>
      </c>
      <c r="B111" s="1">
        <v>44048</v>
      </c>
      <c r="C111">
        <f t="shared" si="3"/>
        <v>24</v>
      </c>
      <c r="D111">
        <f t="shared" si="4"/>
        <v>4</v>
      </c>
      <c r="E111">
        <f t="shared" si="5"/>
        <v>4</v>
      </c>
    </row>
    <row r="112" spans="1:5">
      <c r="A112" t="s">
        <v>136</v>
      </c>
      <c r="B112" s="1">
        <v>44048</v>
      </c>
      <c r="C112">
        <f t="shared" si="3"/>
        <v>24</v>
      </c>
      <c r="D112">
        <f t="shared" si="4"/>
        <v>4</v>
      </c>
      <c r="E112">
        <f t="shared" si="5"/>
        <v>4</v>
      </c>
    </row>
    <row r="113" spans="1:5">
      <c r="A113" t="s">
        <v>136</v>
      </c>
      <c r="B113" s="1">
        <v>44048</v>
      </c>
      <c r="C113">
        <f t="shared" si="3"/>
        <v>24</v>
      </c>
      <c r="D113">
        <f t="shared" si="4"/>
        <v>4</v>
      </c>
      <c r="E113">
        <f t="shared" si="5"/>
        <v>4</v>
      </c>
    </row>
    <row r="114" spans="1:5">
      <c r="A114" t="s">
        <v>136</v>
      </c>
      <c r="B114" s="1">
        <v>44049</v>
      </c>
      <c r="C114">
        <f t="shared" si="3"/>
        <v>23</v>
      </c>
      <c r="D114">
        <f t="shared" si="4"/>
        <v>4</v>
      </c>
      <c r="E114">
        <f t="shared" si="5"/>
        <v>4</v>
      </c>
    </row>
    <row r="115" spans="1:5">
      <c r="A115" t="s">
        <v>136</v>
      </c>
      <c r="B115" s="1">
        <v>44049</v>
      </c>
      <c r="C115">
        <f t="shared" si="3"/>
        <v>23</v>
      </c>
      <c r="D115">
        <f t="shared" si="4"/>
        <v>4</v>
      </c>
      <c r="E115">
        <f t="shared" si="5"/>
        <v>4</v>
      </c>
    </row>
    <row r="116" spans="1:5">
      <c r="A116" t="s">
        <v>136</v>
      </c>
      <c r="B116" s="1">
        <v>44049</v>
      </c>
      <c r="C116">
        <f t="shared" si="3"/>
        <v>23</v>
      </c>
      <c r="D116">
        <f t="shared" si="4"/>
        <v>4</v>
      </c>
      <c r="E116">
        <f t="shared" si="5"/>
        <v>4</v>
      </c>
    </row>
    <row r="117" spans="1:5">
      <c r="A117" t="s">
        <v>136</v>
      </c>
      <c r="B117" s="1">
        <v>44049</v>
      </c>
      <c r="C117">
        <f t="shared" si="3"/>
        <v>23</v>
      </c>
      <c r="D117">
        <f t="shared" si="4"/>
        <v>4</v>
      </c>
      <c r="E117">
        <f t="shared" si="5"/>
        <v>4</v>
      </c>
    </row>
    <row r="118" spans="1:5">
      <c r="A118" t="s">
        <v>136</v>
      </c>
      <c r="B118" s="1">
        <v>44049</v>
      </c>
      <c r="C118">
        <f t="shared" si="3"/>
        <v>23</v>
      </c>
      <c r="D118">
        <f t="shared" si="4"/>
        <v>4</v>
      </c>
      <c r="E118">
        <f t="shared" si="5"/>
        <v>4</v>
      </c>
    </row>
    <row r="119" spans="1:5">
      <c r="A119" t="s">
        <v>136</v>
      </c>
      <c r="B119" s="1">
        <v>44050</v>
      </c>
      <c r="C119">
        <f t="shared" si="3"/>
        <v>22</v>
      </c>
      <c r="D119">
        <f t="shared" si="4"/>
        <v>4</v>
      </c>
      <c r="E119">
        <f t="shared" si="5"/>
        <v>4</v>
      </c>
    </row>
    <row r="120" spans="1:5">
      <c r="A120" t="s">
        <v>136</v>
      </c>
      <c r="B120" s="1">
        <v>44050</v>
      </c>
      <c r="C120">
        <f t="shared" si="3"/>
        <v>22</v>
      </c>
      <c r="D120">
        <f t="shared" si="4"/>
        <v>4</v>
      </c>
      <c r="E120">
        <f t="shared" si="5"/>
        <v>4</v>
      </c>
    </row>
    <row r="121" spans="1:5">
      <c r="A121" t="s">
        <v>136</v>
      </c>
      <c r="B121" s="1">
        <v>44050</v>
      </c>
      <c r="C121">
        <f t="shared" si="3"/>
        <v>22</v>
      </c>
      <c r="D121">
        <f t="shared" si="4"/>
        <v>4</v>
      </c>
      <c r="E121">
        <f t="shared" si="5"/>
        <v>4</v>
      </c>
    </row>
    <row r="122" spans="1:5">
      <c r="A122" t="s">
        <v>136</v>
      </c>
      <c r="B122" s="1">
        <v>44050</v>
      </c>
      <c r="C122">
        <f t="shared" si="3"/>
        <v>22</v>
      </c>
      <c r="D122">
        <f t="shared" si="4"/>
        <v>4</v>
      </c>
      <c r="E122">
        <f t="shared" si="5"/>
        <v>4</v>
      </c>
    </row>
    <row r="123" spans="1:5">
      <c r="A123" t="s">
        <v>136</v>
      </c>
      <c r="B123" s="1">
        <v>44050</v>
      </c>
      <c r="C123">
        <f t="shared" si="3"/>
        <v>22</v>
      </c>
      <c r="D123">
        <f t="shared" si="4"/>
        <v>4</v>
      </c>
      <c r="E123">
        <f t="shared" si="5"/>
        <v>4</v>
      </c>
    </row>
    <row r="124" spans="1:5">
      <c r="A124" t="s">
        <v>136</v>
      </c>
      <c r="B124" s="1">
        <v>44050</v>
      </c>
      <c r="C124">
        <f t="shared" si="3"/>
        <v>22</v>
      </c>
      <c r="D124">
        <f t="shared" si="4"/>
        <v>4</v>
      </c>
      <c r="E124">
        <f t="shared" si="5"/>
        <v>4</v>
      </c>
    </row>
    <row r="125" spans="1:5">
      <c r="A125" t="s">
        <v>136</v>
      </c>
      <c r="B125" s="1">
        <v>44052</v>
      </c>
      <c r="C125">
        <f t="shared" si="3"/>
        <v>20</v>
      </c>
      <c r="D125">
        <f t="shared" si="4"/>
        <v>3</v>
      </c>
      <c r="E125">
        <f t="shared" si="5"/>
        <v>3</v>
      </c>
    </row>
    <row r="126" spans="1:5">
      <c r="A126" t="s">
        <v>136</v>
      </c>
      <c r="B126" s="1">
        <v>44053</v>
      </c>
      <c r="C126">
        <f t="shared" si="3"/>
        <v>19</v>
      </c>
      <c r="D126">
        <f t="shared" si="4"/>
        <v>3</v>
      </c>
      <c r="E126">
        <f t="shared" si="5"/>
        <v>3</v>
      </c>
    </row>
    <row r="127" spans="1:5">
      <c r="A127" t="s">
        <v>136</v>
      </c>
      <c r="B127" s="1">
        <v>44053</v>
      </c>
      <c r="C127">
        <f t="shared" si="3"/>
        <v>19</v>
      </c>
      <c r="D127">
        <f t="shared" si="4"/>
        <v>3</v>
      </c>
      <c r="E127">
        <f t="shared" si="5"/>
        <v>3</v>
      </c>
    </row>
    <row r="128" spans="1:5">
      <c r="A128" t="s">
        <v>136</v>
      </c>
      <c r="B128" s="1">
        <v>44053</v>
      </c>
      <c r="C128">
        <f t="shared" si="3"/>
        <v>19</v>
      </c>
      <c r="D128">
        <f t="shared" si="4"/>
        <v>3</v>
      </c>
      <c r="E128">
        <f t="shared" si="5"/>
        <v>3</v>
      </c>
    </row>
    <row r="129" spans="1:5">
      <c r="A129" t="s">
        <v>136</v>
      </c>
      <c r="B129" s="1">
        <v>44053</v>
      </c>
      <c r="C129">
        <f t="shared" si="3"/>
        <v>19</v>
      </c>
      <c r="D129">
        <f t="shared" si="4"/>
        <v>3</v>
      </c>
      <c r="E129">
        <f t="shared" si="5"/>
        <v>3</v>
      </c>
    </row>
    <row r="130" spans="1:5">
      <c r="A130" t="s">
        <v>136</v>
      </c>
      <c r="B130" s="1">
        <v>44053</v>
      </c>
      <c r="C130">
        <f t="shared" si="3"/>
        <v>19</v>
      </c>
      <c r="D130">
        <f t="shared" si="4"/>
        <v>3</v>
      </c>
      <c r="E130">
        <f t="shared" si="5"/>
        <v>3</v>
      </c>
    </row>
    <row r="131" spans="1:5">
      <c r="A131" t="s">
        <v>136</v>
      </c>
      <c r="B131" s="1">
        <v>44054</v>
      </c>
      <c r="C131">
        <f t="shared" ref="C131:C194" si="6">DATEDIF(B131,MAX($B$2:$B$205),"d")</f>
        <v>18</v>
      </c>
      <c r="D131">
        <f t="shared" ref="D131:D194" si="7">INT(C131/7)+1</f>
        <v>3</v>
      </c>
      <c r="E131">
        <f t="shared" ref="E131:E194" si="8">INT(DATEDIF(B131,MAX($B$2:$B$205),"d")/7)+1</f>
        <v>3</v>
      </c>
    </row>
    <row r="132" spans="1:5">
      <c r="A132" t="s">
        <v>136</v>
      </c>
      <c r="B132" s="1">
        <v>44054</v>
      </c>
      <c r="C132">
        <f t="shared" si="6"/>
        <v>18</v>
      </c>
      <c r="D132">
        <f t="shared" si="7"/>
        <v>3</v>
      </c>
      <c r="E132">
        <f t="shared" si="8"/>
        <v>3</v>
      </c>
    </row>
    <row r="133" spans="1:5">
      <c r="A133" t="s">
        <v>136</v>
      </c>
      <c r="B133" s="1">
        <v>44054</v>
      </c>
      <c r="C133">
        <f t="shared" si="6"/>
        <v>18</v>
      </c>
      <c r="D133">
        <f t="shared" si="7"/>
        <v>3</v>
      </c>
      <c r="E133">
        <f t="shared" si="8"/>
        <v>3</v>
      </c>
    </row>
    <row r="134" spans="1:5">
      <c r="A134" t="s">
        <v>136</v>
      </c>
      <c r="B134" s="1">
        <v>44054</v>
      </c>
      <c r="C134">
        <f t="shared" si="6"/>
        <v>18</v>
      </c>
      <c r="D134">
        <f t="shared" si="7"/>
        <v>3</v>
      </c>
      <c r="E134">
        <f t="shared" si="8"/>
        <v>3</v>
      </c>
    </row>
    <row r="135" spans="1:5">
      <c r="A135" t="s">
        <v>136</v>
      </c>
      <c r="B135" s="1">
        <v>44054</v>
      </c>
      <c r="C135">
        <f t="shared" si="6"/>
        <v>18</v>
      </c>
      <c r="D135">
        <f t="shared" si="7"/>
        <v>3</v>
      </c>
      <c r="E135">
        <f t="shared" si="8"/>
        <v>3</v>
      </c>
    </row>
    <row r="136" spans="1:5">
      <c r="A136" t="s">
        <v>136</v>
      </c>
      <c r="B136" s="1">
        <v>44055</v>
      </c>
      <c r="C136">
        <f t="shared" si="6"/>
        <v>17</v>
      </c>
      <c r="D136">
        <f t="shared" si="7"/>
        <v>3</v>
      </c>
      <c r="E136">
        <f t="shared" si="8"/>
        <v>3</v>
      </c>
    </row>
    <row r="137" spans="1:5">
      <c r="A137" t="s">
        <v>136</v>
      </c>
      <c r="B137" s="1">
        <v>44055</v>
      </c>
      <c r="C137">
        <f t="shared" si="6"/>
        <v>17</v>
      </c>
      <c r="D137">
        <f t="shared" si="7"/>
        <v>3</v>
      </c>
      <c r="E137">
        <f t="shared" si="8"/>
        <v>3</v>
      </c>
    </row>
    <row r="138" spans="1:5">
      <c r="A138" t="s">
        <v>136</v>
      </c>
      <c r="B138" s="1">
        <v>44055</v>
      </c>
      <c r="C138">
        <f t="shared" si="6"/>
        <v>17</v>
      </c>
      <c r="D138">
        <f t="shared" si="7"/>
        <v>3</v>
      </c>
      <c r="E138">
        <f t="shared" si="8"/>
        <v>3</v>
      </c>
    </row>
    <row r="139" spans="1:5">
      <c r="A139" t="s">
        <v>136</v>
      </c>
      <c r="B139" s="1">
        <v>44055</v>
      </c>
      <c r="C139">
        <f t="shared" si="6"/>
        <v>17</v>
      </c>
      <c r="D139">
        <f t="shared" si="7"/>
        <v>3</v>
      </c>
      <c r="E139">
        <f t="shared" si="8"/>
        <v>3</v>
      </c>
    </row>
    <row r="140" spans="1:5">
      <c r="A140" t="s">
        <v>136</v>
      </c>
      <c r="B140" s="1">
        <v>44055</v>
      </c>
      <c r="C140">
        <f t="shared" si="6"/>
        <v>17</v>
      </c>
      <c r="D140">
        <f t="shared" si="7"/>
        <v>3</v>
      </c>
      <c r="E140">
        <f t="shared" si="8"/>
        <v>3</v>
      </c>
    </row>
    <row r="141" spans="1:5">
      <c r="A141" t="s">
        <v>136</v>
      </c>
      <c r="B141" s="1">
        <v>44056</v>
      </c>
      <c r="C141">
        <f t="shared" si="6"/>
        <v>16</v>
      </c>
      <c r="D141">
        <f t="shared" si="7"/>
        <v>3</v>
      </c>
      <c r="E141">
        <f t="shared" si="8"/>
        <v>3</v>
      </c>
    </row>
    <row r="142" spans="1:5">
      <c r="A142" t="s">
        <v>136</v>
      </c>
      <c r="B142" s="1">
        <v>44056</v>
      </c>
      <c r="C142">
        <f t="shared" si="6"/>
        <v>16</v>
      </c>
      <c r="D142">
        <f t="shared" si="7"/>
        <v>3</v>
      </c>
      <c r="E142">
        <f t="shared" si="8"/>
        <v>3</v>
      </c>
    </row>
    <row r="143" spans="1:5">
      <c r="A143" t="s">
        <v>136</v>
      </c>
      <c r="B143" s="1">
        <v>44056</v>
      </c>
      <c r="C143">
        <f t="shared" si="6"/>
        <v>16</v>
      </c>
      <c r="D143">
        <f t="shared" si="7"/>
        <v>3</v>
      </c>
      <c r="E143">
        <f t="shared" si="8"/>
        <v>3</v>
      </c>
    </row>
    <row r="144" spans="1:5">
      <c r="A144" t="s">
        <v>136</v>
      </c>
      <c r="B144" s="1">
        <v>44056</v>
      </c>
      <c r="C144">
        <f t="shared" si="6"/>
        <v>16</v>
      </c>
      <c r="D144">
        <f t="shared" si="7"/>
        <v>3</v>
      </c>
      <c r="E144">
        <f t="shared" si="8"/>
        <v>3</v>
      </c>
    </row>
    <row r="145" spans="1:5">
      <c r="A145" t="s">
        <v>136</v>
      </c>
      <c r="B145" s="1">
        <v>44056</v>
      </c>
      <c r="C145">
        <f t="shared" si="6"/>
        <v>16</v>
      </c>
      <c r="D145">
        <f t="shared" si="7"/>
        <v>3</v>
      </c>
      <c r="E145">
        <f t="shared" si="8"/>
        <v>3</v>
      </c>
    </row>
    <row r="146" spans="1:5">
      <c r="A146" t="s">
        <v>136</v>
      </c>
      <c r="B146" s="1">
        <v>44056</v>
      </c>
      <c r="C146">
        <f t="shared" si="6"/>
        <v>16</v>
      </c>
      <c r="D146">
        <f t="shared" si="7"/>
        <v>3</v>
      </c>
      <c r="E146">
        <f t="shared" si="8"/>
        <v>3</v>
      </c>
    </row>
    <row r="147" spans="1:5">
      <c r="A147" t="s">
        <v>136</v>
      </c>
      <c r="B147" s="1">
        <v>44056</v>
      </c>
      <c r="C147">
        <f t="shared" si="6"/>
        <v>16</v>
      </c>
      <c r="D147">
        <f t="shared" si="7"/>
        <v>3</v>
      </c>
      <c r="E147">
        <f t="shared" si="8"/>
        <v>3</v>
      </c>
    </row>
    <row r="148" spans="1:5">
      <c r="A148" t="s">
        <v>136</v>
      </c>
      <c r="B148" s="1">
        <v>44057</v>
      </c>
      <c r="C148">
        <f t="shared" si="6"/>
        <v>15</v>
      </c>
      <c r="D148">
        <f t="shared" si="7"/>
        <v>3</v>
      </c>
      <c r="E148">
        <f t="shared" si="8"/>
        <v>3</v>
      </c>
    </row>
    <row r="149" spans="1:5">
      <c r="A149" t="s">
        <v>136</v>
      </c>
      <c r="B149" s="1">
        <v>44057</v>
      </c>
      <c r="C149">
        <f t="shared" si="6"/>
        <v>15</v>
      </c>
      <c r="D149">
        <f t="shared" si="7"/>
        <v>3</v>
      </c>
      <c r="E149">
        <f t="shared" si="8"/>
        <v>3</v>
      </c>
    </row>
    <row r="150" spans="1:5">
      <c r="A150" t="s">
        <v>136</v>
      </c>
      <c r="B150" s="1">
        <v>44057</v>
      </c>
      <c r="C150">
        <f t="shared" si="6"/>
        <v>15</v>
      </c>
      <c r="D150">
        <f t="shared" si="7"/>
        <v>3</v>
      </c>
      <c r="E150">
        <f t="shared" si="8"/>
        <v>3</v>
      </c>
    </row>
    <row r="151" spans="1:5">
      <c r="A151" t="s">
        <v>136</v>
      </c>
      <c r="B151" s="1">
        <v>44057</v>
      </c>
      <c r="C151">
        <f t="shared" si="6"/>
        <v>15</v>
      </c>
      <c r="D151">
        <f t="shared" si="7"/>
        <v>3</v>
      </c>
      <c r="E151">
        <f t="shared" si="8"/>
        <v>3</v>
      </c>
    </row>
    <row r="152" spans="1:5">
      <c r="A152" t="s">
        <v>136</v>
      </c>
      <c r="B152" s="1">
        <v>44057</v>
      </c>
      <c r="C152">
        <f t="shared" si="6"/>
        <v>15</v>
      </c>
      <c r="D152">
        <f t="shared" si="7"/>
        <v>3</v>
      </c>
      <c r="E152">
        <f t="shared" si="8"/>
        <v>3</v>
      </c>
    </row>
    <row r="153" spans="1:5">
      <c r="A153" t="s">
        <v>136</v>
      </c>
      <c r="B153" s="1">
        <v>44057</v>
      </c>
      <c r="C153">
        <f t="shared" si="6"/>
        <v>15</v>
      </c>
      <c r="D153">
        <f t="shared" si="7"/>
        <v>3</v>
      </c>
      <c r="E153">
        <f t="shared" si="8"/>
        <v>3</v>
      </c>
    </row>
    <row r="154" spans="1:5">
      <c r="A154" t="s">
        <v>136</v>
      </c>
      <c r="B154" s="1">
        <v>44057</v>
      </c>
      <c r="C154">
        <f t="shared" si="6"/>
        <v>15</v>
      </c>
      <c r="D154">
        <f t="shared" si="7"/>
        <v>3</v>
      </c>
      <c r="E154">
        <f t="shared" si="8"/>
        <v>3</v>
      </c>
    </row>
    <row r="155" spans="1:5">
      <c r="A155" t="s">
        <v>136</v>
      </c>
      <c r="B155" s="1">
        <v>44057</v>
      </c>
      <c r="C155">
        <f t="shared" si="6"/>
        <v>15</v>
      </c>
      <c r="D155">
        <f t="shared" si="7"/>
        <v>3</v>
      </c>
      <c r="E155">
        <f t="shared" si="8"/>
        <v>3</v>
      </c>
    </row>
    <row r="156" spans="1:5">
      <c r="A156" t="s">
        <v>136</v>
      </c>
      <c r="B156" s="1">
        <v>44057</v>
      </c>
      <c r="C156">
        <f t="shared" si="6"/>
        <v>15</v>
      </c>
      <c r="D156">
        <f t="shared" si="7"/>
        <v>3</v>
      </c>
      <c r="E156">
        <f t="shared" si="8"/>
        <v>3</v>
      </c>
    </row>
    <row r="157" spans="1:5">
      <c r="A157" t="s">
        <v>136</v>
      </c>
      <c r="B157" s="1">
        <v>44057</v>
      </c>
      <c r="C157">
        <f t="shared" si="6"/>
        <v>15</v>
      </c>
      <c r="D157">
        <f t="shared" si="7"/>
        <v>3</v>
      </c>
      <c r="E157">
        <f t="shared" si="8"/>
        <v>3</v>
      </c>
    </row>
    <row r="158" spans="1:5">
      <c r="A158" t="s">
        <v>136</v>
      </c>
      <c r="B158" s="1">
        <v>44058</v>
      </c>
      <c r="C158">
        <f t="shared" si="6"/>
        <v>14</v>
      </c>
      <c r="D158">
        <f t="shared" si="7"/>
        <v>3</v>
      </c>
      <c r="E158">
        <f t="shared" si="8"/>
        <v>3</v>
      </c>
    </row>
    <row r="159" spans="1:5">
      <c r="A159" t="s">
        <v>136</v>
      </c>
      <c r="B159" s="1">
        <v>44059</v>
      </c>
      <c r="C159">
        <f t="shared" si="6"/>
        <v>13</v>
      </c>
      <c r="D159">
        <f t="shared" si="7"/>
        <v>2</v>
      </c>
      <c r="E159">
        <f t="shared" si="8"/>
        <v>2</v>
      </c>
    </row>
    <row r="160" spans="1:5">
      <c r="A160" t="s">
        <v>136</v>
      </c>
      <c r="B160" s="1">
        <v>44060</v>
      </c>
      <c r="C160">
        <f t="shared" si="6"/>
        <v>12</v>
      </c>
      <c r="D160">
        <f t="shared" si="7"/>
        <v>2</v>
      </c>
      <c r="E160">
        <f t="shared" si="8"/>
        <v>2</v>
      </c>
    </row>
    <row r="161" spans="1:5">
      <c r="A161" t="s">
        <v>136</v>
      </c>
      <c r="B161" s="1">
        <v>44060</v>
      </c>
      <c r="C161">
        <f t="shared" si="6"/>
        <v>12</v>
      </c>
      <c r="D161">
        <f t="shared" si="7"/>
        <v>2</v>
      </c>
      <c r="E161">
        <f t="shared" si="8"/>
        <v>2</v>
      </c>
    </row>
    <row r="162" spans="1:5">
      <c r="A162" t="s">
        <v>136</v>
      </c>
      <c r="B162" s="1">
        <v>44060</v>
      </c>
      <c r="C162">
        <f t="shared" si="6"/>
        <v>12</v>
      </c>
      <c r="D162">
        <f t="shared" si="7"/>
        <v>2</v>
      </c>
      <c r="E162">
        <f t="shared" si="8"/>
        <v>2</v>
      </c>
    </row>
    <row r="163" spans="1:5">
      <c r="A163" t="s">
        <v>136</v>
      </c>
      <c r="B163" s="1">
        <v>44060</v>
      </c>
      <c r="C163">
        <f t="shared" si="6"/>
        <v>12</v>
      </c>
      <c r="D163">
        <f t="shared" si="7"/>
        <v>2</v>
      </c>
      <c r="E163">
        <f t="shared" si="8"/>
        <v>2</v>
      </c>
    </row>
    <row r="164" spans="1:5">
      <c r="A164" t="s">
        <v>136</v>
      </c>
      <c r="B164" s="1">
        <v>44061</v>
      </c>
      <c r="C164">
        <f t="shared" si="6"/>
        <v>11</v>
      </c>
      <c r="D164">
        <f t="shared" si="7"/>
        <v>2</v>
      </c>
      <c r="E164">
        <f t="shared" si="8"/>
        <v>2</v>
      </c>
    </row>
    <row r="165" spans="1:5">
      <c r="A165" t="s">
        <v>136</v>
      </c>
      <c r="B165" s="1">
        <v>44061</v>
      </c>
      <c r="C165">
        <f t="shared" si="6"/>
        <v>11</v>
      </c>
      <c r="D165">
        <f t="shared" si="7"/>
        <v>2</v>
      </c>
      <c r="E165">
        <f t="shared" si="8"/>
        <v>2</v>
      </c>
    </row>
    <row r="166" spans="1:5">
      <c r="A166" t="s">
        <v>136</v>
      </c>
      <c r="B166" s="1">
        <v>44061</v>
      </c>
      <c r="C166">
        <f t="shared" si="6"/>
        <v>11</v>
      </c>
      <c r="D166">
        <f t="shared" si="7"/>
        <v>2</v>
      </c>
      <c r="E166">
        <f t="shared" si="8"/>
        <v>2</v>
      </c>
    </row>
    <row r="167" spans="1:5">
      <c r="A167" t="s">
        <v>136</v>
      </c>
      <c r="B167" s="1">
        <v>44062</v>
      </c>
      <c r="C167">
        <f t="shared" si="6"/>
        <v>10</v>
      </c>
      <c r="D167">
        <f t="shared" si="7"/>
        <v>2</v>
      </c>
      <c r="E167">
        <f t="shared" si="8"/>
        <v>2</v>
      </c>
    </row>
    <row r="168" spans="1:5">
      <c r="A168" t="s">
        <v>136</v>
      </c>
      <c r="B168" s="1">
        <v>44062</v>
      </c>
      <c r="C168">
        <f t="shared" si="6"/>
        <v>10</v>
      </c>
      <c r="D168">
        <f t="shared" si="7"/>
        <v>2</v>
      </c>
      <c r="E168">
        <f t="shared" si="8"/>
        <v>2</v>
      </c>
    </row>
    <row r="169" spans="1:5">
      <c r="A169" t="s">
        <v>136</v>
      </c>
      <c r="B169" s="1">
        <v>44062</v>
      </c>
      <c r="C169">
        <f t="shared" si="6"/>
        <v>10</v>
      </c>
      <c r="D169">
        <f t="shared" si="7"/>
        <v>2</v>
      </c>
      <c r="E169">
        <f t="shared" si="8"/>
        <v>2</v>
      </c>
    </row>
    <row r="170" spans="1:5">
      <c r="A170" t="s">
        <v>136</v>
      </c>
      <c r="B170" s="1">
        <v>44062</v>
      </c>
      <c r="C170">
        <f t="shared" si="6"/>
        <v>10</v>
      </c>
      <c r="D170">
        <f t="shared" si="7"/>
        <v>2</v>
      </c>
      <c r="E170">
        <f t="shared" si="8"/>
        <v>2</v>
      </c>
    </row>
    <row r="171" spans="1:5">
      <c r="A171" t="s">
        <v>136</v>
      </c>
      <c r="B171" s="1">
        <v>44063</v>
      </c>
      <c r="C171">
        <f t="shared" si="6"/>
        <v>9</v>
      </c>
      <c r="D171">
        <f t="shared" si="7"/>
        <v>2</v>
      </c>
      <c r="E171">
        <f t="shared" si="8"/>
        <v>2</v>
      </c>
    </row>
    <row r="172" spans="1:5">
      <c r="A172" t="s">
        <v>136</v>
      </c>
      <c r="B172" s="1">
        <v>44063</v>
      </c>
      <c r="C172">
        <f t="shared" si="6"/>
        <v>9</v>
      </c>
      <c r="D172">
        <f t="shared" si="7"/>
        <v>2</v>
      </c>
      <c r="E172">
        <f t="shared" si="8"/>
        <v>2</v>
      </c>
    </row>
    <row r="173" spans="1:5">
      <c r="A173" t="s">
        <v>136</v>
      </c>
      <c r="B173" s="1">
        <v>44064</v>
      </c>
      <c r="C173">
        <f t="shared" si="6"/>
        <v>8</v>
      </c>
      <c r="D173">
        <f t="shared" si="7"/>
        <v>2</v>
      </c>
      <c r="E173">
        <f t="shared" si="8"/>
        <v>2</v>
      </c>
    </row>
    <row r="174" spans="1:5">
      <c r="A174" t="s">
        <v>136</v>
      </c>
      <c r="B174" s="1">
        <v>44064</v>
      </c>
      <c r="C174">
        <f t="shared" si="6"/>
        <v>8</v>
      </c>
      <c r="D174">
        <f t="shared" si="7"/>
        <v>2</v>
      </c>
      <c r="E174">
        <f t="shared" si="8"/>
        <v>2</v>
      </c>
    </row>
    <row r="175" spans="1:5">
      <c r="A175" t="s">
        <v>136</v>
      </c>
      <c r="B175" s="1">
        <v>44064</v>
      </c>
      <c r="C175">
        <f t="shared" si="6"/>
        <v>8</v>
      </c>
      <c r="D175">
        <f t="shared" si="7"/>
        <v>2</v>
      </c>
      <c r="E175">
        <f t="shared" si="8"/>
        <v>2</v>
      </c>
    </row>
    <row r="176" spans="1:5">
      <c r="A176" t="s">
        <v>136</v>
      </c>
      <c r="B176" s="1">
        <v>44064</v>
      </c>
      <c r="C176">
        <f t="shared" si="6"/>
        <v>8</v>
      </c>
      <c r="D176">
        <f t="shared" si="7"/>
        <v>2</v>
      </c>
      <c r="E176">
        <f t="shared" si="8"/>
        <v>2</v>
      </c>
    </row>
    <row r="177" spans="1:5">
      <c r="A177" t="s">
        <v>136</v>
      </c>
      <c r="B177" s="1">
        <v>44064</v>
      </c>
      <c r="C177">
        <f t="shared" si="6"/>
        <v>8</v>
      </c>
      <c r="D177">
        <f t="shared" si="7"/>
        <v>2</v>
      </c>
      <c r="E177">
        <f t="shared" si="8"/>
        <v>2</v>
      </c>
    </row>
    <row r="178" spans="1:5">
      <c r="A178" t="s">
        <v>136</v>
      </c>
      <c r="B178" s="1">
        <v>44064</v>
      </c>
      <c r="C178">
        <f t="shared" si="6"/>
        <v>8</v>
      </c>
      <c r="D178">
        <f t="shared" si="7"/>
        <v>2</v>
      </c>
      <c r="E178">
        <f t="shared" si="8"/>
        <v>2</v>
      </c>
    </row>
    <row r="179" spans="1:5">
      <c r="A179" t="s">
        <v>136</v>
      </c>
      <c r="B179" s="1">
        <v>44064</v>
      </c>
      <c r="C179">
        <f t="shared" si="6"/>
        <v>8</v>
      </c>
      <c r="D179">
        <f t="shared" si="7"/>
        <v>2</v>
      </c>
      <c r="E179">
        <f t="shared" si="8"/>
        <v>2</v>
      </c>
    </row>
    <row r="180" spans="1:5">
      <c r="A180" t="s">
        <v>136</v>
      </c>
      <c r="B180" s="1">
        <v>44064</v>
      </c>
      <c r="C180">
        <f t="shared" si="6"/>
        <v>8</v>
      </c>
      <c r="D180">
        <f t="shared" si="7"/>
        <v>2</v>
      </c>
      <c r="E180">
        <f t="shared" si="8"/>
        <v>2</v>
      </c>
    </row>
    <row r="181" spans="1:5">
      <c r="A181" t="s">
        <v>136</v>
      </c>
      <c r="B181" s="1">
        <v>44064</v>
      </c>
      <c r="C181">
        <f t="shared" si="6"/>
        <v>8</v>
      </c>
      <c r="D181">
        <f t="shared" si="7"/>
        <v>2</v>
      </c>
      <c r="E181">
        <f t="shared" si="8"/>
        <v>2</v>
      </c>
    </row>
    <row r="182" spans="1:5">
      <c r="A182" t="s">
        <v>136</v>
      </c>
      <c r="B182" s="1">
        <v>44065</v>
      </c>
      <c r="C182">
        <f t="shared" si="6"/>
        <v>7</v>
      </c>
      <c r="D182">
        <f t="shared" si="7"/>
        <v>2</v>
      </c>
      <c r="E182">
        <f t="shared" si="8"/>
        <v>2</v>
      </c>
    </row>
    <row r="183" spans="1:5">
      <c r="A183" t="s">
        <v>136</v>
      </c>
      <c r="B183" s="1">
        <v>44067</v>
      </c>
      <c r="C183">
        <f t="shared" si="6"/>
        <v>5</v>
      </c>
      <c r="D183">
        <f t="shared" si="7"/>
        <v>1</v>
      </c>
      <c r="E183">
        <f t="shared" si="8"/>
        <v>1</v>
      </c>
    </row>
    <row r="184" spans="1:5">
      <c r="A184" t="s">
        <v>136</v>
      </c>
      <c r="B184" s="1">
        <v>44067</v>
      </c>
      <c r="C184">
        <f t="shared" si="6"/>
        <v>5</v>
      </c>
      <c r="D184">
        <f t="shared" si="7"/>
        <v>1</v>
      </c>
      <c r="E184">
        <f t="shared" si="8"/>
        <v>1</v>
      </c>
    </row>
    <row r="185" spans="1:5">
      <c r="A185" t="s">
        <v>136</v>
      </c>
      <c r="B185" s="1">
        <v>44067</v>
      </c>
      <c r="C185">
        <f t="shared" si="6"/>
        <v>5</v>
      </c>
      <c r="D185">
        <f t="shared" si="7"/>
        <v>1</v>
      </c>
      <c r="E185">
        <f t="shared" si="8"/>
        <v>1</v>
      </c>
    </row>
    <row r="186" spans="1:5">
      <c r="A186" t="s">
        <v>136</v>
      </c>
      <c r="B186" s="1">
        <v>44067</v>
      </c>
      <c r="C186">
        <f t="shared" si="6"/>
        <v>5</v>
      </c>
      <c r="D186">
        <f t="shared" si="7"/>
        <v>1</v>
      </c>
      <c r="E186">
        <f t="shared" si="8"/>
        <v>1</v>
      </c>
    </row>
    <row r="187" spans="1:5">
      <c r="A187" t="s">
        <v>136</v>
      </c>
      <c r="B187" s="1">
        <v>44067</v>
      </c>
      <c r="C187">
        <f t="shared" si="6"/>
        <v>5</v>
      </c>
      <c r="D187">
        <f t="shared" si="7"/>
        <v>1</v>
      </c>
      <c r="E187">
        <f t="shared" si="8"/>
        <v>1</v>
      </c>
    </row>
    <row r="188" spans="1:5">
      <c r="A188" t="s">
        <v>136</v>
      </c>
      <c r="B188" s="1">
        <v>44068</v>
      </c>
      <c r="C188">
        <f t="shared" si="6"/>
        <v>4</v>
      </c>
      <c r="D188">
        <f t="shared" si="7"/>
        <v>1</v>
      </c>
      <c r="E188">
        <f t="shared" si="8"/>
        <v>1</v>
      </c>
    </row>
    <row r="189" spans="1:5">
      <c r="A189" t="s">
        <v>136</v>
      </c>
      <c r="B189" s="1">
        <v>44068</v>
      </c>
      <c r="C189">
        <f t="shared" si="6"/>
        <v>4</v>
      </c>
      <c r="D189">
        <f t="shared" si="7"/>
        <v>1</v>
      </c>
      <c r="E189">
        <f t="shared" si="8"/>
        <v>1</v>
      </c>
    </row>
    <row r="190" spans="1:5">
      <c r="A190" t="s">
        <v>136</v>
      </c>
      <c r="B190" s="1">
        <v>44068</v>
      </c>
      <c r="C190">
        <f t="shared" si="6"/>
        <v>4</v>
      </c>
      <c r="D190">
        <f t="shared" si="7"/>
        <v>1</v>
      </c>
      <c r="E190">
        <f t="shared" si="8"/>
        <v>1</v>
      </c>
    </row>
    <row r="191" spans="1:5">
      <c r="A191" t="s">
        <v>136</v>
      </c>
      <c r="B191" s="1">
        <v>44068</v>
      </c>
      <c r="C191">
        <f t="shared" si="6"/>
        <v>4</v>
      </c>
      <c r="D191">
        <f t="shared" si="7"/>
        <v>1</v>
      </c>
      <c r="E191">
        <f t="shared" si="8"/>
        <v>1</v>
      </c>
    </row>
    <row r="192" spans="1:5">
      <c r="A192" t="s">
        <v>136</v>
      </c>
      <c r="B192" s="1">
        <v>44069</v>
      </c>
      <c r="C192">
        <f t="shared" si="6"/>
        <v>3</v>
      </c>
      <c r="D192">
        <f t="shared" si="7"/>
        <v>1</v>
      </c>
      <c r="E192">
        <f t="shared" si="8"/>
        <v>1</v>
      </c>
    </row>
    <row r="193" spans="1:5">
      <c r="A193" t="s">
        <v>136</v>
      </c>
      <c r="B193" s="1">
        <v>44069</v>
      </c>
      <c r="C193">
        <f t="shared" si="6"/>
        <v>3</v>
      </c>
      <c r="D193">
        <f t="shared" si="7"/>
        <v>1</v>
      </c>
      <c r="E193">
        <f t="shared" si="8"/>
        <v>1</v>
      </c>
    </row>
    <row r="194" spans="1:5">
      <c r="A194" t="s">
        <v>136</v>
      </c>
      <c r="B194" s="1">
        <v>44069</v>
      </c>
      <c r="C194">
        <f t="shared" si="6"/>
        <v>3</v>
      </c>
      <c r="D194">
        <f t="shared" si="7"/>
        <v>1</v>
      </c>
      <c r="E194">
        <f t="shared" si="8"/>
        <v>1</v>
      </c>
    </row>
    <row r="195" spans="1:5">
      <c r="A195" t="s">
        <v>136</v>
      </c>
      <c r="B195" s="1">
        <v>44069</v>
      </c>
      <c r="C195">
        <f t="shared" ref="C195:C205" si="9">DATEDIF(B195,MAX($B$2:$B$205),"d")</f>
        <v>3</v>
      </c>
      <c r="D195">
        <f t="shared" ref="D195:D205" si="10">INT(C195/7)+1</f>
        <v>1</v>
      </c>
      <c r="E195">
        <f t="shared" ref="E195:E205" si="11">INT(DATEDIF(B195,MAX($B$2:$B$205),"d")/7)+1</f>
        <v>1</v>
      </c>
    </row>
    <row r="196" spans="1:5">
      <c r="A196" t="s">
        <v>136</v>
      </c>
      <c r="B196" s="1">
        <v>44069</v>
      </c>
      <c r="C196">
        <f t="shared" si="9"/>
        <v>3</v>
      </c>
      <c r="D196">
        <f t="shared" si="10"/>
        <v>1</v>
      </c>
      <c r="E196">
        <f t="shared" si="11"/>
        <v>1</v>
      </c>
    </row>
    <row r="197" spans="1:5">
      <c r="A197" t="s">
        <v>136</v>
      </c>
      <c r="B197" s="1">
        <v>44070</v>
      </c>
      <c r="C197">
        <f t="shared" si="9"/>
        <v>2</v>
      </c>
      <c r="D197">
        <f t="shared" si="10"/>
        <v>1</v>
      </c>
      <c r="E197">
        <f t="shared" si="11"/>
        <v>1</v>
      </c>
    </row>
    <row r="198" spans="1:5">
      <c r="A198" t="s">
        <v>136</v>
      </c>
      <c r="B198" s="1">
        <v>44070</v>
      </c>
      <c r="C198">
        <f t="shared" si="9"/>
        <v>2</v>
      </c>
      <c r="D198">
        <f t="shared" si="10"/>
        <v>1</v>
      </c>
      <c r="E198">
        <f t="shared" si="11"/>
        <v>1</v>
      </c>
    </row>
    <row r="199" spans="1:5">
      <c r="A199" t="s">
        <v>136</v>
      </c>
      <c r="B199" s="1">
        <v>44070</v>
      </c>
      <c r="C199">
        <f t="shared" si="9"/>
        <v>2</v>
      </c>
      <c r="D199">
        <f t="shared" si="10"/>
        <v>1</v>
      </c>
      <c r="E199">
        <f t="shared" si="11"/>
        <v>1</v>
      </c>
    </row>
    <row r="200" spans="1:5">
      <c r="A200" t="s">
        <v>136</v>
      </c>
      <c r="B200" s="1">
        <v>44070</v>
      </c>
      <c r="C200">
        <f t="shared" si="9"/>
        <v>2</v>
      </c>
      <c r="D200">
        <f t="shared" si="10"/>
        <v>1</v>
      </c>
      <c r="E200">
        <f t="shared" si="11"/>
        <v>1</v>
      </c>
    </row>
    <row r="201" spans="1:5">
      <c r="A201" t="s">
        <v>136</v>
      </c>
      <c r="B201" s="1">
        <v>44071</v>
      </c>
      <c r="C201">
        <f t="shared" si="9"/>
        <v>1</v>
      </c>
      <c r="D201">
        <f t="shared" si="10"/>
        <v>1</v>
      </c>
      <c r="E201">
        <f t="shared" si="11"/>
        <v>1</v>
      </c>
    </row>
    <row r="202" spans="1:5">
      <c r="A202" t="s">
        <v>136</v>
      </c>
      <c r="B202" s="1">
        <v>44071</v>
      </c>
      <c r="C202">
        <f t="shared" si="9"/>
        <v>1</v>
      </c>
      <c r="D202">
        <f t="shared" si="10"/>
        <v>1</v>
      </c>
      <c r="E202">
        <f t="shared" si="11"/>
        <v>1</v>
      </c>
    </row>
    <row r="203" spans="1:5">
      <c r="A203" t="s">
        <v>136</v>
      </c>
      <c r="B203" s="1">
        <v>44071</v>
      </c>
      <c r="C203">
        <f t="shared" si="9"/>
        <v>1</v>
      </c>
      <c r="D203">
        <f t="shared" si="10"/>
        <v>1</v>
      </c>
      <c r="E203">
        <f t="shared" si="11"/>
        <v>1</v>
      </c>
    </row>
    <row r="204" spans="1:5">
      <c r="A204" t="s">
        <v>136</v>
      </c>
      <c r="B204" s="1">
        <v>44071</v>
      </c>
      <c r="C204">
        <f t="shared" si="9"/>
        <v>1</v>
      </c>
      <c r="D204">
        <f t="shared" si="10"/>
        <v>1</v>
      </c>
      <c r="E204">
        <f t="shared" si="11"/>
        <v>1</v>
      </c>
    </row>
    <row r="205" spans="1:5">
      <c r="A205" t="s">
        <v>136</v>
      </c>
      <c r="B205" s="1">
        <v>44072</v>
      </c>
      <c r="C205">
        <f t="shared" si="9"/>
        <v>0</v>
      </c>
      <c r="D205">
        <f t="shared" si="10"/>
        <v>1</v>
      </c>
      <c r="E205">
        <f t="shared" si="11"/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渠道每周统计数据</vt:lpstr>
      <vt:lpstr>渠道投放明细数据</vt:lpstr>
      <vt:lpstr>距离最大日期为第几周求法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Ailsa Xu</cp:lastModifiedBy>
  <dcterms:created xsi:type="dcterms:W3CDTF">2020-09-10T13:59:00Z</dcterms:created>
  <dcterms:modified xsi:type="dcterms:W3CDTF">2021-06-05T20:43:25Z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67B44D77002A4C24A59F991DB73D28DA</vt:lpwstr>
  </property>
  <property fmtid="{D5CDD505-2E9C-101B-9397-08002B2CF9AE}" pid="3" name="KSOProductBuildVer">
    <vt:lpwstr>2052-2.6.1.4274</vt:lpwstr>
  </property>
</Properties>
</file>