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data\"/>
    </mc:Choice>
  </mc:AlternateContent>
  <xr:revisionPtr revIDLastSave="0" documentId="13_ncr:1_{67066087-219C-48C6-9C3B-50BD654B4485}" xr6:coauthVersionLast="47" xr6:coauthVersionMax="47" xr10:uidLastSave="{00000000-0000-0000-0000-000000000000}"/>
  <bookViews>
    <workbookView xWindow="-110" yWindow="-110" windowWidth="19420" windowHeight="10420" activeTab="3" xr2:uid="{6BF14321-7E68-4C9C-8DE7-BCA56546810A}"/>
  </bookViews>
  <sheets>
    <sheet name="Feed C2" sheetId="7" r:id="rId1"/>
    <sheet name="Old Feed" sheetId="5" r:id="rId2"/>
    <sheet name="controls" sheetId="4" r:id="rId3"/>
    <sheet name="summary C2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8" l="1"/>
  <c r="D15" i="8"/>
  <c r="D19" i="8"/>
  <c r="D20" i="8"/>
  <c r="D18" i="8"/>
  <c r="D13" i="8"/>
  <c r="D14" i="8"/>
  <c r="D12" i="8"/>
  <c r="D7" i="8"/>
  <c r="D8" i="8"/>
  <c r="D9" i="8" s="1"/>
  <c r="D6" i="8"/>
  <c r="C6" i="8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F33" i="7" s="1"/>
  <c r="C21" i="8"/>
  <c r="C19" i="8"/>
  <c r="C20" i="8"/>
  <c r="C18" i="8"/>
  <c r="C13" i="8"/>
  <c r="C14" i="8"/>
  <c r="C12" i="8"/>
  <c r="C15" i="8" s="1"/>
  <c r="B6" i="8"/>
  <c r="B9" i="8" s="1"/>
  <c r="B19" i="8"/>
  <c r="B20" i="8"/>
  <c r="B18" i="8"/>
  <c r="B13" i="8"/>
  <c r="B14" i="8"/>
  <c r="B12" i="8"/>
  <c r="B7" i="8"/>
  <c r="B8" i="8"/>
  <c r="E28" i="7"/>
  <c r="G28" i="7" s="1"/>
  <c r="E27" i="7"/>
  <c r="F27" i="7" s="1"/>
  <c r="E26" i="7"/>
  <c r="F26" i="7" s="1"/>
  <c r="E25" i="7"/>
  <c r="G25" i="7" s="1"/>
  <c r="E24" i="7"/>
  <c r="G24" i="7" s="1"/>
  <c r="E23" i="7"/>
  <c r="F23" i="7" s="1"/>
  <c r="E22" i="7"/>
  <c r="F22" i="7" s="1"/>
  <c r="C8" i="8" s="1"/>
  <c r="E21" i="7"/>
  <c r="G21" i="7" s="1"/>
  <c r="E20" i="7"/>
  <c r="G20" i="7" s="1"/>
  <c r="F8" i="7"/>
  <c r="E15" i="7"/>
  <c r="G15" i="7" s="1"/>
  <c r="E14" i="7"/>
  <c r="G14" i="7" s="1"/>
  <c r="E13" i="7"/>
  <c r="G13" i="7" s="1"/>
  <c r="E12" i="7"/>
  <c r="G12" i="7" s="1"/>
  <c r="E11" i="7"/>
  <c r="G11" i="7" s="1"/>
  <c r="E10" i="7"/>
  <c r="F10" i="7" s="1"/>
  <c r="E9" i="7"/>
  <c r="F9" i="7" s="1"/>
  <c r="E8" i="7"/>
  <c r="G8" i="7" s="1"/>
  <c r="E7" i="7"/>
  <c r="F7" i="7" s="1"/>
  <c r="F46" i="5"/>
  <c r="G46" i="5"/>
  <c r="G45" i="5"/>
  <c r="G44" i="5"/>
  <c r="G43" i="5"/>
  <c r="G42" i="5"/>
  <c r="G41" i="5"/>
  <c r="G40" i="5"/>
  <c r="G39" i="5"/>
  <c r="G38" i="5"/>
  <c r="E32" i="5"/>
  <c r="E33" i="5"/>
  <c r="E34" i="5"/>
  <c r="E29" i="5"/>
  <c r="E31" i="5"/>
  <c r="E30" i="5"/>
  <c r="G18" i="5"/>
  <c r="G19" i="5"/>
  <c r="G20" i="5"/>
  <c r="G21" i="5"/>
  <c r="G22" i="5"/>
  <c r="G23" i="5"/>
  <c r="G24" i="5"/>
  <c r="G25" i="5"/>
  <c r="G17" i="5"/>
  <c r="E12" i="5"/>
  <c r="E13" i="5"/>
  <c r="E11" i="5"/>
  <c r="F45" i="5"/>
  <c r="F44" i="5"/>
  <c r="E44" i="5"/>
  <c r="E43" i="5"/>
  <c r="F43" i="5" s="1"/>
  <c r="E42" i="5"/>
  <c r="F42" i="5" s="1"/>
  <c r="E41" i="5"/>
  <c r="F41" i="5" s="1"/>
  <c r="F40" i="5"/>
  <c r="E40" i="5"/>
  <c r="E39" i="5"/>
  <c r="F39" i="5" s="1"/>
  <c r="E38" i="5"/>
  <c r="F38" i="5" s="1"/>
  <c r="D34" i="5"/>
  <c r="D33" i="5"/>
  <c r="D32" i="5"/>
  <c r="D31" i="5"/>
  <c r="D30" i="5"/>
  <c r="D29" i="5"/>
  <c r="E25" i="5"/>
  <c r="F25" i="5" s="1"/>
  <c r="E24" i="5"/>
  <c r="F24" i="5" s="1"/>
  <c r="E23" i="5"/>
  <c r="F23" i="5" s="1"/>
  <c r="F22" i="5"/>
  <c r="E22" i="5"/>
  <c r="E21" i="5"/>
  <c r="F21" i="5" s="1"/>
  <c r="E20" i="5"/>
  <c r="F20" i="5" s="1"/>
  <c r="E19" i="5"/>
  <c r="F19" i="5" s="1"/>
  <c r="F18" i="5"/>
  <c r="E18" i="5"/>
  <c r="E17" i="5"/>
  <c r="F17" i="5" s="1"/>
  <c r="D12" i="5"/>
  <c r="D13" i="5"/>
  <c r="D11" i="5"/>
  <c r="D10" i="4"/>
  <c r="D11" i="4"/>
  <c r="D12" i="4"/>
  <c r="D13" i="4"/>
  <c r="D14" i="4"/>
  <c r="D9" i="4"/>
  <c r="D9" i="1"/>
  <c r="D10" i="1"/>
  <c r="D11" i="1"/>
  <c r="D12" i="1"/>
  <c r="D13" i="1"/>
  <c r="D14" i="1"/>
  <c r="D15" i="1"/>
  <c r="D16" i="1"/>
  <c r="D17" i="1"/>
  <c r="D18" i="1"/>
  <c r="D19" i="1"/>
  <c r="D8" i="1"/>
  <c r="B21" i="8" l="1"/>
  <c r="F36" i="7"/>
  <c r="G33" i="7"/>
  <c r="F39" i="7"/>
  <c r="F34" i="7"/>
  <c r="F37" i="7"/>
  <c r="F40" i="7"/>
  <c r="F35" i="7"/>
  <c r="F38" i="7"/>
  <c r="F41" i="7"/>
  <c r="B15" i="8"/>
  <c r="G26" i="7"/>
  <c r="G23" i="7"/>
  <c r="F24" i="7"/>
  <c r="G27" i="7"/>
  <c r="G22" i="7"/>
  <c r="F25" i="7"/>
  <c r="F20" i="7"/>
  <c r="F28" i="7"/>
  <c r="F21" i="7"/>
  <c r="C7" i="8" s="1"/>
  <c r="G10" i="7"/>
  <c r="G7" i="7"/>
  <c r="F13" i="7"/>
  <c r="F11" i="7"/>
  <c r="F14" i="7"/>
  <c r="G9" i="7"/>
  <c r="F12" i="7"/>
  <c r="F15" i="7"/>
  <c r="C9" i="8" l="1"/>
</calcChain>
</file>

<file path=xl/sharedStrings.xml><?xml version="1.0" encoding="utf-8"?>
<sst xmlns="http://schemas.openxmlformats.org/spreadsheetml/2006/main" count="157" uniqueCount="62">
  <si>
    <r>
      <t>Dry weight (g) [DM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>]</t>
    </r>
  </si>
  <si>
    <r>
      <t>Oven dried weight (g) [DM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>]</t>
    </r>
  </si>
  <si>
    <t>Control</t>
  </si>
  <si>
    <t>(no moisture)</t>
  </si>
  <si>
    <t>t = 3 hours</t>
  </si>
  <si>
    <r>
      <t>(~12 - 15</t>
    </r>
    <r>
      <rPr>
        <vertAlign val="superscript"/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C)</t>
    </r>
  </si>
  <si>
    <t>Water temperature (oC)</t>
  </si>
  <si>
    <t>Ambient</t>
  </si>
  <si>
    <t>25oC</t>
  </si>
  <si>
    <r>
      <t>20</t>
    </r>
    <r>
      <rPr>
        <vertAlign val="superscript"/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C</t>
    </r>
  </si>
  <si>
    <t>STABILITY DATA</t>
  </si>
  <si>
    <t>Dry matter loss (%)</t>
  </si>
  <si>
    <t>t = 0 hours</t>
  </si>
  <si>
    <t>t = 18 hours</t>
  </si>
  <si>
    <t>17.05 13:30 - 18.05 07:30</t>
  </si>
  <si>
    <t>t</t>
  </si>
  <si>
    <t>date/time - date/time</t>
  </si>
  <si>
    <t>oven time</t>
  </si>
  <si>
    <t>18.05 07:30 - 07:30</t>
  </si>
  <si>
    <t>t=18 hours</t>
  </si>
  <si>
    <t>18 hours</t>
  </si>
  <si>
    <t>12oC - 17oC</t>
  </si>
  <si>
    <t>6 hours</t>
  </si>
  <si>
    <t>18/05 07h30 - 18/05 13h30</t>
  </si>
  <si>
    <t>Foil basket weight (g)</t>
  </si>
  <si>
    <t xml:space="preserve">Oven dried weight of foil basket (g) </t>
  </si>
  <si>
    <t>[DMt] Oven - Foil</t>
  </si>
  <si>
    <t>controls</t>
  </si>
  <si>
    <t>Trial number</t>
  </si>
  <si>
    <t>(this trial set was measured in the foil baskets)</t>
  </si>
  <si>
    <t>17/05 10:15 - 18/05 10:15</t>
  </si>
  <si>
    <t>(some water may have dropped on C2 from a foil basket above)</t>
  </si>
  <si>
    <t>18/05 07:45 - 19/05 07:45</t>
  </si>
  <si>
    <t>3 hours</t>
  </si>
  <si>
    <t>24 hours</t>
  </si>
  <si>
    <t>18/05 13h30 - 19/05 13h30</t>
  </si>
  <si>
    <t>17/05 13h30 - 18/05 07h30</t>
  </si>
  <si>
    <t>N/A</t>
  </si>
  <si>
    <t>Dry matter loss (g)</t>
  </si>
  <si>
    <t>T1</t>
  </si>
  <si>
    <t>T2</t>
  </si>
  <si>
    <t>T3</t>
  </si>
  <si>
    <t>A1</t>
  </si>
  <si>
    <t>A2</t>
  </si>
  <si>
    <t>A3</t>
  </si>
  <si>
    <t>W1</t>
  </si>
  <si>
    <t>W2</t>
  </si>
  <si>
    <t>W3</t>
  </si>
  <si>
    <t>11-12oC</t>
  </si>
  <si>
    <t>CONTAMINATED BY URCHIN</t>
  </si>
  <si>
    <t xml:space="preserve">FEED C2 </t>
  </si>
  <si>
    <t>06/06 07:30 - 06/06 13:30</t>
  </si>
  <si>
    <r>
      <t>Ambient water (~12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C): </t>
    </r>
  </si>
  <si>
    <t>6 HOURS</t>
  </si>
  <si>
    <r>
      <t>Warm water (~17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C):</t>
    </r>
  </si>
  <si>
    <r>
      <t>Hot water (~25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C):</t>
    </r>
  </si>
  <si>
    <t>18 HOURS</t>
  </si>
  <si>
    <t>06/06 13:30 - 07/06 07:30</t>
  </si>
  <si>
    <t>48 HOURS</t>
  </si>
  <si>
    <t>48 hours</t>
  </si>
  <si>
    <t>07/06 09:30 - 09/06 09:30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</si>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</sst>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3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3" fillId="0" borderId="4" xfId="0" applyFont="1" applyBorder="1" applyAlignment="1">
      <alignment vertical="center" wrapText="1"/>
    </xf>
    <xf numFmtId="0" fontId="0" fillId="0" borderId="3" xfId="0" applyBorder="1"/>
    <xf numFmtId="17" fontId="0" fillId="0" borderId="2" xfId="0" applyNumberFormat="1" applyBorder="1"/>
    <xf numFmtId="0" fontId="0" fillId="0" borderId="2" xfId="0" applyBorder="1"/>
    <xf numFmtId="0" fontId="0" fillId="3" borderId="0" xfId="0" applyFill="1"/>
    <xf numFmtId="0" fontId="1" fillId="0" borderId="4" xfId="0" applyFont="1" applyBorder="1" applyAlignment="1">
      <alignment vertical="center" wrapText="1"/>
    </xf>
    <xf numFmtId="0" fontId="0" fillId="4" borderId="3" xfId="0" applyFill="1" applyBorder="1"/>
    <xf numFmtId="0" fontId="3" fillId="4" borderId="3" xfId="0" applyFont="1" applyFill="1" applyBorder="1" applyAlignment="1">
      <alignment vertical="center" wrapText="1"/>
    </xf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164" fontId="0" fillId="4" borderId="2" xfId="0" applyNumberFormat="1" applyFill="1" applyBorder="1"/>
    <xf numFmtId="164" fontId="0" fillId="4" borderId="0" xfId="0" applyNumberFormat="1" applyFill="1"/>
    <xf numFmtId="164" fontId="0" fillId="4" borderId="3" xfId="0" applyNumberFormat="1" applyFill="1" applyBorder="1"/>
    <xf numFmtId="0" fontId="1" fillId="0" borderId="7" xfId="0" applyFont="1" applyBorder="1" applyAlignment="1">
      <alignment vertical="center" wrapText="1"/>
    </xf>
    <xf numFmtId="164" fontId="0" fillId="0" borderId="0" xfId="0" applyNumberFormat="1"/>
    <xf numFmtId="164" fontId="0" fillId="0" borderId="3" xfId="0" applyNumberFormat="1" applyBorder="1"/>
    <xf numFmtId="164" fontId="0" fillId="0" borderId="2" xfId="0" applyNumberFormat="1" applyBorder="1"/>
    <xf numFmtId="164" fontId="0" fillId="5" borderId="2" xfId="0" applyNumberFormat="1" applyFill="1" applyBorder="1"/>
    <xf numFmtId="164" fontId="0" fillId="5" borderId="0" xfId="0" applyNumberFormat="1" applyFill="1"/>
    <xf numFmtId="164" fontId="0" fillId="5" borderId="3" xfId="0" applyNumberFormat="1" applyFill="1" applyBorder="1"/>
    <xf numFmtId="164" fontId="0" fillId="5" borderId="4" xfId="0" applyNumberFormat="1" applyFill="1" applyBorder="1"/>
    <xf numFmtId="0" fontId="0" fillId="6" borderId="0" xfId="0" applyFill="1"/>
    <xf numFmtId="0" fontId="3" fillId="6" borderId="0" xfId="0" applyFont="1" applyFill="1" applyAlignment="1">
      <alignment vertical="center" wrapText="1"/>
    </xf>
    <xf numFmtId="165" fontId="0" fillId="0" borderId="0" xfId="0" applyNumberFormat="1"/>
    <xf numFmtId="164" fontId="3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9" xfId="0" applyNumberFormat="1" applyBorder="1"/>
    <xf numFmtId="164" fontId="6" fillId="7" borderId="0" xfId="0" applyNumberFormat="1" applyFont="1" applyFill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Border="1"/>
    <xf numFmtId="164" fontId="6" fillId="0" borderId="0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8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571500</xdr:colOff>
      <xdr:row>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C8BF7-F8E4-48F5-A55A-E7CF00C7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900"/>
          <a:ext cx="2400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571500</xdr:colOff>
      <xdr:row>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A0DD7-91A8-40A2-9217-B9CD4BE42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900"/>
          <a:ext cx="295275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571500</xdr:colOff>
      <xdr:row>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A6AD2-55C3-7589-C8AE-5300590B5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900"/>
          <a:ext cx="28194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B657-FB40-41EE-B88F-8DB57065AFF2}">
  <dimension ref="A1:G41"/>
  <sheetViews>
    <sheetView topLeftCell="A29" workbookViewId="0">
      <selection activeCell="K41" sqref="K41"/>
    </sheetView>
  </sheetViews>
  <sheetFormatPr defaultRowHeight="14.5" x14ac:dyDescent="0.35"/>
  <sheetData>
    <row r="1" spans="1:7" x14ac:dyDescent="0.35">
      <c r="A1" t="s">
        <v>10</v>
      </c>
    </row>
    <row r="2" spans="1:7" x14ac:dyDescent="0.35">
      <c r="A2" t="s">
        <v>50</v>
      </c>
    </row>
    <row r="5" spans="1:7" ht="15" thickBot="1" x14ac:dyDescent="0.4">
      <c r="A5" s="21" t="s">
        <v>22</v>
      </c>
      <c r="B5" t="s">
        <v>51</v>
      </c>
    </row>
    <row r="6" spans="1:7" ht="65.5" thickBot="1" x14ac:dyDescent="0.4">
      <c r="A6" s="7" t="s">
        <v>6</v>
      </c>
      <c r="B6" s="7" t="s">
        <v>0</v>
      </c>
      <c r="C6" s="7" t="s">
        <v>25</v>
      </c>
      <c r="D6" s="7" t="s">
        <v>24</v>
      </c>
      <c r="E6" s="7" t="s">
        <v>26</v>
      </c>
      <c r="F6" s="7" t="s">
        <v>11</v>
      </c>
      <c r="G6" s="47" t="s">
        <v>38</v>
      </c>
    </row>
    <row r="7" spans="1:7" x14ac:dyDescent="0.35">
      <c r="A7" s="16" t="s">
        <v>42</v>
      </c>
      <c r="B7" s="17">
        <v>2.4689999999999999</v>
      </c>
      <c r="C7" s="16">
        <v>3.028</v>
      </c>
      <c r="D7" s="16">
        <v>0.82799999999999996</v>
      </c>
      <c r="E7" s="16">
        <f>C7-D7</f>
        <v>2.2000000000000002</v>
      </c>
      <c r="F7" s="54">
        <f>((B7-E7)/B7)*100</f>
        <v>10.895099230457662</v>
      </c>
      <c r="G7" s="16">
        <f>B7-E7</f>
        <v>0.26899999999999968</v>
      </c>
    </row>
    <row r="8" spans="1:7" x14ac:dyDescent="0.35">
      <c r="A8" t="s">
        <v>43</v>
      </c>
      <c r="B8" s="3">
        <v>2.5369999999999999</v>
      </c>
      <c r="C8" s="57">
        <v>2.7850000000000001</v>
      </c>
      <c r="D8" s="48">
        <v>0.82299999999999995</v>
      </c>
      <c r="E8" s="48">
        <f t="shared" ref="E8:E15" si="0">C8-D8</f>
        <v>1.9620000000000002</v>
      </c>
      <c r="F8" s="52">
        <f>((B8-E8)/B8)*100</f>
        <v>22.664564446196287</v>
      </c>
      <c r="G8" s="48">
        <f t="shared" ref="G8:G15" si="1">B8-E8</f>
        <v>0.57499999999999973</v>
      </c>
    </row>
    <row r="9" spans="1:7" ht="15" thickBot="1" x14ac:dyDescent="0.4">
      <c r="A9" s="18" t="s">
        <v>44</v>
      </c>
      <c r="B9" s="6">
        <v>2.5339999999999998</v>
      </c>
      <c r="C9" s="18">
        <v>3.2570000000000001</v>
      </c>
      <c r="D9" s="18">
        <v>0.83099999999999996</v>
      </c>
      <c r="E9" s="18">
        <f t="shared" si="0"/>
        <v>2.4260000000000002</v>
      </c>
      <c r="F9" s="53">
        <f t="shared" ref="F9:F15" si="2">((B9-E9)/B9)*100</f>
        <v>4.2620363062351876</v>
      </c>
      <c r="G9" s="18">
        <f t="shared" si="1"/>
        <v>0.10799999999999965</v>
      </c>
    </row>
    <row r="10" spans="1:7" x14ac:dyDescent="0.35">
      <c r="A10" s="19" t="s">
        <v>45</v>
      </c>
      <c r="B10" s="1">
        <v>2.4860000000000002</v>
      </c>
      <c r="C10" s="20">
        <v>3.0910000000000002</v>
      </c>
      <c r="D10" s="20">
        <v>0.874</v>
      </c>
      <c r="E10" s="16">
        <f t="shared" si="0"/>
        <v>2.2170000000000001</v>
      </c>
      <c r="F10" s="54">
        <f>((B10-E10)/B10)*100</f>
        <v>10.820595333869674</v>
      </c>
      <c r="G10" s="20">
        <f t="shared" si="1"/>
        <v>0.26900000000000013</v>
      </c>
    </row>
    <row r="11" spans="1:7" x14ac:dyDescent="0.35">
      <c r="A11" t="s">
        <v>46</v>
      </c>
      <c r="B11" s="3">
        <v>2.4980000000000002</v>
      </c>
      <c r="C11">
        <v>2.9980000000000002</v>
      </c>
      <c r="D11">
        <v>0.82</v>
      </c>
      <c r="E11" s="48">
        <f t="shared" si="0"/>
        <v>2.1780000000000004</v>
      </c>
      <c r="F11" s="52">
        <f t="shared" si="2"/>
        <v>12.81024819855884</v>
      </c>
      <c r="G11">
        <f t="shared" si="1"/>
        <v>0.31999999999999984</v>
      </c>
    </row>
    <row r="12" spans="1:7" ht="15" thickBot="1" x14ac:dyDescent="0.4">
      <c r="A12" s="18" t="s">
        <v>47</v>
      </c>
      <c r="B12" s="58">
        <v>2.4700000000000002</v>
      </c>
      <c r="C12" s="18">
        <v>3.2330000000000001</v>
      </c>
      <c r="D12" s="18">
        <v>0.92700000000000005</v>
      </c>
      <c r="E12" s="18">
        <f t="shared" si="0"/>
        <v>2.306</v>
      </c>
      <c r="F12" s="53">
        <f t="shared" si="2"/>
        <v>6.6396761133603297</v>
      </c>
      <c r="G12" s="18">
        <f t="shared" si="1"/>
        <v>0.16400000000000015</v>
      </c>
    </row>
    <row r="13" spans="1:7" x14ac:dyDescent="0.35">
      <c r="A13" s="20" t="s">
        <v>39</v>
      </c>
      <c r="B13" s="1">
        <v>1.403</v>
      </c>
      <c r="C13" s="20">
        <v>1.6990000000000001</v>
      </c>
      <c r="D13" s="20">
        <v>0.53900000000000003</v>
      </c>
      <c r="E13" s="16">
        <f t="shared" si="0"/>
        <v>1.1600000000000001</v>
      </c>
      <c r="F13" s="54">
        <f t="shared" si="2"/>
        <v>17.320028510334986</v>
      </c>
      <c r="G13" s="20">
        <f t="shared" si="1"/>
        <v>0.24299999999999988</v>
      </c>
    </row>
    <row r="14" spans="1:7" x14ac:dyDescent="0.35">
      <c r="A14" t="s">
        <v>40</v>
      </c>
      <c r="B14" s="3">
        <v>1.407</v>
      </c>
      <c r="C14">
        <v>1.778</v>
      </c>
      <c r="D14">
        <v>0.66600000000000004</v>
      </c>
      <c r="E14" s="48">
        <f t="shared" si="0"/>
        <v>1.1120000000000001</v>
      </c>
      <c r="F14" s="52">
        <f t="shared" si="2"/>
        <v>20.96659559346126</v>
      </c>
      <c r="G14">
        <f t="shared" si="1"/>
        <v>0.29499999999999993</v>
      </c>
    </row>
    <row r="15" spans="1:7" x14ac:dyDescent="0.35">
      <c r="A15" s="18" t="s">
        <v>41</v>
      </c>
      <c r="B15" s="6">
        <v>1.383</v>
      </c>
      <c r="C15" s="18">
        <v>1.6819999999999999</v>
      </c>
      <c r="D15" s="18">
        <v>0.56999999999999995</v>
      </c>
      <c r="E15" s="18">
        <f t="shared" si="0"/>
        <v>1.1120000000000001</v>
      </c>
      <c r="F15" s="53">
        <f t="shared" si="2"/>
        <v>19.595083152566879</v>
      </c>
      <c r="G15" s="18">
        <f t="shared" si="1"/>
        <v>0.27099999999999991</v>
      </c>
    </row>
    <row r="18" spans="1:7" ht="15" thickBot="1" x14ac:dyDescent="0.4">
      <c r="A18" s="21" t="s">
        <v>20</v>
      </c>
      <c r="B18" t="s">
        <v>57</v>
      </c>
    </row>
    <row r="19" spans="1:7" ht="65.5" thickBot="1" x14ac:dyDescent="0.4">
      <c r="A19" s="7" t="s">
        <v>6</v>
      </c>
      <c r="B19" s="7" t="s">
        <v>0</v>
      </c>
      <c r="C19" s="7" t="s">
        <v>25</v>
      </c>
      <c r="D19" s="7" t="s">
        <v>24</v>
      </c>
      <c r="E19" s="7" t="s">
        <v>26</v>
      </c>
      <c r="F19" s="7" t="s">
        <v>11</v>
      </c>
      <c r="G19" s="47" t="s">
        <v>38</v>
      </c>
    </row>
    <row r="20" spans="1:7" x14ac:dyDescent="0.35">
      <c r="A20" s="16" t="s">
        <v>42</v>
      </c>
      <c r="B20" s="17">
        <v>2.4630000000000001</v>
      </c>
      <c r="C20" s="16">
        <v>2.9279999999999999</v>
      </c>
      <c r="D20" s="16">
        <v>0.94399999999999995</v>
      </c>
      <c r="E20" s="16">
        <f>C20-D20</f>
        <v>1.984</v>
      </c>
      <c r="F20" s="54">
        <f>((B20-E20)/B20)*100</f>
        <v>19.44782785221275</v>
      </c>
      <c r="G20" s="16">
        <f>B20-E20</f>
        <v>0.47900000000000009</v>
      </c>
    </row>
    <row r="21" spans="1:7" x14ac:dyDescent="0.35">
      <c r="A21" t="s">
        <v>43</v>
      </c>
      <c r="B21" s="3">
        <v>2.4039999999999999</v>
      </c>
      <c r="C21" s="57">
        <v>2.9169999999999998</v>
      </c>
      <c r="D21" s="48">
        <v>0.93100000000000005</v>
      </c>
      <c r="E21" s="48">
        <f t="shared" ref="E21:E28" si="3">C21-D21</f>
        <v>1.9859999999999998</v>
      </c>
      <c r="F21" s="52">
        <f>((B21-E21)/B21)*100</f>
        <v>17.387687188019974</v>
      </c>
      <c r="G21" s="48">
        <f t="shared" ref="G21:G28" si="4">B21-E21</f>
        <v>0.41800000000000015</v>
      </c>
    </row>
    <row r="22" spans="1:7" ht="15" thickBot="1" x14ac:dyDescent="0.4">
      <c r="A22" s="18" t="s">
        <v>44</v>
      </c>
      <c r="B22" s="6">
        <v>2.4750000000000001</v>
      </c>
      <c r="C22" s="18">
        <v>2.8660000000000001</v>
      </c>
      <c r="D22" s="18">
        <v>0.88300000000000001</v>
      </c>
      <c r="E22" s="18">
        <f t="shared" si="3"/>
        <v>1.9830000000000001</v>
      </c>
      <c r="F22" s="53">
        <f t="shared" ref="F22" si="5">((B22-E22)/B22)*100</f>
        <v>19.878787878787879</v>
      </c>
      <c r="G22" s="18">
        <f t="shared" si="4"/>
        <v>0.49199999999999999</v>
      </c>
    </row>
    <row r="23" spans="1:7" x14ac:dyDescent="0.35">
      <c r="A23" s="19" t="s">
        <v>45</v>
      </c>
      <c r="B23" s="1">
        <v>2.3980000000000001</v>
      </c>
      <c r="C23" s="20">
        <v>2.9460000000000002</v>
      </c>
      <c r="D23" s="20">
        <v>1.0649999999999999</v>
      </c>
      <c r="E23" s="16">
        <f t="shared" si="3"/>
        <v>1.8810000000000002</v>
      </c>
      <c r="F23" s="54">
        <f>((B23-E23)/B23)*100</f>
        <v>21.559633027522931</v>
      </c>
      <c r="G23" s="20">
        <f t="shared" si="4"/>
        <v>0.5169999999999999</v>
      </c>
    </row>
    <row r="24" spans="1:7" x14ac:dyDescent="0.35">
      <c r="A24" t="s">
        <v>46</v>
      </c>
      <c r="B24" s="3">
        <v>2.6349999999999998</v>
      </c>
      <c r="C24">
        <v>2.7589999999999999</v>
      </c>
      <c r="D24">
        <v>0.94</v>
      </c>
      <c r="E24" s="48">
        <f t="shared" si="3"/>
        <v>1.819</v>
      </c>
      <c r="F24" s="52">
        <f t="shared" ref="F24:F28" si="6">((B24-E24)/B24)*100</f>
        <v>30.967741935483868</v>
      </c>
      <c r="G24">
        <f t="shared" si="4"/>
        <v>0.81599999999999984</v>
      </c>
    </row>
    <row r="25" spans="1:7" ht="15" thickBot="1" x14ac:dyDescent="0.4">
      <c r="A25" s="18" t="s">
        <v>47</v>
      </c>
      <c r="B25" s="58">
        <v>2.6179999999999999</v>
      </c>
      <c r="C25" s="18">
        <v>2.972</v>
      </c>
      <c r="D25" s="18">
        <v>0.91800000000000004</v>
      </c>
      <c r="E25" s="18">
        <f t="shared" si="3"/>
        <v>2.0539999999999998</v>
      </c>
      <c r="F25" s="53">
        <f t="shared" si="6"/>
        <v>21.543162719633312</v>
      </c>
      <c r="G25" s="18">
        <f t="shared" si="4"/>
        <v>0.56400000000000006</v>
      </c>
    </row>
    <row r="26" spans="1:7" x14ac:dyDescent="0.35">
      <c r="A26" s="20" t="s">
        <v>39</v>
      </c>
      <c r="B26" s="1">
        <v>1.4259999999999999</v>
      </c>
      <c r="C26" s="20">
        <v>1.744</v>
      </c>
      <c r="D26" s="20">
        <v>0.64800000000000002</v>
      </c>
      <c r="E26" s="16">
        <f t="shared" si="3"/>
        <v>1.0960000000000001</v>
      </c>
      <c r="F26" s="54">
        <f t="shared" si="6"/>
        <v>23.141654978962123</v>
      </c>
      <c r="G26" s="20">
        <f t="shared" si="4"/>
        <v>0.32999999999999985</v>
      </c>
    </row>
    <row r="27" spans="1:7" x14ac:dyDescent="0.35">
      <c r="A27" t="s">
        <v>40</v>
      </c>
      <c r="B27" s="3">
        <v>1.4630000000000001</v>
      </c>
      <c r="C27">
        <v>1.833</v>
      </c>
      <c r="D27">
        <v>0.68700000000000006</v>
      </c>
      <c r="E27" s="48">
        <f t="shared" si="3"/>
        <v>1.1459999999999999</v>
      </c>
      <c r="F27" s="52">
        <f t="shared" si="6"/>
        <v>21.667805878332207</v>
      </c>
      <c r="G27">
        <f t="shared" si="4"/>
        <v>0.31700000000000017</v>
      </c>
    </row>
    <row r="28" spans="1:7" x14ac:dyDescent="0.35">
      <c r="A28" s="18" t="s">
        <v>41</v>
      </c>
      <c r="B28" s="6">
        <v>1.3</v>
      </c>
      <c r="C28" s="18">
        <v>1.6319999999999999</v>
      </c>
      <c r="D28" s="18">
        <v>0.627</v>
      </c>
      <c r="E28" s="18">
        <f t="shared" si="3"/>
        <v>1.0049999999999999</v>
      </c>
      <c r="F28" s="53">
        <f t="shared" si="6"/>
        <v>22.692307692307704</v>
      </c>
      <c r="G28" s="18">
        <f t="shared" si="4"/>
        <v>0.29500000000000015</v>
      </c>
    </row>
    <row r="31" spans="1:7" ht="15" thickBot="1" x14ac:dyDescent="0.4">
      <c r="A31" s="21" t="s">
        <v>59</v>
      </c>
      <c r="B31" t="s">
        <v>60</v>
      </c>
    </row>
    <row r="32" spans="1:7" ht="65.5" thickBot="1" x14ac:dyDescent="0.4">
      <c r="A32" s="7" t="s">
        <v>6</v>
      </c>
      <c r="B32" s="7" t="s">
        <v>0</v>
      </c>
      <c r="C32" s="7" t="s">
        <v>25</v>
      </c>
      <c r="D32" s="7" t="s">
        <v>24</v>
      </c>
      <c r="E32" s="7" t="s">
        <v>26</v>
      </c>
      <c r="F32" s="7" t="s">
        <v>11</v>
      </c>
      <c r="G32" s="47" t="s">
        <v>38</v>
      </c>
    </row>
    <row r="33" spans="1:7" x14ac:dyDescent="0.35">
      <c r="A33" s="16" t="s">
        <v>42</v>
      </c>
      <c r="B33" s="17">
        <v>2.5539999999999998</v>
      </c>
      <c r="C33" s="16">
        <v>2.7919999999999998</v>
      </c>
      <c r="D33" s="16">
        <v>0.80800000000000005</v>
      </c>
      <c r="E33" s="16">
        <f>C33-D33</f>
        <v>1.9839999999999998</v>
      </c>
      <c r="F33" s="54">
        <f>((B33-E33)/B33)*100</f>
        <v>22.317932654659362</v>
      </c>
      <c r="G33" s="16">
        <f>B33-E33</f>
        <v>0.57000000000000006</v>
      </c>
    </row>
    <row r="34" spans="1:7" x14ac:dyDescent="0.35">
      <c r="A34" t="s">
        <v>43</v>
      </c>
      <c r="B34" s="3">
        <v>2.5990000000000002</v>
      </c>
      <c r="C34" s="57">
        <v>2.774</v>
      </c>
      <c r="D34" s="48">
        <v>0.77500000000000002</v>
      </c>
      <c r="E34" s="48">
        <f t="shared" ref="E34:E41" si="7">C34-D34</f>
        <v>1.9990000000000001</v>
      </c>
      <c r="F34" s="52">
        <f>((B34-E34)/B34)*100</f>
        <v>23.08580223162755</v>
      </c>
      <c r="G34" s="48">
        <f t="shared" ref="G34:G41" si="8">B34-E34</f>
        <v>0.60000000000000009</v>
      </c>
    </row>
    <row r="35" spans="1:7" ht="15" thickBot="1" x14ac:dyDescent="0.4">
      <c r="A35" s="18" t="s">
        <v>44</v>
      </c>
      <c r="B35" s="6">
        <v>2.5179999999999998</v>
      </c>
      <c r="C35" s="18">
        <v>2.7320000000000002</v>
      </c>
      <c r="D35" s="18">
        <v>0.77600000000000002</v>
      </c>
      <c r="E35" s="18">
        <f t="shared" si="7"/>
        <v>1.9560000000000002</v>
      </c>
      <c r="F35" s="53">
        <f t="shared" ref="F35" si="9">((B35-E35)/B35)*100</f>
        <v>22.319301032565512</v>
      </c>
      <c r="G35" s="18">
        <f t="shared" si="8"/>
        <v>0.56199999999999961</v>
      </c>
    </row>
    <row r="36" spans="1:7" x14ac:dyDescent="0.35">
      <c r="A36" s="19" t="s">
        <v>45</v>
      </c>
      <c r="B36" s="1">
        <v>2.5390000000000001</v>
      </c>
      <c r="C36" s="20">
        <v>2.6</v>
      </c>
      <c r="D36" s="20">
        <v>0.83099999999999996</v>
      </c>
      <c r="E36" s="16">
        <f t="shared" si="7"/>
        <v>1.7690000000000001</v>
      </c>
      <c r="F36" s="54">
        <f>((B36-E36)/B36)*100</f>
        <v>30.326900354470265</v>
      </c>
      <c r="G36" s="20">
        <f t="shared" si="8"/>
        <v>0.77</v>
      </c>
    </row>
    <row r="37" spans="1:7" x14ac:dyDescent="0.35">
      <c r="A37" t="s">
        <v>46</v>
      </c>
      <c r="B37" s="3">
        <v>2.5659999999999998</v>
      </c>
      <c r="C37" s="68">
        <v>2.5430000000000001</v>
      </c>
      <c r="D37" s="68">
        <v>0.84</v>
      </c>
      <c r="E37" s="48">
        <f t="shared" si="7"/>
        <v>1.7030000000000003</v>
      </c>
      <c r="F37" s="52">
        <f t="shared" ref="F37:F41" si="10">((B37-E37)/B37)*100</f>
        <v>33.632112236944643</v>
      </c>
      <c r="G37">
        <f t="shared" si="8"/>
        <v>0.86299999999999955</v>
      </c>
    </row>
    <row r="38" spans="1:7" ht="15" thickBot="1" x14ac:dyDescent="0.4">
      <c r="A38" s="18" t="s">
        <v>47</v>
      </c>
      <c r="B38" s="58">
        <v>2.476</v>
      </c>
      <c r="C38" s="18">
        <v>2.4340000000000002</v>
      </c>
      <c r="D38" s="18">
        <v>0.76700000000000002</v>
      </c>
      <c r="E38" s="18">
        <f t="shared" si="7"/>
        <v>1.6670000000000003</v>
      </c>
      <c r="F38" s="53">
        <f t="shared" si="10"/>
        <v>32.673667205169615</v>
      </c>
      <c r="G38" s="18">
        <f t="shared" si="8"/>
        <v>0.80899999999999972</v>
      </c>
    </row>
    <row r="39" spans="1:7" x14ac:dyDescent="0.35">
      <c r="A39" s="20" t="s">
        <v>39</v>
      </c>
      <c r="B39" s="1">
        <v>1.329</v>
      </c>
      <c r="C39" s="20">
        <v>1.258</v>
      </c>
      <c r="D39" s="20">
        <v>0.57599999999999996</v>
      </c>
      <c r="E39" s="16">
        <f t="shared" si="7"/>
        <v>0.68200000000000005</v>
      </c>
      <c r="F39" s="54">
        <f t="shared" si="10"/>
        <v>48.683220466516175</v>
      </c>
      <c r="G39" s="20">
        <f t="shared" si="8"/>
        <v>0.64699999999999991</v>
      </c>
    </row>
    <row r="40" spans="1:7" x14ac:dyDescent="0.35">
      <c r="A40" t="s">
        <v>40</v>
      </c>
      <c r="B40" s="3">
        <v>1.383</v>
      </c>
      <c r="C40" s="68">
        <v>0.97799999999999998</v>
      </c>
      <c r="D40" s="68">
        <v>0.52700000000000002</v>
      </c>
      <c r="E40" s="48">
        <f t="shared" si="7"/>
        <v>0.45099999999999996</v>
      </c>
      <c r="F40" s="52">
        <f t="shared" si="10"/>
        <v>67.389732465654376</v>
      </c>
      <c r="G40">
        <f t="shared" si="8"/>
        <v>0.93200000000000005</v>
      </c>
    </row>
    <row r="41" spans="1:7" x14ac:dyDescent="0.35">
      <c r="A41" s="18" t="s">
        <v>41</v>
      </c>
      <c r="B41" s="6">
        <v>1.4039999999999999</v>
      </c>
      <c r="C41" s="18">
        <v>1.31</v>
      </c>
      <c r="D41" s="18">
        <v>0.55800000000000005</v>
      </c>
      <c r="E41" s="18">
        <f t="shared" si="7"/>
        <v>0.752</v>
      </c>
      <c r="F41" s="53">
        <f t="shared" si="10"/>
        <v>46.438746438746435</v>
      </c>
      <c r="G41" s="18">
        <f t="shared" si="8"/>
        <v>0.65199999999999991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AE74-8B4A-4EF7-A128-AE19EA85BD3F}">
  <dimension ref="A1:I46"/>
  <sheetViews>
    <sheetView topLeftCell="A35" workbookViewId="0">
      <selection activeCell="J10" sqref="J10"/>
    </sheetView>
  </sheetViews>
  <sheetFormatPr defaultRowHeight="14.5" x14ac:dyDescent="0.35"/>
  <cols>
    <col min="1" max="1" width="10" customWidth="1"/>
  </cols>
  <sheetData>
    <row r="1" spans="1:7" ht="23.5" x14ac:dyDescent="0.55000000000000004">
      <c r="A1" s="8" t="s">
        <v>10</v>
      </c>
    </row>
    <row r="2" spans="1:7" ht="23.5" x14ac:dyDescent="0.55000000000000004">
      <c r="A2" s="8"/>
    </row>
    <row r="9" spans="1:7" ht="15" thickBot="1" x14ac:dyDescent="0.4">
      <c r="A9" s="21" t="s">
        <v>33</v>
      </c>
    </row>
    <row r="10" spans="1:7" ht="54" x14ac:dyDescent="0.35">
      <c r="A10" s="22" t="s">
        <v>6</v>
      </c>
      <c r="B10" s="2" t="s">
        <v>0</v>
      </c>
      <c r="C10" s="2" t="s">
        <v>1</v>
      </c>
      <c r="D10" s="47" t="s">
        <v>11</v>
      </c>
      <c r="E10" s="47" t="s">
        <v>38</v>
      </c>
    </row>
    <row r="11" spans="1:7" x14ac:dyDescent="0.35">
      <c r="A11" s="33" t="s">
        <v>39</v>
      </c>
      <c r="B11" s="20">
        <v>2.5750000000000002</v>
      </c>
      <c r="C11" s="50">
        <v>0.68</v>
      </c>
      <c r="D11" s="51">
        <f>((B11-C11)/B11)*100</f>
        <v>73.592233009708735</v>
      </c>
      <c r="E11" s="48">
        <f>B11-C11</f>
        <v>1.895</v>
      </c>
    </row>
    <row r="12" spans="1:7" x14ac:dyDescent="0.35">
      <c r="A12" s="35" t="s">
        <v>40</v>
      </c>
      <c r="B12">
        <v>2.4849999999999999</v>
      </c>
      <c r="C12" s="48">
        <v>0.7</v>
      </c>
      <c r="D12" s="52">
        <f t="shared" ref="D12:D13" si="0">((B12-C12)/B12)*100</f>
        <v>71.83098591549296</v>
      </c>
      <c r="E12" s="48">
        <f t="shared" ref="E12:E13" si="1">B12-C12</f>
        <v>1.7849999999999999</v>
      </c>
    </row>
    <row r="13" spans="1:7" x14ac:dyDescent="0.35">
      <c r="A13" s="37" t="s">
        <v>41</v>
      </c>
      <c r="B13" s="18">
        <v>2.544</v>
      </c>
      <c r="C13" s="49">
        <v>0.84399999999999997</v>
      </c>
      <c r="D13" s="53">
        <f t="shared" si="0"/>
        <v>66.823899371069189</v>
      </c>
      <c r="E13" s="48">
        <f t="shared" si="1"/>
        <v>1.7000000000000002</v>
      </c>
    </row>
    <row r="15" spans="1:7" ht="15" thickBot="1" x14ac:dyDescent="0.4">
      <c r="A15" s="21" t="s">
        <v>22</v>
      </c>
      <c r="B15" t="s">
        <v>23</v>
      </c>
    </row>
    <row r="16" spans="1:7" ht="65.5" thickBot="1" x14ac:dyDescent="0.4">
      <c r="A16" s="7" t="s">
        <v>6</v>
      </c>
      <c r="B16" s="7" t="s">
        <v>0</v>
      </c>
      <c r="C16" s="7" t="s">
        <v>25</v>
      </c>
      <c r="D16" s="7" t="s">
        <v>24</v>
      </c>
      <c r="E16" s="7" t="s">
        <v>26</v>
      </c>
      <c r="F16" s="7" t="s">
        <v>11</v>
      </c>
      <c r="G16" s="47" t="s">
        <v>38</v>
      </c>
    </row>
    <row r="17" spans="1:7" x14ac:dyDescent="0.35">
      <c r="A17" s="16" t="s">
        <v>42</v>
      </c>
      <c r="B17" s="17">
        <v>2.5470000000000002</v>
      </c>
      <c r="C17" s="16">
        <v>2.2349999999999999</v>
      </c>
      <c r="D17" s="16">
        <v>0.67300000000000004</v>
      </c>
      <c r="E17" s="16">
        <f>C17-D17</f>
        <v>1.5619999999999998</v>
      </c>
      <c r="F17" s="54">
        <f>((B17-E17)/B17)*100</f>
        <v>38.672948566941514</v>
      </c>
      <c r="G17" s="16">
        <f>B17-E17</f>
        <v>0.98500000000000032</v>
      </c>
    </row>
    <row r="18" spans="1:7" x14ac:dyDescent="0.35">
      <c r="A18" t="s">
        <v>43</v>
      </c>
      <c r="B18" s="3">
        <v>2.528</v>
      </c>
      <c r="C18">
        <v>3.4060000000000001</v>
      </c>
      <c r="D18" s="48">
        <v>1.29</v>
      </c>
      <c r="E18" s="48">
        <f t="shared" ref="E18:E25" si="2">C18-D18</f>
        <v>2.1160000000000001</v>
      </c>
      <c r="F18" s="52">
        <f t="shared" ref="F18:F25" si="3">((B18-E18)/B18)*100</f>
        <v>16.297468354430379</v>
      </c>
      <c r="G18" s="48">
        <f t="shared" ref="G18:G25" si="4">B18-E18</f>
        <v>0.41199999999999992</v>
      </c>
    </row>
    <row r="19" spans="1:7" ht="15" thickBot="1" x14ac:dyDescent="0.4">
      <c r="A19" s="18" t="s">
        <v>44</v>
      </c>
      <c r="B19" s="6">
        <v>2.5009999999999999</v>
      </c>
      <c r="C19" s="18">
        <v>3.363</v>
      </c>
      <c r="D19" s="18">
        <v>1.181</v>
      </c>
      <c r="E19" s="18">
        <f t="shared" si="2"/>
        <v>2.1819999999999999</v>
      </c>
      <c r="F19" s="53">
        <f t="shared" si="3"/>
        <v>12.754898040783685</v>
      </c>
      <c r="G19" s="18">
        <f t="shared" si="4"/>
        <v>0.31899999999999995</v>
      </c>
    </row>
    <row r="20" spans="1:7" x14ac:dyDescent="0.35">
      <c r="A20" s="19" t="s">
        <v>45</v>
      </c>
      <c r="B20" s="1">
        <v>2.5190000000000001</v>
      </c>
      <c r="C20" s="20">
        <v>3.3319999999999999</v>
      </c>
      <c r="D20" s="20">
        <v>1.2270000000000001</v>
      </c>
      <c r="E20" s="16">
        <f t="shared" si="2"/>
        <v>2.1049999999999995</v>
      </c>
      <c r="F20" s="54">
        <f>((B20-E20)/B20)*100</f>
        <v>16.435093290988508</v>
      </c>
      <c r="G20" s="20">
        <f t="shared" si="4"/>
        <v>0.41400000000000059</v>
      </c>
    </row>
    <row r="21" spans="1:7" x14ac:dyDescent="0.35">
      <c r="A21" t="s">
        <v>46</v>
      </c>
      <c r="B21" s="3">
        <v>2.4260000000000002</v>
      </c>
      <c r="C21">
        <v>2.339</v>
      </c>
      <c r="D21">
        <v>1.264</v>
      </c>
      <c r="E21" s="48">
        <f t="shared" si="2"/>
        <v>1.075</v>
      </c>
      <c r="F21" s="52">
        <f t="shared" si="3"/>
        <v>55.688375927452604</v>
      </c>
      <c r="G21">
        <f t="shared" si="4"/>
        <v>1.3510000000000002</v>
      </c>
    </row>
    <row r="22" spans="1:7" ht="15" thickBot="1" x14ac:dyDescent="0.4">
      <c r="A22" s="18" t="s">
        <v>47</v>
      </c>
      <c r="B22" s="6">
        <v>2.5579999999999998</v>
      </c>
      <c r="C22" s="18">
        <v>3.347</v>
      </c>
      <c r="D22" s="18">
        <v>1.1220000000000001</v>
      </c>
      <c r="E22" s="18">
        <f t="shared" si="2"/>
        <v>2.2249999999999996</v>
      </c>
      <c r="F22" s="53">
        <f t="shared" si="3"/>
        <v>13.017982799061775</v>
      </c>
      <c r="G22" s="18">
        <f t="shared" si="4"/>
        <v>0.33300000000000018</v>
      </c>
    </row>
    <row r="23" spans="1:7" x14ac:dyDescent="0.35">
      <c r="A23" s="20" t="s">
        <v>39</v>
      </c>
      <c r="B23" s="1">
        <v>1.111</v>
      </c>
      <c r="C23" s="20">
        <v>1.845</v>
      </c>
      <c r="D23" s="20">
        <v>0.84799999999999998</v>
      </c>
      <c r="E23" s="16">
        <f t="shared" si="2"/>
        <v>0.997</v>
      </c>
      <c r="F23" s="54">
        <f t="shared" si="3"/>
        <v>10.261026102610259</v>
      </c>
      <c r="G23" s="20">
        <f t="shared" si="4"/>
        <v>0.11399999999999999</v>
      </c>
    </row>
    <row r="24" spans="1:7" x14ac:dyDescent="0.35">
      <c r="A24" t="s">
        <v>40</v>
      </c>
      <c r="B24" s="3">
        <v>1.0669999999999999</v>
      </c>
      <c r="C24">
        <v>1.903</v>
      </c>
      <c r="D24">
        <v>1.2010000000000001</v>
      </c>
      <c r="E24" s="48">
        <f t="shared" si="2"/>
        <v>0.70199999999999996</v>
      </c>
      <c r="F24" s="52">
        <f t="shared" si="3"/>
        <v>34.208059981255857</v>
      </c>
      <c r="G24">
        <f t="shared" si="4"/>
        <v>0.36499999999999999</v>
      </c>
    </row>
    <row r="25" spans="1:7" x14ac:dyDescent="0.35">
      <c r="A25" s="18" t="s">
        <v>41</v>
      </c>
      <c r="B25" s="6">
        <v>1.0209999999999999</v>
      </c>
      <c r="C25" s="18">
        <v>2.0369999999999999</v>
      </c>
      <c r="D25" s="18">
        <v>1.1120000000000001</v>
      </c>
      <c r="E25" s="18">
        <f t="shared" si="2"/>
        <v>0.92499999999999982</v>
      </c>
      <c r="F25" s="53">
        <f t="shared" si="3"/>
        <v>9.4025465230166603</v>
      </c>
      <c r="G25" s="18">
        <f t="shared" si="4"/>
        <v>9.6000000000000085E-2</v>
      </c>
    </row>
    <row r="27" spans="1:7" ht="15" thickBot="1" x14ac:dyDescent="0.4">
      <c r="A27" s="21" t="s">
        <v>20</v>
      </c>
      <c r="B27" t="s">
        <v>36</v>
      </c>
    </row>
    <row r="28" spans="1:7" ht="54.5" thickBot="1" x14ac:dyDescent="0.4">
      <c r="A28" s="7" t="s">
        <v>6</v>
      </c>
      <c r="B28" s="7" t="s">
        <v>0</v>
      </c>
      <c r="C28" s="7" t="s">
        <v>1</v>
      </c>
      <c r="D28" s="7" t="s">
        <v>11</v>
      </c>
      <c r="E28" s="47" t="s">
        <v>38</v>
      </c>
    </row>
    <row r="29" spans="1:7" x14ac:dyDescent="0.35">
      <c r="A29" s="16" t="s">
        <v>42</v>
      </c>
      <c r="B29" s="17">
        <v>2.5009999999999999</v>
      </c>
      <c r="C29" s="16">
        <v>1.147</v>
      </c>
      <c r="D29" s="54">
        <f>((B29-C29)/B29)*100</f>
        <v>54.13834466213514</v>
      </c>
      <c r="E29" s="16">
        <f>B29-C29</f>
        <v>1.3539999999999999</v>
      </c>
      <c r="G29" t="s">
        <v>48</v>
      </c>
    </row>
    <row r="30" spans="1:7" x14ac:dyDescent="0.35">
      <c r="A30" t="s">
        <v>43</v>
      </c>
      <c r="B30" s="3">
        <v>2.4769999999999999</v>
      </c>
      <c r="C30">
        <v>1.647</v>
      </c>
      <c r="D30" s="52">
        <f t="shared" ref="D30:D34" si="5">((B30-C30)/B30)*100</f>
        <v>33.508276140492526</v>
      </c>
      <c r="E30">
        <f t="shared" ref="E30:E34" si="6">B30-C30</f>
        <v>0.82999999999999985</v>
      </c>
    </row>
    <row r="31" spans="1:7" x14ac:dyDescent="0.35">
      <c r="A31" s="18" t="s">
        <v>44</v>
      </c>
      <c r="B31" s="6">
        <v>2.5659999999999998</v>
      </c>
      <c r="C31" s="18">
        <v>0.71399999999999997</v>
      </c>
      <c r="D31" s="53">
        <f t="shared" si="5"/>
        <v>72.174590802805923</v>
      </c>
      <c r="E31" s="18">
        <f t="shared" si="6"/>
        <v>1.8519999999999999</v>
      </c>
    </row>
    <row r="32" spans="1:7" x14ac:dyDescent="0.35">
      <c r="A32" s="19" t="s">
        <v>45</v>
      </c>
      <c r="B32" s="1">
        <v>2.5249999999999999</v>
      </c>
      <c r="C32" s="20">
        <v>0.35399999999999998</v>
      </c>
      <c r="D32" s="51">
        <f t="shared" si="5"/>
        <v>85.980198019801975</v>
      </c>
      <c r="E32" s="20">
        <f t="shared" si="6"/>
        <v>2.1709999999999998</v>
      </c>
      <c r="G32" s="19" t="s">
        <v>21</v>
      </c>
    </row>
    <row r="33" spans="1:9" x14ac:dyDescent="0.35">
      <c r="A33" t="s">
        <v>46</v>
      </c>
      <c r="B33" s="3">
        <v>2.5230000000000001</v>
      </c>
      <c r="C33">
        <v>0.66300000000000003</v>
      </c>
      <c r="D33" s="52">
        <f t="shared" si="5"/>
        <v>73.721759809750296</v>
      </c>
      <c r="E33">
        <f t="shared" si="6"/>
        <v>1.86</v>
      </c>
    </row>
    <row r="34" spans="1:9" x14ac:dyDescent="0.35">
      <c r="A34" s="18" t="s">
        <v>47</v>
      </c>
      <c r="B34" s="6">
        <v>2.5350000000000001</v>
      </c>
      <c r="C34" s="18">
        <v>0.56399999999999995</v>
      </c>
      <c r="D34" s="53">
        <f t="shared" si="5"/>
        <v>77.751479289940832</v>
      </c>
      <c r="E34" s="18">
        <f t="shared" si="6"/>
        <v>1.9710000000000001</v>
      </c>
    </row>
    <row r="36" spans="1:9" ht="15" thickBot="1" x14ac:dyDescent="0.4">
      <c r="A36" s="21" t="s">
        <v>34</v>
      </c>
      <c r="B36" t="s">
        <v>35</v>
      </c>
    </row>
    <row r="37" spans="1:9" ht="65.5" thickBot="1" x14ac:dyDescent="0.4">
      <c r="A37" s="7" t="s">
        <v>6</v>
      </c>
      <c r="B37" s="7" t="s">
        <v>0</v>
      </c>
      <c r="C37" s="7" t="s">
        <v>25</v>
      </c>
      <c r="D37" s="7" t="s">
        <v>24</v>
      </c>
      <c r="E37" s="7" t="s">
        <v>26</v>
      </c>
      <c r="F37" s="7" t="s">
        <v>11</v>
      </c>
      <c r="G37" s="47" t="s">
        <v>38</v>
      </c>
    </row>
    <row r="38" spans="1:9" x14ac:dyDescent="0.35">
      <c r="A38" s="16" t="s">
        <v>42</v>
      </c>
      <c r="B38" s="17">
        <v>2.58</v>
      </c>
      <c r="C38" s="16">
        <v>1.7490000000000001</v>
      </c>
      <c r="D38" s="16">
        <v>0.89200000000000002</v>
      </c>
      <c r="E38" s="16">
        <f>C38-D38</f>
        <v>0.8570000000000001</v>
      </c>
      <c r="F38" s="16">
        <f>((B38-E38)/B38)</f>
        <v>0.66782945736434096</v>
      </c>
      <c r="G38" s="16">
        <f>B38-E38</f>
        <v>1.7229999999999999</v>
      </c>
    </row>
    <row r="39" spans="1:9" x14ac:dyDescent="0.35">
      <c r="A39" s="55" t="s">
        <v>43</v>
      </c>
      <c r="B39" s="56">
        <v>2.3519999999999999</v>
      </c>
      <c r="C39" s="55">
        <v>1.9810000000000001</v>
      </c>
      <c r="D39" s="55">
        <v>0.89300000000000002</v>
      </c>
      <c r="E39" s="55">
        <f t="shared" ref="E39:E40" si="7">C39-D39</f>
        <v>1.0880000000000001</v>
      </c>
      <c r="F39" s="55">
        <f>((B39-E39)/B39)</f>
        <v>0.53741496598639449</v>
      </c>
      <c r="G39" s="48">
        <f t="shared" ref="G39:G46" si="8">B39-E39</f>
        <v>1.2639999999999998</v>
      </c>
      <c r="I39" t="s">
        <v>49</v>
      </c>
    </row>
    <row r="40" spans="1:9" x14ac:dyDescent="0.35">
      <c r="A40" s="18" t="s">
        <v>44</v>
      </c>
      <c r="B40" s="6">
        <v>2.4220000000000002</v>
      </c>
      <c r="C40" s="18">
        <v>2.2839999999999998</v>
      </c>
      <c r="D40" s="18">
        <v>0.85899999999999999</v>
      </c>
      <c r="E40" s="18">
        <f t="shared" si="7"/>
        <v>1.4249999999999998</v>
      </c>
      <c r="F40" s="18">
        <f>((B40-E40)/B40)</f>
        <v>0.41164327002477302</v>
      </c>
      <c r="G40" s="18">
        <f t="shared" si="8"/>
        <v>0.99700000000000033</v>
      </c>
    </row>
    <row r="41" spans="1:9" x14ac:dyDescent="0.35">
      <c r="A41" s="19" t="s">
        <v>45</v>
      </c>
      <c r="B41" s="1">
        <v>2.56</v>
      </c>
      <c r="C41" s="20">
        <v>1.4570000000000001</v>
      </c>
      <c r="D41" s="20">
        <v>0.89</v>
      </c>
      <c r="E41" s="20">
        <f>C41-D41</f>
        <v>0.56700000000000006</v>
      </c>
      <c r="F41" s="20">
        <f>((B41-E41)/B41)</f>
        <v>0.77851562499999993</v>
      </c>
      <c r="G41" s="20">
        <f t="shared" si="8"/>
        <v>1.9929999999999999</v>
      </c>
    </row>
    <row r="42" spans="1:9" x14ac:dyDescent="0.35">
      <c r="A42" t="s">
        <v>46</v>
      </c>
      <c r="B42" s="3">
        <v>2.4020000000000001</v>
      </c>
      <c r="C42">
        <v>1.2869999999999999</v>
      </c>
      <c r="D42">
        <v>0.97899999999999998</v>
      </c>
      <c r="E42">
        <f t="shared" ref="E42" si="9">C42-D42</f>
        <v>0.30799999999999994</v>
      </c>
      <c r="F42">
        <f t="shared" ref="F42:F46" si="10">((B42-E42)/B42)</f>
        <v>0.87177352206494596</v>
      </c>
      <c r="G42">
        <f t="shared" si="8"/>
        <v>2.0940000000000003</v>
      </c>
    </row>
    <row r="43" spans="1:9" x14ac:dyDescent="0.35">
      <c r="A43" s="18" t="s">
        <v>47</v>
      </c>
      <c r="B43" s="6">
        <v>2.4820000000000002</v>
      </c>
      <c r="C43" s="18">
        <v>1.9059999999999999</v>
      </c>
      <c r="D43" s="18">
        <v>0.91800000000000004</v>
      </c>
      <c r="E43" s="18">
        <f>C43-D43</f>
        <v>0.98799999999999988</v>
      </c>
      <c r="F43" s="18">
        <f t="shared" si="10"/>
        <v>0.60193392425463343</v>
      </c>
      <c r="G43" s="18">
        <f t="shared" si="8"/>
        <v>1.4940000000000002</v>
      </c>
    </row>
    <row r="44" spans="1:9" x14ac:dyDescent="0.35">
      <c r="A44" s="20" t="s">
        <v>39</v>
      </c>
      <c r="B44" s="1">
        <v>1.0660000000000001</v>
      </c>
      <c r="C44" s="20">
        <v>1.1319999999999999</v>
      </c>
      <c r="D44" s="20">
        <v>0.66300000000000003</v>
      </c>
      <c r="E44" s="20">
        <f>C44-D44</f>
        <v>0.46899999999999986</v>
      </c>
      <c r="F44" s="20">
        <f t="shared" si="10"/>
        <v>0.56003752345215774</v>
      </c>
      <c r="G44" s="20">
        <f t="shared" si="8"/>
        <v>0.5970000000000002</v>
      </c>
    </row>
    <row r="45" spans="1:9" x14ac:dyDescent="0.35">
      <c r="A45" t="s">
        <v>40</v>
      </c>
      <c r="B45" s="3">
        <v>1.095</v>
      </c>
      <c r="C45" t="s">
        <v>37</v>
      </c>
      <c r="D45">
        <v>0.68500000000000005</v>
      </c>
      <c r="F45">
        <f t="shared" si="10"/>
        <v>1</v>
      </c>
      <c r="G45">
        <f t="shared" si="8"/>
        <v>1.095</v>
      </c>
    </row>
    <row r="46" spans="1:9" x14ac:dyDescent="0.35">
      <c r="A46" s="18" t="s">
        <v>41</v>
      </c>
      <c r="B46" s="6">
        <v>1.087</v>
      </c>
      <c r="C46" s="18" t="s">
        <v>37</v>
      </c>
      <c r="D46" s="18">
        <v>0.69299999999999995</v>
      </c>
      <c r="E46" s="18"/>
      <c r="F46" s="18">
        <f t="shared" si="10"/>
        <v>1</v>
      </c>
      <c r="G46" s="18">
        <f t="shared" si="8"/>
        <v>1.087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0016-DC0E-47D5-A985-23CB91957573}">
  <dimension ref="A1:K14"/>
  <sheetViews>
    <sheetView topLeftCell="A5" workbookViewId="0">
      <selection activeCell="D12" sqref="D12:D14"/>
    </sheetView>
  </sheetViews>
  <sheetFormatPr defaultRowHeight="14.5" x14ac:dyDescent="0.35"/>
  <sheetData>
    <row r="1" spans="1:11" ht="23.5" x14ac:dyDescent="0.55000000000000004">
      <c r="A1" s="8" t="s">
        <v>10</v>
      </c>
    </row>
    <row r="2" spans="1:11" ht="23.5" x14ac:dyDescent="0.55000000000000004">
      <c r="A2" s="8"/>
    </row>
    <row r="7" spans="1:11" x14ac:dyDescent="0.35">
      <c r="A7" s="21" t="s">
        <v>27</v>
      </c>
    </row>
    <row r="8" spans="1:11" ht="54" x14ac:dyDescent="0.35">
      <c r="A8" s="39" t="s">
        <v>28</v>
      </c>
      <c r="B8" s="40" t="s">
        <v>0</v>
      </c>
      <c r="C8" s="40" t="s">
        <v>1</v>
      </c>
      <c r="D8" s="41" t="s">
        <v>11</v>
      </c>
    </row>
    <row r="9" spans="1:11" x14ac:dyDescent="0.35">
      <c r="A9" s="25">
        <v>1</v>
      </c>
      <c r="B9" s="42">
        <v>2.5790000000000002</v>
      </c>
      <c r="C9" s="44">
        <v>2.44</v>
      </c>
      <c r="D9" s="27">
        <f>((B9-C9)/B9)*100</f>
        <v>5.3896859247770541</v>
      </c>
      <c r="E9" s="25" t="s">
        <v>30</v>
      </c>
      <c r="F9" s="26"/>
      <c r="G9" s="26"/>
      <c r="H9" s="26"/>
      <c r="I9" s="26"/>
      <c r="J9" s="26"/>
      <c r="K9" s="27"/>
    </row>
    <row r="10" spans="1:11" x14ac:dyDescent="0.35">
      <c r="A10" s="28"/>
      <c r="B10" s="43">
        <v>2.5739999999999998</v>
      </c>
      <c r="C10" s="45">
        <v>2.4700000000000002</v>
      </c>
      <c r="D10" s="30">
        <f t="shared" ref="D10:D14" si="0">((B10-C10)/B10)*100</f>
        <v>4.0404040404040265</v>
      </c>
      <c r="E10" s="28" t="s">
        <v>31</v>
      </c>
      <c r="F10" s="29"/>
      <c r="G10" s="29"/>
      <c r="H10" s="29"/>
      <c r="I10" s="29"/>
      <c r="J10" s="29"/>
      <c r="K10" s="30"/>
    </row>
    <row r="11" spans="1:11" x14ac:dyDescent="0.35">
      <c r="A11" s="31"/>
      <c r="B11" s="24">
        <v>2.5249999999999999</v>
      </c>
      <c r="C11" s="46">
        <v>2.39</v>
      </c>
      <c r="D11" s="32">
        <f t="shared" si="0"/>
        <v>5.346534653465338</v>
      </c>
      <c r="E11" s="31"/>
      <c r="F11" s="23"/>
      <c r="G11" s="23"/>
      <c r="H11" s="23"/>
      <c r="I11" s="23"/>
      <c r="J11" s="23"/>
      <c r="K11" s="32"/>
    </row>
    <row r="12" spans="1:11" x14ac:dyDescent="0.35">
      <c r="A12">
        <v>2</v>
      </c>
      <c r="B12" s="3">
        <v>1.026</v>
      </c>
      <c r="C12" s="48">
        <v>0.97</v>
      </c>
      <c r="D12">
        <f t="shared" si="0"/>
        <v>5.4580896686159885</v>
      </c>
      <c r="E12" s="33" t="s">
        <v>32</v>
      </c>
      <c r="F12" s="20"/>
      <c r="G12" s="20"/>
      <c r="H12" s="20"/>
      <c r="I12" s="20"/>
      <c r="J12" s="20"/>
      <c r="K12" s="34"/>
    </row>
    <row r="13" spans="1:11" x14ac:dyDescent="0.35">
      <c r="B13" s="3">
        <v>1.097</v>
      </c>
      <c r="C13" s="48">
        <v>1.038</v>
      </c>
      <c r="D13">
        <f t="shared" si="0"/>
        <v>5.3783044667274336</v>
      </c>
      <c r="E13" s="35" t="s">
        <v>29</v>
      </c>
      <c r="K13" s="36"/>
    </row>
    <row r="14" spans="1:11" x14ac:dyDescent="0.35">
      <c r="A14" s="18"/>
      <c r="B14" s="6">
        <v>1.0069999999999999</v>
      </c>
      <c r="C14" s="18">
        <v>0.95</v>
      </c>
      <c r="D14" s="18">
        <f t="shared" si="0"/>
        <v>5.6603773584905603</v>
      </c>
      <c r="E14" s="37"/>
      <c r="F14" s="18"/>
      <c r="G14" s="18"/>
      <c r="H14" s="18"/>
      <c r="I14" s="18"/>
      <c r="J14" s="18"/>
      <c r="K14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FDA7-CE83-4B44-ACF7-F610104FBDA9}">
  <dimension ref="A3:D21"/>
  <sheetViews>
    <sheetView tabSelected="1" workbookViewId="0">
      <selection activeCell="J9" sqref="J9"/>
    </sheetView>
  </sheetViews>
  <sheetFormatPr defaultRowHeight="14.5" x14ac:dyDescent="0.35"/>
  <cols>
    <col min="2" max="2" width="8.1796875" bestFit="1" customWidth="1"/>
    <col min="3" max="3" width="9.1796875" bestFit="1" customWidth="1"/>
    <col min="4" max="4" width="11.81640625" bestFit="1" customWidth="1"/>
  </cols>
  <sheetData>
    <row r="3" spans="1:4" x14ac:dyDescent="0.35">
      <c r="A3" s="73" t="s">
        <v>61</v>
      </c>
      <c r="B3" s="66" t="s">
        <v>53</v>
      </c>
      <c r="C3" s="65" t="s">
        <v>56</v>
      </c>
      <c r="D3" s="70" t="s">
        <v>58</v>
      </c>
    </row>
    <row r="4" spans="1:4" x14ac:dyDescent="0.35">
      <c r="A4" s="36"/>
      <c r="B4" s="59"/>
      <c r="C4" s="59"/>
    </row>
    <row r="5" spans="1:4" ht="16.5" x14ac:dyDescent="0.35">
      <c r="A5" s="36"/>
      <c r="B5" s="67" t="s">
        <v>52</v>
      </c>
      <c r="C5" s="67"/>
      <c r="D5" s="67"/>
    </row>
    <row r="6" spans="1:4" x14ac:dyDescent="0.35">
      <c r="A6" s="36"/>
      <c r="B6" s="61">
        <f>'Feed C2'!F7</f>
        <v>10.895099230457662</v>
      </c>
      <c r="C6" s="48">
        <f>'Feed C2'!F20</f>
        <v>19.44782785221275</v>
      </c>
      <c r="D6" s="48">
        <f>'Feed C2'!F33</f>
        <v>22.317932654659362</v>
      </c>
    </row>
    <row r="7" spans="1:4" x14ac:dyDescent="0.35">
      <c r="A7" s="36"/>
      <c r="B7" s="61">
        <f>'Feed C2'!F8</f>
        <v>22.664564446196287</v>
      </c>
      <c r="C7" s="48">
        <f>'Feed C2'!F21</f>
        <v>17.387687188019974</v>
      </c>
      <c r="D7" s="48">
        <f>'Feed C2'!F34</f>
        <v>23.08580223162755</v>
      </c>
    </row>
    <row r="8" spans="1:4" x14ac:dyDescent="0.35">
      <c r="A8" s="36"/>
      <c r="B8" s="61">
        <f>'Feed C2'!F9</f>
        <v>4.2620363062351876</v>
      </c>
      <c r="C8" s="48">
        <f>'Feed C2'!F22</f>
        <v>19.878787878787879</v>
      </c>
      <c r="D8" s="48">
        <f>'Feed C2'!F35</f>
        <v>22.319301032565512</v>
      </c>
    </row>
    <row r="9" spans="1:4" x14ac:dyDescent="0.35">
      <c r="A9" s="36"/>
      <c r="B9" s="64">
        <f>AVERAGE(B6:B8)</f>
        <v>12.607233327629713</v>
      </c>
      <c r="C9" s="62">
        <f>AVERAGE(C6:C8)</f>
        <v>18.904767639673533</v>
      </c>
      <c r="D9" s="71">
        <f>AVERAGE(D6:D8)</f>
        <v>22.57434530628414</v>
      </c>
    </row>
    <row r="10" spans="1:4" x14ac:dyDescent="0.35">
      <c r="A10" s="36"/>
      <c r="B10" s="60"/>
      <c r="C10" s="48"/>
    </row>
    <row r="11" spans="1:4" ht="16.5" x14ac:dyDescent="0.35">
      <c r="A11" s="36"/>
      <c r="B11" s="69" t="s">
        <v>54</v>
      </c>
      <c r="C11" s="69"/>
      <c r="D11" s="69"/>
    </row>
    <row r="12" spans="1:4" x14ac:dyDescent="0.35">
      <c r="A12" s="36"/>
      <c r="B12" s="61">
        <f>'Feed C2'!F10</f>
        <v>10.820595333869674</v>
      </c>
      <c r="C12" s="48">
        <f>'Feed C2'!F23</f>
        <v>21.559633027522931</v>
      </c>
      <c r="D12" s="48">
        <f>'Feed C2'!F36</f>
        <v>30.326900354470265</v>
      </c>
    </row>
    <row r="13" spans="1:4" x14ac:dyDescent="0.35">
      <c r="A13" s="36"/>
      <c r="B13" s="61">
        <f>'Feed C2'!F11</f>
        <v>12.81024819855884</v>
      </c>
      <c r="C13" s="48">
        <f>'Feed C2'!F24</f>
        <v>30.967741935483868</v>
      </c>
      <c r="D13" s="48">
        <f>'Feed C2'!F37</f>
        <v>33.632112236944643</v>
      </c>
    </row>
    <row r="14" spans="1:4" x14ac:dyDescent="0.35">
      <c r="A14" s="36"/>
      <c r="B14" s="61">
        <f>'Feed C2'!F12</f>
        <v>6.6396761133603297</v>
      </c>
      <c r="C14" s="48">
        <f>'Feed C2'!F25</f>
        <v>21.543162719633312</v>
      </c>
      <c r="D14" s="48">
        <f>'Feed C2'!F38</f>
        <v>32.673667205169615</v>
      </c>
    </row>
    <row r="15" spans="1:4" x14ac:dyDescent="0.35">
      <c r="A15" s="36"/>
      <c r="B15" s="64">
        <f>AVERAGE(B12:B14)</f>
        <v>10.090173215262949</v>
      </c>
      <c r="C15" s="63">
        <f>AVERAGE(C12:C14)</f>
        <v>24.690179227546704</v>
      </c>
      <c r="D15" s="72">
        <f>AVERAGE(D12:D14)</f>
        <v>32.210893265528171</v>
      </c>
    </row>
    <row r="16" spans="1:4" x14ac:dyDescent="0.35">
      <c r="A16" s="36"/>
      <c r="B16" s="48"/>
      <c r="C16" s="48"/>
    </row>
    <row r="17" spans="1:4" ht="16.5" x14ac:dyDescent="0.35">
      <c r="A17" s="36"/>
      <c r="B17" s="69" t="s">
        <v>55</v>
      </c>
      <c r="C17" s="69"/>
      <c r="D17" s="69"/>
    </row>
    <row r="18" spans="1:4" x14ac:dyDescent="0.35">
      <c r="A18" s="36"/>
      <c r="B18" s="61">
        <f>'Feed C2'!F13</f>
        <v>17.320028510334986</v>
      </c>
      <c r="C18" s="48">
        <f>'Feed C2'!F26</f>
        <v>23.141654978962123</v>
      </c>
      <c r="D18" s="48">
        <f>'Feed C2'!F39</f>
        <v>48.683220466516175</v>
      </c>
    </row>
    <row r="19" spans="1:4" x14ac:dyDescent="0.35">
      <c r="A19" s="36"/>
      <c r="B19" s="61">
        <f>'Feed C2'!F14</f>
        <v>20.96659559346126</v>
      </c>
      <c r="C19" s="48">
        <f>'Feed C2'!F27</f>
        <v>21.667805878332207</v>
      </c>
      <c r="D19" s="48">
        <f>'Feed C2'!F40</f>
        <v>67.389732465654376</v>
      </c>
    </row>
    <row r="20" spans="1:4" x14ac:dyDescent="0.35">
      <c r="A20" s="36"/>
      <c r="B20" s="61">
        <f>'Feed C2'!F15</f>
        <v>19.595083152566879</v>
      </c>
      <c r="C20" s="48">
        <f>'Feed C2'!F28</f>
        <v>22.692307692307704</v>
      </c>
      <c r="D20" s="48">
        <f>'Feed C2'!F41</f>
        <v>46.438746438746435</v>
      </c>
    </row>
    <row r="21" spans="1:4" x14ac:dyDescent="0.35">
      <c r="A21" s="36"/>
      <c r="B21" s="64">
        <f>AVERAGE(B18:B20)</f>
        <v>19.293902418787706</v>
      </c>
      <c r="C21" s="63">
        <f>AVERAGE(C18:C20)</f>
        <v>22.50058951653401</v>
      </c>
      <c r="D21" s="72">
        <f>AVERAGE(D18:D20)</f>
        <v>54.170566456972324</v>
      </c>
    </row>
  </sheetData>
  <mergeCells count="3">
    <mergeCell ref="B5:D5"/>
    <mergeCell ref="B11:D11"/>
    <mergeCell ref="B17:D17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C06C-BAA7-4DD8-B685-27AD672DDB9A}">
  <dimension ref="A1:G19"/>
  <sheetViews>
    <sheetView topLeftCell="A7" workbookViewId="0">
      <selection activeCell="I11" sqref="I11"/>
    </sheetView>
  </sheetViews>
  <sheetFormatPr defaultRowHeight="14.5" x14ac:dyDescent="0.35"/>
  <cols>
    <col min="1" max="1" width="14.7265625" customWidth="1"/>
    <col min="4" max="4" width="8.6328125" customWidth="1"/>
    <col min="5" max="5" width="16.26953125" bestFit="1" customWidth="1"/>
    <col min="6" max="6" width="21.7265625" bestFit="1" customWidth="1"/>
    <col min="7" max="7" width="16.54296875" bestFit="1" customWidth="1"/>
  </cols>
  <sheetData>
    <row r="1" spans="1:7" ht="23.5" x14ac:dyDescent="0.55000000000000004">
      <c r="A1" s="8" t="s">
        <v>10</v>
      </c>
    </row>
    <row r="2" spans="1:7" ht="12" customHeight="1" x14ac:dyDescent="0.55000000000000004">
      <c r="A2" s="8"/>
    </row>
    <row r="3" spans="1:7" ht="9" customHeight="1" x14ac:dyDescent="0.35"/>
    <row r="4" spans="1:7" ht="9" customHeight="1" x14ac:dyDescent="0.35"/>
    <row r="6" spans="1:7" ht="15" thickBot="1" x14ac:dyDescent="0.4"/>
    <row r="7" spans="1:7" ht="54.5" thickBot="1" x14ac:dyDescent="0.4">
      <c r="A7" s="7" t="s">
        <v>6</v>
      </c>
      <c r="B7" s="7" t="s">
        <v>0</v>
      </c>
      <c r="C7" s="7" t="s">
        <v>1</v>
      </c>
      <c r="D7" s="4" t="s">
        <v>11</v>
      </c>
      <c r="E7" s="4" t="s">
        <v>15</v>
      </c>
      <c r="F7" s="4" t="s">
        <v>16</v>
      </c>
      <c r="G7" s="4" t="s">
        <v>17</v>
      </c>
    </row>
    <row r="8" spans="1:7" x14ac:dyDescent="0.35">
      <c r="A8" s="3" t="s">
        <v>2</v>
      </c>
      <c r="B8" s="3">
        <v>2.5790000000000002</v>
      </c>
      <c r="C8" s="4"/>
      <c r="D8">
        <f>((B8-C8)/B8)*100</f>
        <v>100</v>
      </c>
      <c r="E8" s="15" t="s">
        <v>12</v>
      </c>
    </row>
    <row r="9" spans="1:7" ht="26" x14ac:dyDescent="0.35">
      <c r="A9" s="4" t="s">
        <v>3</v>
      </c>
      <c r="B9" s="3">
        <v>2.5739999999999998</v>
      </c>
      <c r="C9" s="4"/>
      <c r="D9">
        <f t="shared" ref="D9:D19" si="0">((B9-C9)/B9)*100</f>
        <v>100</v>
      </c>
    </row>
    <row r="10" spans="1:7" x14ac:dyDescent="0.35">
      <c r="A10" s="4"/>
      <c r="B10" s="3">
        <v>2.5249999999999999</v>
      </c>
      <c r="C10" s="4"/>
      <c r="D10">
        <f t="shared" si="0"/>
        <v>100</v>
      </c>
    </row>
    <row r="11" spans="1:7" x14ac:dyDescent="0.35">
      <c r="A11" s="9" t="s">
        <v>8</v>
      </c>
      <c r="B11" s="9">
        <v>2.5750000000000002</v>
      </c>
      <c r="C11" s="10"/>
      <c r="D11" s="11">
        <f t="shared" si="0"/>
        <v>100</v>
      </c>
      <c r="E11" s="14" t="s">
        <v>4</v>
      </c>
    </row>
    <row r="12" spans="1:7" x14ac:dyDescent="0.35">
      <c r="A12" s="12"/>
      <c r="B12" s="13">
        <v>2.4849999999999999</v>
      </c>
      <c r="C12" s="12"/>
      <c r="D12" s="11">
        <f t="shared" si="0"/>
        <v>100</v>
      </c>
      <c r="E12" s="11"/>
    </row>
    <row r="13" spans="1:7" x14ac:dyDescent="0.35">
      <c r="A13" s="12"/>
      <c r="B13" s="13">
        <v>2.544</v>
      </c>
      <c r="C13" s="12"/>
      <c r="D13" s="11">
        <f t="shared" si="0"/>
        <v>100</v>
      </c>
      <c r="E13" s="11"/>
    </row>
    <row r="14" spans="1:7" ht="15.5" x14ac:dyDescent="0.35">
      <c r="A14" s="1" t="s">
        <v>9</v>
      </c>
      <c r="B14" s="1">
        <v>2.5249999999999999</v>
      </c>
      <c r="C14" s="2"/>
      <c r="D14">
        <f t="shared" si="0"/>
        <v>100</v>
      </c>
      <c r="E14" t="s">
        <v>13</v>
      </c>
      <c r="F14" t="s">
        <v>14</v>
      </c>
      <c r="G14" t="s">
        <v>18</v>
      </c>
    </row>
    <row r="15" spans="1:7" x14ac:dyDescent="0.35">
      <c r="A15" s="4"/>
      <c r="B15" s="3">
        <v>2.5230000000000001</v>
      </c>
      <c r="C15" s="4"/>
      <c r="D15">
        <f t="shared" si="0"/>
        <v>100</v>
      </c>
    </row>
    <row r="16" spans="1:7" x14ac:dyDescent="0.35">
      <c r="A16" s="5"/>
      <c r="B16" s="6">
        <v>2.5350000000000001</v>
      </c>
      <c r="C16" s="5"/>
      <c r="D16">
        <f t="shared" si="0"/>
        <v>100</v>
      </c>
    </row>
    <row r="17" spans="1:5" x14ac:dyDescent="0.35">
      <c r="A17" s="1" t="s">
        <v>7</v>
      </c>
      <c r="B17" s="1">
        <v>2.5009999999999999</v>
      </c>
      <c r="C17" s="2"/>
      <c r="D17">
        <f t="shared" si="0"/>
        <v>100</v>
      </c>
      <c r="E17" t="s">
        <v>19</v>
      </c>
    </row>
    <row r="18" spans="1:5" ht="15.5" x14ac:dyDescent="0.35">
      <c r="A18" s="3" t="s">
        <v>5</v>
      </c>
      <c r="B18" s="3">
        <v>2.4769999999999999</v>
      </c>
      <c r="C18" s="4"/>
      <c r="D18">
        <f t="shared" si="0"/>
        <v>100</v>
      </c>
    </row>
    <row r="19" spans="1:5" x14ac:dyDescent="0.35">
      <c r="A19" s="5"/>
      <c r="B19" s="6">
        <v>2.5659999999999998</v>
      </c>
      <c r="C19" s="5"/>
      <c r="D19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Feed C2</vt:lpstr>
      <vt:lpstr>Old Feed</vt:lpstr>
      <vt:lpstr>controls</vt:lpstr>
      <vt:lpstr>summary 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2023-05-17T10:41:47Z</dcterms:created>
  <dcterms:modified xsi:type="dcterms:W3CDTF">2023-06-11T17:18:08Z</dcterms:modified>
</cp:coreProperties>
</file>