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CP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<sst xmlns="http://schemas.openxmlformats.org/spreadsheetml/2006/main" count="21" uniqueCount="19">
  <si>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CTRL </t>
  </si>
  <si>
    <t xml:space="preserve">TuMV UK1</t>
  </si>
  <si>
    <t xml:space="preserve">TuMV JPN </t>
  </si>
  <si>
    <t xml:space="preserve">CMV</t>
  </si>
  <si>
    <t xml:space="preserve">DCP1</t>
  </si>
  <si>
    <t xml:space="preserve">PP2A</t>
  </si>
  <si>
    <t xml:space="preserve">technical </t>
  </si>
  <si>
    <t xml:space="preserve">∆Ct</t>
  </si>
  <si>
    <t xml:space="preserve">AVERAGE CTRL</t>
  </si>
  <si>
    <t xml:space="preserve">∆∆Ct</t>
  </si>
  <si>
    <t xml:space="preserve">log2∆∆Ct</t>
  </si>
  <si>
    <r>
      <rPr>
        <sz val="11"/>
        <color rgb="FF000000"/>
        <rFont val="Calibri"/>
        <family val="2"/>
        <charset val="1"/>
      </rPr>
      <t xml:space="preserve">AVERAGE/ </t>
    </r>
    <r>
      <rPr>
        <sz val="11"/>
        <color rgb="FFFF0000"/>
        <rFont val="Calibri"/>
        <family val="2"/>
        <charset val="1"/>
      </rPr>
      <t xml:space="preserve">STD</t>
    </r>
  </si>
  <si>
    <t xml:space="preserve">TTEST</t>
  </si>
  <si>
    <t xml:space="preserve">DCP1 </t>
  </si>
  <si>
    <t xml:space="preserve">TTEST D1</t>
  </si>
  <si>
    <t xml:space="preserve">mock </t>
  </si>
  <si>
    <t xml:space="preserve">TuMV JPN2</t>
  </si>
  <si>
    <t xml:space="preserve">CMV </t>
  </si>
  <si>
    <t xml:space="preserve">std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</si>
</sst>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.00"/>
    <numFmt numFmtId="167" formatCode="0.0000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25"/>
      <name val="Microsoft Sans Serif"/>
      <family val="2"/>
      <charset val="1"/>
    </font>
    <font>
      <sz val="8.25"/>
      <name val="Microsoft Sans Serif"/>
      <family val="0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sz val="11"/>
      <color rgb="FF00B05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  <fill>
      <patternFill patternType="solid">
        <fgColor rgb="FFD9D9D9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fals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21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  <cellStyle name="Normal 4" xfId="23"/>
    <cellStyle name="Normal 5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DCP1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DCP1!$B$43:$B$43</c:f>
              <c:strCache>
                <c:ptCount val="1"/>
                <c:pt idx="0">
                  <c:v>DCP1 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Pt>
            <c:idx val="1"/>
            <c:invertIfNegative val="0"/>
            <c:spPr>
              <a:solidFill>
                <a:srgbClr val="5b9bd5"/>
              </a:solidFill>
              <a:ln w="0">
                <a:noFill/>
              </a:ln>
            </c:spPr>
          </c:dPt>
          <c:dLbls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DCP1!$G$44:$G$48</c:f>
                <c:numCache>
                  <c:formatCode>General</c:formatCode>
                  <c:ptCount val="5"/>
                </c:numCache>
              </c:numRef>
            </c:plus>
            <c:minus>
              <c:numRef>
                <c:f>DCP1!$G$44:$G$48</c:f>
                <c:numCache>
                  <c:formatCode>General</c:formatCode>
                  <c:ptCount val="5"/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cat>
            <c:strRef>
              <c:f>DCP1!$A$44:$A$47</c:f>
              <c:strCache>
                <c:ptCount val="4"/>
                <c:pt idx="0">
                  <c:v>mock </c:v>
                </c:pt>
                <c:pt idx="1">
                  <c:v>TuMV UK1</c:v>
                </c:pt>
                <c:pt idx="2">
                  <c:v>TuMV JPN2</c:v>
                </c:pt>
                <c:pt idx="3">
                  <c:v>CMV </c:v>
                </c:pt>
              </c:strCache>
            </c:strRef>
          </c:cat>
          <c:val>
            <c:numRef>
              <c:f>DCP1!$B$44:$B$47</c:f>
              <c:numCache>
                <c:formatCode>General</c:formatCode>
                <c:ptCount val="4"/>
                <c:pt idx="0">
                  <c:v>1.00034294887241</c:v>
                </c:pt>
                <c:pt idx="1">
                  <c:v>1.39497141131091</c:v>
                </c:pt>
                <c:pt idx="2">
                  <c:v>1.27060336156509</c:v>
                </c:pt>
                <c:pt idx="3">
                  <c:v>1.11407090596188</c:v>
                </c:pt>
              </c:numCache>
            </c:numRef>
          </c:val>
        </c:ser>
        <c:gapWidth val="219"/>
        <c:overlap val="-27"/>
        <c:axId val="85289966"/>
        <c:axId val="41969623"/>
      </c:barChart>
      <c:catAx>
        <c:axId val="8528996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969623"/>
        <c:crosses val="autoZero"/>
        <c:auto val="1"/>
        <c:lblAlgn val="ctr"/>
        <c:lblOffset val="100"/>
        <c:noMultiLvlLbl val="0"/>
      </c:catAx>
      <c:valAx>
        <c:axId val="41969623"/>
        <c:scaling>
          <c:orientation val="minMax"/>
        </c:scaling>
        <c:delete val="0"/>
        <c:axPos val="l"/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28996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600120</xdr:colOff>
      <xdr:row>42</xdr:row>
      <xdr:rowOff>9360</xdr:rowOff>
    </xdr:from>
    <xdr:to>
      <xdr:col>13</xdr:col>
      <xdr:colOff>317160</xdr:colOff>
      <xdr:row>61</xdr:row>
      <xdr:rowOff>174600</xdr:rowOff>
    </xdr:to>
    <xdr:graphicFrame>
      <xdr:nvGraphicFramePr>
        <xdr:cNvPr id="0" name="Chart 1"/>
        <xdr:cNvGraphicFramePr/>
      </xdr:nvGraphicFramePr>
      <xdr:xfrm>
        <a:off x="4432320" y="7385400"/>
        <a:ext cx="6546600" cy="3495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8" activeCellId="0" sqref="D48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0.57"/>
    <col collapsed="false" customWidth="true" hidden="false" outlineLevel="0" max="4" min="3" style="0" width="12"/>
    <col collapsed="false" customWidth="true" hidden="false" outlineLevel="0" max="1024" min="1004" style="0" width="9.14"/>
  </cols>
  <sheetData>
    <row r="1" customFormat="false" ht="13.8" hidden="false" customHeight="false" outlineLevel="0" collapsed="false">
      <c r="B1" s="1" t="s">
        <v>0</v>
      </c>
      <c r="C1" s="2"/>
      <c r="D1" s="2"/>
      <c r="E1" s="1" t="s">
        <v>1</v>
      </c>
      <c r="F1" s="2"/>
      <c r="G1" s="2"/>
      <c r="H1" s="2" t="s">
        <v>2</v>
      </c>
      <c r="I1" s="2"/>
      <c r="J1" s="3"/>
      <c r="K1" s="1" t="s">
        <v>3</v>
      </c>
      <c r="L1" s="2"/>
      <c r="M1" s="2"/>
    </row>
    <row r="2" customFormat="false" ht="13.8" hidden="false" customHeight="false" outlineLevel="0" collapsed="false">
      <c r="A2" s="0" t="s">
        <v>4</v>
      </c>
      <c r="B2" s="0" t="n">
        <v>24.2742295000455</v>
      </c>
      <c r="C2" s="0" t="n">
        <v>24.2342893636827</v>
      </c>
      <c r="D2" s="0" t="n">
        <v>24.4434888511266</v>
      </c>
      <c r="E2" s="0" t="n">
        <v>23.8981371081912</v>
      </c>
      <c r="F2" s="0" t="n">
        <v>24.0732733661867</v>
      </c>
      <c r="G2" s="0" t="n">
        <v>24.1514351271336</v>
      </c>
      <c r="H2" s="0" t="n">
        <v>24.6553956242601</v>
      </c>
      <c r="I2" s="0" t="n">
        <v>24.6541727193753</v>
      </c>
      <c r="J2" s="0" t="n">
        <v>24.6754076380822</v>
      </c>
      <c r="K2" s="0" t="n">
        <v>25.5141457423566</v>
      </c>
      <c r="L2" s="0" t="n">
        <v>25.5570041247337</v>
      </c>
      <c r="M2" s="0" t="n">
        <v>25.4786473368742</v>
      </c>
    </row>
    <row r="3" customFormat="false" ht="13.8" hidden="false" customHeight="false" outlineLevel="0" collapsed="false">
      <c r="B3" s="0" t="n">
        <v>24.4787751725353</v>
      </c>
      <c r="C3" s="0" t="n">
        <v>24.5616436365058</v>
      </c>
      <c r="D3" s="0" t="n">
        <v>24.5369272446372</v>
      </c>
      <c r="E3" s="0" t="n">
        <v>24.3211295442729</v>
      </c>
      <c r="F3" s="0" t="n">
        <v>24.149798721786</v>
      </c>
      <c r="G3" s="0" t="n">
        <v>24.3046683477437</v>
      </c>
      <c r="H3" s="0" t="n">
        <v>24.6951616889652</v>
      </c>
      <c r="I3" s="0" t="n">
        <v>24.584896713053</v>
      </c>
      <c r="J3" s="0" t="n">
        <v>24.4723101810157</v>
      </c>
      <c r="K3" s="0" t="n">
        <v>24.7083540787888</v>
      </c>
      <c r="L3" s="0" t="n">
        <v>24.5564050797668</v>
      </c>
      <c r="M3" s="0" t="n">
        <v>24.5367856932964</v>
      </c>
    </row>
    <row r="4" customFormat="false" ht="13.8" hidden="false" customHeight="false" outlineLevel="0" collapsed="false">
      <c r="B4" s="0" t="n">
        <v>24.467441241725</v>
      </c>
      <c r="C4" s="0" t="n">
        <v>24.5902499347175</v>
      </c>
      <c r="D4" s="0" t="n">
        <v>24.5967375736858</v>
      </c>
      <c r="E4" s="0" t="n">
        <v>23.7788442004225</v>
      </c>
      <c r="F4" s="0" t="n">
        <v>24.0329564724829</v>
      </c>
      <c r="G4" s="0" t="n">
        <v>23.881810924322</v>
      </c>
      <c r="H4" s="0" t="n">
        <v>24.1923580211148</v>
      </c>
      <c r="I4" s="0" t="n">
        <v>24.1925529185965</v>
      </c>
      <c r="J4" s="0" t="n">
        <v>24.1434653955818</v>
      </c>
      <c r="K4" s="0" t="n">
        <v>25.0069313450033</v>
      </c>
      <c r="L4" s="0" t="n">
        <v>25.0189663813021</v>
      </c>
      <c r="M4" s="0" t="n">
        <v>24.8705994484341</v>
      </c>
    </row>
    <row r="5" customFormat="false" ht="13.8" hidden="false" customHeight="false" outlineLevel="0" collapsed="false">
      <c r="B5" s="0" t="n">
        <v>24.2119960178968</v>
      </c>
      <c r="C5" s="0" t="n">
        <v>24.5593581029219</v>
      </c>
      <c r="D5" s="0" t="n">
        <v>24.5460007582092</v>
      </c>
      <c r="E5" s="0" t="n">
        <v>24.8664561606703</v>
      </c>
      <c r="F5" s="0" t="n">
        <v>24.9401810433173</v>
      </c>
      <c r="G5" s="0" t="n">
        <v>24.9227209569183</v>
      </c>
      <c r="H5" s="0" t="n">
        <v>24.4806680565649</v>
      </c>
      <c r="I5" s="0" t="n">
        <v>24.1743790845987</v>
      </c>
      <c r="J5" s="0" t="n">
        <v>24.1376143340329</v>
      </c>
      <c r="K5" s="0" t="n">
        <v>24.9517078874204</v>
      </c>
      <c r="L5" s="0" t="n">
        <v>24.6443469448199</v>
      </c>
      <c r="M5" s="0" t="n">
        <v>24.6620795597023</v>
      </c>
    </row>
    <row r="6" customFormat="false" ht="13.8" hidden="false" customHeight="false" outlineLevel="0" collapsed="false">
      <c r="A6" s="4" t="s">
        <v>5</v>
      </c>
      <c r="B6" s="0" t="n">
        <v>25.3077099653542</v>
      </c>
      <c r="C6" s="0" t="n">
        <v>25.1512063713786</v>
      </c>
      <c r="D6" s="0" t="n">
        <v>24.912606901932</v>
      </c>
      <c r="E6" s="0" t="n">
        <v>25.3915286031754</v>
      </c>
      <c r="F6" s="0" t="n">
        <v>25.4247199138711</v>
      </c>
      <c r="G6" s="0" t="n">
        <v>25.2283510559141</v>
      </c>
      <c r="H6" s="0" t="n">
        <v>25.7535659614526</v>
      </c>
      <c r="I6" s="0" t="n">
        <v>25.7089847117266</v>
      </c>
      <c r="J6" s="0" t="n">
        <v>25.6630166297484</v>
      </c>
      <c r="K6" s="0" t="n">
        <v>26.2802208100223</v>
      </c>
      <c r="L6" s="0" t="n">
        <v>26.265125023865</v>
      </c>
      <c r="M6" s="0" t="n">
        <v>26.0840835817828</v>
      </c>
    </row>
    <row r="7" customFormat="false" ht="13.8" hidden="false" customHeight="false" outlineLevel="0" collapsed="false">
      <c r="A7" s="5"/>
      <c r="B7" s="0" t="n">
        <v>25.4435919459622</v>
      </c>
      <c r="C7" s="0" t="n">
        <v>25.172299747187</v>
      </c>
      <c r="D7" s="0" t="n">
        <v>25.1404612682425</v>
      </c>
      <c r="E7" s="0" t="n">
        <v>25.6008254878319</v>
      </c>
      <c r="F7" s="0" t="n">
        <v>25.3329317581256</v>
      </c>
      <c r="G7" s="0" t="n">
        <v>25.2681972497373</v>
      </c>
      <c r="H7" s="0" t="n">
        <v>26.0103818252505</v>
      </c>
      <c r="I7" s="0" t="n">
        <v>25.8095014267765</v>
      </c>
      <c r="J7" s="0" t="n">
        <v>25.7653798100114</v>
      </c>
      <c r="K7" s="0" t="n">
        <v>25.6023003477425</v>
      </c>
      <c r="L7" s="0" t="n">
        <v>25.470252657439</v>
      </c>
      <c r="M7" s="0" t="n">
        <v>25.543780151503</v>
      </c>
    </row>
    <row r="8" customFormat="false" ht="13.8" hidden="false" customHeight="false" outlineLevel="0" collapsed="false">
      <c r="A8" s="5"/>
      <c r="B8" s="0" t="n">
        <v>25.3717470261134</v>
      </c>
      <c r="C8" s="0" t="n">
        <v>25.3846592766191</v>
      </c>
      <c r="D8" s="0" t="n">
        <v>25.1647029640027</v>
      </c>
      <c r="E8" s="0" t="n">
        <v>25.2569941474773</v>
      </c>
      <c r="F8" s="0" t="n">
        <v>25.4676773164297</v>
      </c>
      <c r="G8" s="0" t="n">
        <v>25.2671101657271</v>
      </c>
      <c r="H8" s="0" t="n">
        <v>25.507993336987</v>
      </c>
      <c r="I8" s="0" t="n">
        <v>25.2666398257583</v>
      </c>
      <c r="J8" s="0" t="n">
        <v>25.411542951451</v>
      </c>
      <c r="K8" s="0" t="n">
        <v>26.2963119633104</v>
      </c>
      <c r="L8" s="0" t="n">
        <v>26.1750507590266</v>
      </c>
      <c r="M8" s="0" t="n">
        <v>26.008390995697</v>
      </c>
    </row>
    <row r="9" customFormat="false" ht="13.8" hidden="false" customHeight="false" outlineLevel="0" collapsed="false">
      <c r="A9" s="6"/>
      <c r="B9" s="0" t="n">
        <v>25.409244272159</v>
      </c>
      <c r="C9" s="0" t="n">
        <v>25.1755083779717</v>
      </c>
      <c r="D9" s="0" t="n">
        <v>25.1916358449078</v>
      </c>
      <c r="E9" s="0" t="n">
        <v>26.1417062577813</v>
      </c>
      <c r="F9" s="0" t="n">
        <v>26.0194644234517</v>
      </c>
      <c r="G9" s="0" t="n">
        <v>25.9418013523242</v>
      </c>
      <c r="H9" s="0" t="n">
        <v>25.2557078883056</v>
      </c>
      <c r="I9" s="0" t="n">
        <v>25.1838228997712</v>
      </c>
      <c r="J9" s="0" t="n">
        <v>25.1092877502797</v>
      </c>
      <c r="K9" s="0" t="n">
        <v>25.7756247334073</v>
      </c>
      <c r="L9" s="0" t="n">
        <v>25.5623802640211</v>
      </c>
      <c r="M9" s="0" t="n">
        <v>25.4991020955111</v>
      </c>
    </row>
    <row r="10" customFormat="false" ht="13.8" hidden="false" customHeight="false" outlineLevel="0" collapsed="false">
      <c r="A10" s="0" t="s">
        <v>6</v>
      </c>
      <c r="B10" s="7"/>
    </row>
    <row r="11" customFormat="false" ht="13.8" hidden="false" customHeight="false" outlineLevel="0" collapsed="false">
      <c r="B11" s="7" t="n">
        <f aca="false">AVERAGE(B2:D2)</f>
        <v>24.3173359049516</v>
      </c>
      <c r="C11" s="7"/>
      <c r="D11" s="7"/>
      <c r="E11" s="7" t="n">
        <f aca="false">AVERAGE(E2:G2)</f>
        <v>24.0409485338372</v>
      </c>
      <c r="F11" s="7"/>
      <c r="G11" s="7"/>
      <c r="H11" s="7" t="n">
        <f aca="false">AVERAGE(H2:J2)</f>
        <v>24.6616586605725</v>
      </c>
      <c r="I11" s="7"/>
      <c r="J11" s="7"/>
      <c r="K11" s="7" t="n">
        <f aca="false">AVERAGE(K2:M2)</f>
        <v>25.5165990679882</v>
      </c>
      <c r="L11" s="7"/>
      <c r="M11" s="7"/>
    </row>
    <row r="12" customFormat="false" ht="13.8" hidden="false" customHeight="false" outlineLevel="0" collapsed="false">
      <c r="B12" s="7" t="n">
        <f aca="false">AVERAGE(B3:D3)</f>
        <v>24.5257820178928</v>
      </c>
      <c r="C12" s="7"/>
      <c r="D12" s="7"/>
      <c r="E12" s="7" t="n">
        <f aca="false">AVERAGE(E3:G3)</f>
        <v>24.2585322046009</v>
      </c>
      <c r="F12" s="7"/>
      <c r="G12" s="7"/>
      <c r="H12" s="7" t="n">
        <f aca="false">AVERAGE(H3:J3)</f>
        <v>24.5841228610113</v>
      </c>
      <c r="I12" s="7"/>
      <c r="J12" s="7"/>
      <c r="K12" s="7" t="n">
        <f aca="false">AVERAGE(K3:M3)</f>
        <v>24.6005149506173</v>
      </c>
      <c r="L12" s="7"/>
      <c r="M12" s="7"/>
    </row>
    <row r="13" customFormat="false" ht="13.8" hidden="false" customHeight="false" outlineLevel="0" collapsed="false">
      <c r="B13" s="7" t="n">
        <f aca="false">AVERAGE(B4:D4)</f>
        <v>24.5514762500428</v>
      </c>
      <c r="C13" s="7"/>
      <c r="D13" s="7"/>
      <c r="E13" s="7" t="n">
        <f aca="false">AVERAGE(E4:G4)</f>
        <v>23.8978705324091</v>
      </c>
      <c r="F13" s="7"/>
      <c r="G13" s="7"/>
      <c r="H13" s="7" t="n">
        <f aca="false">AVERAGE(H4:J4)</f>
        <v>24.1761254450977</v>
      </c>
      <c r="I13" s="7"/>
      <c r="J13" s="7"/>
      <c r="K13" s="7" t="n">
        <f aca="false">AVERAGE(K4:M4)</f>
        <v>24.9654990582465</v>
      </c>
      <c r="L13" s="7"/>
      <c r="M13" s="7"/>
    </row>
    <row r="14" customFormat="false" ht="13.8" hidden="false" customHeight="false" outlineLevel="0" collapsed="false">
      <c r="B14" s="7" t="n">
        <f aca="false">AVERAGE(B5:D5)</f>
        <v>24.4391182930093</v>
      </c>
      <c r="C14" s="7"/>
      <c r="D14" s="7"/>
      <c r="E14" s="7" t="n">
        <f aca="false">AVERAGE(E5:G5)</f>
        <v>24.9097860536353</v>
      </c>
      <c r="F14" s="7"/>
      <c r="G14" s="7"/>
      <c r="H14" s="7" t="n">
        <f aca="false">AVERAGE(H5:J5)</f>
        <v>24.2642204917322</v>
      </c>
      <c r="I14" s="7"/>
      <c r="J14" s="7"/>
      <c r="K14" s="7" t="n">
        <f aca="false">AVERAGE(K5:M5)</f>
        <v>24.7527114639809</v>
      </c>
      <c r="L14" s="7"/>
      <c r="M14" s="7"/>
    </row>
    <row r="15" customFormat="false" ht="13.8" hidden="false" customHeight="false" outlineLevel="0" collapsed="false">
      <c r="B15" s="7" t="n">
        <f aca="false">AVERAGE(B6:D6)</f>
        <v>25.1238410795549</v>
      </c>
      <c r="E15" s="7" t="n">
        <f aca="false">AVERAGE(E6:G6)</f>
        <v>25.3481998576535</v>
      </c>
      <c r="H15" s="7" t="n">
        <f aca="false">AVERAGE(H6:J6)</f>
        <v>25.7085224343092</v>
      </c>
      <c r="K15" s="7" t="n">
        <f aca="false">AVERAGE(K6:M6)</f>
        <v>26.2098098052234</v>
      </c>
    </row>
    <row r="16" customFormat="false" ht="13.8" hidden="false" customHeight="false" outlineLevel="0" collapsed="false">
      <c r="B16" s="7" t="n">
        <f aca="false">AVERAGE(B7:D7)</f>
        <v>25.2521176537972</v>
      </c>
      <c r="E16" s="7" t="n">
        <f aca="false">AVERAGE(E7:G7)</f>
        <v>25.4006514985649</v>
      </c>
      <c r="H16" s="7" t="n">
        <f aca="false">AVERAGE(H7:J7)</f>
        <v>25.8617543540128</v>
      </c>
      <c r="K16" s="7" t="n">
        <f aca="false">AVERAGE(K7:M7)</f>
        <v>25.5387777188948</v>
      </c>
    </row>
    <row r="17" customFormat="false" ht="13.8" hidden="false" customHeight="false" outlineLevel="0" collapsed="false">
      <c r="B17" s="7" t="n">
        <f aca="false">AVERAGE(B8:D8)</f>
        <v>25.3070364222451</v>
      </c>
      <c r="E17" s="7" t="n">
        <f aca="false">AVERAGE(E8:G8)</f>
        <v>25.3305938765447</v>
      </c>
      <c r="H17" s="7" t="n">
        <f aca="false">AVERAGE(H8:J8)</f>
        <v>25.3953920380654</v>
      </c>
      <c r="K17" s="7" t="n">
        <f aca="false">AVERAGE(K8:M8)</f>
        <v>26.1599179060113</v>
      </c>
    </row>
    <row r="18" customFormat="false" ht="13.8" hidden="false" customHeight="false" outlineLevel="0" collapsed="false">
      <c r="B18" s="7" t="n">
        <f aca="false">AVERAGE(B9:D9)</f>
        <v>25.2587961650128</v>
      </c>
      <c r="E18" s="7" t="n">
        <f aca="false">AVERAGE(E9:G9)</f>
        <v>26.0343240111857</v>
      </c>
      <c r="H18" s="7" t="n">
        <f aca="false">AVERAGE(H9:J9)</f>
        <v>25.1829395127855</v>
      </c>
      <c r="K18" s="7" t="n">
        <f aca="false">AVERAGE(K9:M9)</f>
        <v>25.6123690309798</v>
      </c>
    </row>
    <row r="20" customFormat="false" ht="13.8" hidden="false" customHeight="false" outlineLevel="0" collapsed="false">
      <c r="A20" s="8" t="s">
        <v>7</v>
      </c>
    </row>
    <row r="21" customFormat="false" ht="13.8" hidden="false" customHeight="false" outlineLevel="0" collapsed="false">
      <c r="B21" s="7" t="n">
        <f aca="false">(B15-B11)</f>
        <v>0.806505174603331</v>
      </c>
      <c r="E21" s="7" t="n">
        <f aca="false">(E15-E11)</f>
        <v>1.30725132381637</v>
      </c>
      <c r="H21" s="7" t="n">
        <f aca="false">(H15-H11)</f>
        <v>1.04686377373667</v>
      </c>
      <c r="K21" s="7" t="n">
        <f aca="false">(K15-K11)</f>
        <v>0.693210737235201</v>
      </c>
    </row>
    <row r="22" customFormat="false" ht="13.8" hidden="false" customHeight="false" outlineLevel="0" collapsed="false">
      <c r="B22" s="7" t="n">
        <f aca="false">(B16-B12)</f>
        <v>0.726335635904466</v>
      </c>
      <c r="E22" s="7" t="n">
        <f aca="false">(E16-E12)</f>
        <v>1.14211929396407</v>
      </c>
      <c r="H22" s="7" t="n">
        <f aca="false">(H16-H12)</f>
        <v>1.2776314930015</v>
      </c>
      <c r="K22" s="7" t="n">
        <f aca="false">(K16-K12)</f>
        <v>0.9382627682775</v>
      </c>
    </row>
    <row r="23" customFormat="false" ht="13.8" hidden="false" customHeight="false" outlineLevel="0" collapsed="false">
      <c r="B23" s="7" t="n">
        <f aca="false">(B17-B13)</f>
        <v>0.755560172202298</v>
      </c>
      <c r="E23" s="7" t="n">
        <f aca="false">(E17-E13)</f>
        <v>1.43272334413557</v>
      </c>
      <c r="H23" s="7" t="n">
        <f aca="false">(H17-H13)</f>
        <v>1.21926659296773</v>
      </c>
      <c r="K23" s="7" t="n">
        <f aca="false">(K17-K13)</f>
        <v>1.19441884776484</v>
      </c>
    </row>
    <row r="24" customFormat="false" ht="13.8" hidden="false" customHeight="false" outlineLevel="0" collapsed="false">
      <c r="B24" s="7" t="n">
        <f aca="false">(B18-B14)</f>
        <v>0.819677872003535</v>
      </c>
      <c r="E24" s="7" t="n">
        <f aca="false">(E18-E14)</f>
        <v>1.12453795755043</v>
      </c>
      <c r="H24" s="7" t="n">
        <f aca="false">(H18-H14)</f>
        <v>0.918719021053335</v>
      </c>
      <c r="K24" s="7" t="n">
        <f aca="false">(K18-K14)</f>
        <v>0.859657566998965</v>
      </c>
    </row>
    <row r="25" customFormat="false" ht="13.8" hidden="false" customHeight="false" outlineLevel="0" collapsed="false">
      <c r="A25" s="9" t="s">
        <v>8</v>
      </c>
      <c r="B25" s="10" t="n">
        <f aca="false">AVERAGE(B21:B24)</f>
        <v>0.777019713678407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customFormat="false" ht="13.8" hidden="false" customHeight="false" outlineLevel="0" collapsed="false">
      <c r="A26" s="12" t="s">
        <v>9</v>
      </c>
      <c r="B26" s="7"/>
    </row>
    <row r="27" customFormat="false" ht="13.8" hidden="false" customHeight="false" outlineLevel="0" collapsed="false">
      <c r="B27" s="7" t="n">
        <f aca="false">B21-$B$25</f>
        <v>0.0294854609249233</v>
      </c>
      <c r="C27" s="13"/>
      <c r="E27" s="7" t="n">
        <f aca="false">E21-$B$25</f>
        <v>0.530231610137963</v>
      </c>
      <c r="F27" s="13"/>
      <c r="H27" s="7" t="n">
        <f aca="false">H21-$B$25</f>
        <v>0.269844060058264</v>
      </c>
      <c r="I27" s="13"/>
      <c r="K27" s="7" t="n">
        <f aca="false">K21-$B$25</f>
        <v>-0.0838089764432057</v>
      </c>
      <c r="L27" s="13"/>
    </row>
    <row r="28" customFormat="false" ht="13.8" hidden="false" customHeight="false" outlineLevel="0" collapsed="false">
      <c r="B28" s="7" t="n">
        <f aca="false">B22-$B$25</f>
        <v>-0.0506840777739415</v>
      </c>
      <c r="E28" s="7" t="n">
        <f aca="false">E22-$B$25</f>
        <v>0.365099580285661</v>
      </c>
      <c r="H28" s="7" t="n">
        <f aca="false">H22-$B$25</f>
        <v>0.500611779323093</v>
      </c>
      <c r="K28" s="7" t="n">
        <f aca="false">K22-$B$25</f>
        <v>0.161243054599093</v>
      </c>
    </row>
    <row r="29" customFormat="false" ht="13.8" hidden="false" customHeight="false" outlineLevel="0" collapsed="false">
      <c r="B29" s="7" t="n">
        <f aca="false">B23-$B$25</f>
        <v>-0.0214595414761094</v>
      </c>
      <c r="E29" s="7" t="n">
        <f aca="false">E23-$B$25</f>
        <v>0.65570363045716</v>
      </c>
      <c r="H29" s="7" t="n">
        <f aca="false">H23-$B$25</f>
        <v>0.442246879289328</v>
      </c>
      <c r="K29" s="7" t="n">
        <f aca="false">K23-$B$25</f>
        <v>0.41739913408643</v>
      </c>
    </row>
    <row r="30" customFormat="false" ht="13.8" hidden="false" customHeight="false" outlineLevel="0" collapsed="false">
      <c r="B30" s="7" t="n">
        <f aca="false">B24-$B$25</f>
        <v>0.0426581583251275</v>
      </c>
      <c r="E30" s="7" t="n">
        <f aca="false">E24-$B$25</f>
        <v>0.347518243872027</v>
      </c>
      <c r="H30" s="7" t="n">
        <f aca="false">H24-$B$25</f>
        <v>0.141699307374927</v>
      </c>
      <c r="K30" s="7" t="n">
        <f aca="false">K24-$B$25</f>
        <v>0.0826378533205583</v>
      </c>
    </row>
    <row r="32" customFormat="false" ht="13.8" hidden="false" customHeight="false" outlineLevel="0" collapsed="false">
      <c r="A32" s="14" t="s">
        <v>10</v>
      </c>
    </row>
    <row r="33" customFormat="false" ht="13.8" hidden="false" customHeight="false" outlineLevel="0" collapsed="false">
      <c r="B33" s="0" t="n">
        <f aca="false">2^-(-B27)</f>
        <v>1.02064804532461</v>
      </c>
      <c r="E33" s="0" t="n">
        <f aca="false">2^-(-E27)</f>
        <v>1.44416102239977</v>
      </c>
      <c r="H33" s="0" t="n">
        <f aca="false">2^-(-H27)</f>
        <v>1.20567749977307</v>
      </c>
      <c r="K33" s="0" t="n">
        <f aca="false">2^-(-K27)</f>
        <v>0.9435631774092</v>
      </c>
    </row>
    <row r="34" customFormat="false" ht="13.8" hidden="false" customHeight="false" outlineLevel="0" collapsed="false">
      <c r="B34" s="0" t="n">
        <f aca="false">2^-(-B28)</f>
        <v>0.965478422769457</v>
      </c>
      <c r="E34" s="0" t="n">
        <f aca="false">2^-(-E28)</f>
        <v>1.28797052705442</v>
      </c>
      <c r="H34" s="0" t="n">
        <f aca="false">2^-(-H28)</f>
        <v>1.41481339120722</v>
      </c>
      <c r="K34" s="0" t="n">
        <f aca="false">2^-(-K28)</f>
        <v>1.11825022963201</v>
      </c>
    </row>
    <row r="35" customFormat="false" ht="13.8" hidden="false" customHeight="false" outlineLevel="0" collapsed="false">
      <c r="B35" s="0" t="n">
        <f aca="false">2^-(-B29)</f>
        <v>0.985235460021046</v>
      </c>
      <c r="E35" s="0" t="n">
        <f aca="false">2^-(-E29)</f>
        <v>1.57538411130026</v>
      </c>
      <c r="H35" s="0" t="n">
        <f aca="false">2^-(-H29)</f>
        <v>1.35871877361734</v>
      </c>
      <c r="K35" s="0" t="n">
        <f aca="false">2^-(-K29)</f>
        <v>1.33551773474616</v>
      </c>
    </row>
    <row r="36" customFormat="false" ht="13.8" hidden="false" customHeight="false" outlineLevel="0" collapsed="false">
      <c r="B36" s="0" t="n">
        <f aca="false">2^-(-B30)</f>
        <v>1.03000986737454</v>
      </c>
      <c r="E36" s="0" t="n">
        <f aca="false">2^-(-E30)</f>
        <v>1.27236998448917</v>
      </c>
      <c r="H36" s="0" t="n">
        <f aca="false">2^-(-H30)</f>
        <v>1.10320378166275</v>
      </c>
      <c r="K36" s="0" t="n">
        <f aca="false">2^-(-K30)</f>
        <v>1.05895248206014</v>
      </c>
    </row>
    <row r="38" customFormat="false" ht="15" hidden="false" customHeight="false" outlineLevel="0" collapsed="false">
      <c r="A38" s="0" t="s">
        <v>11</v>
      </c>
      <c r="B38" s="7"/>
    </row>
    <row r="39" customFormat="false" ht="13.8" hidden="false" customHeight="false" outlineLevel="0" collapsed="false">
      <c r="B39" s="7" t="n">
        <f aca="false">AVERAGE(B33:B36)</f>
        <v>1.00034294887241</v>
      </c>
      <c r="C39" s="13" t="n">
        <f aca="false">_xlfn.STDEV.P(B33:B36)</f>
        <v>0.0261543227551524</v>
      </c>
      <c r="E39" s="7" t="n">
        <f aca="false">AVERAGE(E33:E36)</f>
        <v>1.39497141131091</v>
      </c>
      <c r="F39" s="13" t="n">
        <f aca="false">_xlfn.STDEV.P(E33:E36)</f>
        <v>0.123944200395702</v>
      </c>
      <c r="H39" s="7" t="n">
        <f aca="false">AVERAGE(H33:H36)</f>
        <v>1.27060336156509</v>
      </c>
      <c r="I39" s="13" t="n">
        <f aca="false">_xlfn.STDEV.P(H33:H36)</f>
        <v>0.123287109394532</v>
      </c>
      <c r="K39" s="7" t="n">
        <f aca="false">AVERAGE(K33:K36)</f>
        <v>1.11407090596188</v>
      </c>
      <c r="L39" s="13" t="n">
        <f aca="false">_xlfn.STDEV.P(K33:K36)</f>
        <v>0.142449193464337</v>
      </c>
    </row>
    <row r="40" customFormat="false" ht="13.8" hidden="false" customHeight="false" outlineLevel="0" collapsed="false">
      <c r="A40" s="0" t="s">
        <v>12</v>
      </c>
      <c r="E40" s="0" t="n">
        <f aca="false">TTEST($B$33:$B$36,E33:E36,2,2)</f>
        <v>0.00167036586511971</v>
      </c>
      <c r="H40" s="0" t="n">
        <f aca="false">TTEST($B$33:$B$36,H33:H36,2,2)</f>
        <v>0.00992006277287523</v>
      </c>
      <c r="K40" s="0" t="n">
        <f aca="false">TTEST($B$33:$B$36,K33:K36,2,2)</f>
        <v>0.222682024460915</v>
      </c>
    </row>
    <row r="43" customFormat="false" ht="13.8" hidden="false" customHeight="false" outlineLevel="0" collapsed="false">
      <c r="A43" s="15"/>
      <c r="B43" s="16" t="s">
        <v>13</v>
      </c>
      <c r="C43" s="17" t="s">
        <v>14</v>
      </c>
    </row>
    <row r="44" customFormat="false" ht="13.8" hidden="false" customHeight="false" outlineLevel="0" collapsed="false">
      <c r="A44" s="18" t="s">
        <v>15</v>
      </c>
      <c r="B44" s="19" t="n">
        <f aca="false">B39</f>
        <v>1.00034294887241</v>
      </c>
      <c r="C44" s="20"/>
    </row>
    <row r="45" customFormat="false" ht="13.8" hidden="false" customHeight="false" outlineLevel="0" collapsed="false">
      <c r="A45" s="18" t="s">
        <v>1</v>
      </c>
      <c r="B45" s="19" t="n">
        <f aca="false">E39</f>
        <v>1.39497141131091</v>
      </c>
      <c r="C45" s="21" t="n">
        <f aca="false">E40</f>
        <v>0.00167036586511971</v>
      </c>
    </row>
    <row r="46" customFormat="false" ht="13.8" hidden="false" customHeight="false" outlineLevel="0" collapsed="false">
      <c r="A46" s="18" t="s">
        <v>16</v>
      </c>
      <c r="B46" s="19" t="n">
        <f aca="false">H39</f>
        <v>1.27060336156509</v>
      </c>
      <c r="C46" s="21" t="n">
        <f aca="false">H40</f>
        <v>0.00992006277287523</v>
      </c>
    </row>
    <row r="47" customFormat="false" ht="13.8" hidden="false" customHeight="false" outlineLevel="0" collapsed="false">
      <c r="A47" s="18" t="s">
        <v>17</v>
      </c>
      <c r="B47" s="19" t="n">
        <f aca="false">K39</f>
        <v>1.11407090596188</v>
      </c>
      <c r="C47" s="21" t="n">
        <f aca="false">K40</f>
        <v>0.222682024460915</v>
      </c>
    </row>
    <row r="48" customFormat="false" ht="13.8" hidden="false" customHeight="false" outlineLevel="0" collapsed="false">
      <c r="A48" s="22"/>
      <c r="B48" s="20"/>
      <c r="C48" s="23"/>
    </row>
    <row r="62" customFormat="false" ht="13.8" hidden="false" customHeight="false" outlineLevel="0" collapsed="false">
      <c r="E62" s="0" t="s">
        <v>13</v>
      </c>
      <c r="F62" s="0" t="s">
        <v>18</v>
      </c>
    </row>
    <row r="63" customFormat="false" ht="13.8" hidden="false" customHeight="false" outlineLevel="0" collapsed="false">
      <c r="E63" s="0" t="n">
        <v>1.00034294887241</v>
      </c>
      <c r="F63" s="0" t="n">
        <v>0.0261543227551524</v>
      </c>
    </row>
    <row r="64" customFormat="false" ht="13.8" hidden="false" customHeight="false" outlineLevel="0" collapsed="false">
      <c r="E64" s="0" t="n">
        <v>1.11407090596188</v>
      </c>
      <c r="F64" s="0" t="n">
        <v>0.142449193464337</v>
      </c>
    </row>
    <row r="65" customFormat="false" ht="13.8" hidden="false" customHeight="false" outlineLevel="0" collapsed="false">
      <c r="E65" s="0" t="n">
        <v>1.29011966069119</v>
      </c>
      <c r="F65" s="0" t="n">
        <v>0.0695788108963971</v>
      </c>
    </row>
    <row r="66" customFormat="false" ht="13.8" hidden="false" customHeight="false" outlineLevel="0" collapsed="false">
      <c r="E66" s="0" t="n">
        <v>0.916657260236268</v>
      </c>
      <c r="F66" s="0" t="n">
        <v>0.0419161630355615</v>
      </c>
    </row>
    <row r="67" customFormat="false" ht="13.8" hidden="false" customHeight="false" outlineLevel="0" collapsed="false">
      <c r="E67" s="0" t="n">
        <v>1.20095769867702</v>
      </c>
      <c r="F67" s="0" t="n">
        <v>0.0217241836357932</v>
      </c>
    </row>
    <row r="68" customFormat="false" ht="13.8" hidden="false" customHeight="false" outlineLevel="0" collapsed="false">
      <c r="E68" s="0" t="n">
        <v>1.18035478952627</v>
      </c>
      <c r="F68" s="0" t="n">
        <v>0.191222219537376</v>
      </c>
    </row>
    <row r="69" customFormat="false" ht="13.8" hidden="false" customHeight="false" outlineLevel="0" collapsed="false">
      <c r="E69" s="0" t="n">
        <v>1.39497141131091</v>
      </c>
      <c r="F69" s="0" t="n">
        <v>0.123944200395702</v>
      </c>
    </row>
    <row r="70" customFormat="false" ht="13.8" hidden="false" customHeight="false" outlineLevel="0" collapsed="false">
      <c r="E70" s="0" t="n">
        <v>1.19411744026332</v>
      </c>
      <c r="F70" s="0" t="n">
        <v>0.0927696373126356</v>
      </c>
    </row>
    <row r="71" customFormat="false" ht="13.8" hidden="false" customHeight="false" outlineLevel="0" collapsed="false">
      <c r="E71" s="0" t="n">
        <v>1.09915424195536</v>
      </c>
      <c r="F71" s="0" t="n">
        <v>0.175516481638402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2024-12-12T17:39:20Z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