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Data Analytics Projects\"/>
    </mc:Choice>
  </mc:AlternateContent>
  <bookViews>
    <workbookView xWindow="0" yWindow="0" windowWidth="19200" windowHeight="7310" firstSheet="1" activeTab="1"/>
  </bookViews>
  <sheets>
    <sheet name="Expenses Log Book" sheetId="1" state="hidden" r:id="rId1"/>
    <sheet name="Dashbord" sheetId="9" r:id="rId2"/>
    <sheet name="Questions" sheetId="2" state="hidden" r:id="rId3"/>
    <sheet name="Sheet1" sheetId="6" state="hidden" r:id="rId4"/>
    <sheet name="Sheet2" sheetId="7" state="hidden" r:id="rId5"/>
    <sheet name="Sheet4" sheetId="8" state="hidden" r:id="rId6"/>
    <sheet name="Sheet3" sheetId="3" state="hidden" r:id="rId7"/>
  </sheets>
  <definedNames>
    <definedName name="Slicer_Season">#N/A</definedName>
    <definedName name="Slicer_Year2">#N/A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alcChain>
</file>

<file path=xl/sharedStrings.xml><?xml version="1.0" encoding="utf-8"?>
<sst xmlns="http://schemas.openxmlformats.org/spreadsheetml/2006/main" count="248" uniqueCount="111">
  <si>
    <t>Year</t>
  </si>
  <si>
    <t>S_No</t>
  </si>
  <si>
    <t>Establ.</t>
  </si>
  <si>
    <t>Season</t>
  </si>
  <si>
    <t>Employee_Salary_$</t>
  </si>
  <si>
    <t>Price_(KAM)</t>
  </si>
  <si>
    <t>E_Training_Expense_$</t>
  </si>
  <si>
    <t xml:space="preserve">T_Guests </t>
  </si>
  <si>
    <t>Advertising/Marketing_Expense_$</t>
  </si>
  <si>
    <t>periodicals_($)</t>
  </si>
  <si>
    <t>Mainatance_renovation_$</t>
  </si>
  <si>
    <t>Squares</t>
  </si>
  <si>
    <t>Insurance_$</t>
  </si>
  <si>
    <t>hydro_ $</t>
  </si>
  <si>
    <t xml:space="preserve">Avg_Guest_Rating </t>
  </si>
  <si>
    <t>Entertainment/media_stream_$</t>
  </si>
  <si>
    <t>Internet_services_$</t>
  </si>
  <si>
    <t>Cancelled Bookings</t>
  </si>
  <si>
    <t>Food&amp;beverage_Exp_$</t>
  </si>
  <si>
    <t>Miscellaneous_expense_$</t>
  </si>
  <si>
    <t>Transportation_exp_$</t>
  </si>
  <si>
    <t>Income_Deluxe rooms_$</t>
  </si>
  <si>
    <t>Suite_Rooms_$</t>
  </si>
  <si>
    <t>Inc_Restaurants_$</t>
  </si>
  <si>
    <t>Health&amp;wellness_center_Inc_$</t>
  </si>
  <si>
    <t>Guided_Tours_$</t>
  </si>
  <si>
    <t>Inhouse_shops_$</t>
  </si>
  <si>
    <t>Event_Hosting_$</t>
  </si>
  <si>
    <t>R_ID</t>
  </si>
  <si>
    <t>2010 SPRING</t>
  </si>
  <si>
    <t>Spring</t>
  </si>
  <si>
    <t>1367132.d3.1274</t>
  </si>
  <si>
    <t>2010 SUMMER</t>
  </si>
  <si>
    <t>Summer</t>
  </si>
  <si>
    <t>2010 FALL</t>
  </si>
  <si>
    <t>Fall</t>
  </si>
  <si>
    <t>1567152.d5.1274</t>
  </si>
  <si>
    <t>2010 WINTER</t>
  </si>
  <si>
    <t>Winter</t>
  </si>
  <si>
    <t>2011 SPRING</t>
  </si>
  <si>
    <t>2011 SUMMER</t>
  </si>
  <si>
    <t>2011 FALL</t>
  </si>
  <si>
    <t>1467142.d4.1274</t>
  </si>
  <si>
    <t>2011 WINTER</t>
  </si>
  <si>
    <t>2012 SPRING</t>
  </si>
  <si>
    <t>2012 SUMMER</t>
  </si>
  <si>
    <t>2012 FALL</t>
  </si>
  <si>
    <t>2012 WINTER</t>
  </si>
  <si>
    <t>2013 SPRING</t>
  </si>
  <si>
    <t>2013 SUMMER</t>
  </si>
  <si>
    <t>2013 FALL</t>
  </si>
  <si>
    <t>2013 WINTER</t>
  </si>
  <si>
    <t>2014 SPRING</t>
  </si>
  <si>
    <t>2014 SUMMER</t>
  </si>
  <si>
    <t>2014 FALL</t>
  </si>
  <si>
    <t>2014 WINTER</t>
  </si>
  <si>
    <t>2015 SPRING</t>
  </si>
  <si>
    <t>2015 SUMMER</t>
  </si>
  <si>
    <t>2015 FALL</t>
  </si>
  <si>
    <t>2015 WINTER</t>
  </si>
  <si>
    <t>2016 SPRING</t>
  </si>
  <si>
    <t>2016 SUMMER</t>
  </si>
  <si>
    <t>2016 FALL</t>
  </si>
  <si>
    <t>2016 WINTER</t>
  </si>
  <si>
    <t>2017 SPRING</t>
  </si>
  <si>
    <t>2017 SUMMER</t>
  </si>
  <si>
    <t>2017 FALL</t>
  </si>
  <si>
    <t>2017 WINTER</t>
  </si>
  <si>
    <t>2018 SPRING</t>
  </si>
  <si>
    <t>2018 SUMMER</t>
  </si>
  <si>
    <t>2018 FALL</t>
  </si>
  <si>
    <t>2018 WINTER</t>
  </si>
  <si>
    <t>2019 SPRING</t>
  </si>
  <si>
    <t>2019 SUMMER</t>
  </si>
  <si>
    <t>2019 FALL</t>
  </si>
  <si>
    <t>2019 WINTER</t>
  </si>
  <si>
    <t xml:space="preserve">   </t>
  </si>
  <si>
    <t>Questions</t>
  </si>
  <si>
    <t>Clean Up the data set</t>
  </si>
  <si>
    <t>Create a Dashbord to provide insight on the following:</t>
  </si>
  <si>
    <t>Number of guest based on avertisement expenses</t>
  </si>
  <si>
    <t>Total income and expenses  based on season</t>
  </si>
  <si>
    <t>Total  Number of Guest based on season</t>
  </si>
  <si>
    <t>Guest rating based on season</t>
  </si>
  <si>
    <t>Total expenses</t>
  </si>
  <si>
    <t>Total income</t>
  </si>
  <si>
    <t>Row Labels</t>
  </si>
  <si>
    <t>Grand Total</t>
  </si>
  <si>
    <t xml:space="preserve"> Total expenses By season</t>
  </si>
  <si>
    <t>Total income By Season</t>
  </si>
  <si>
    <t xml:space="preserve">Sum of T_Guests </t>
  </si>
  <si>
    <t>Total Profit across each year</t>
  </si>
  <si>
    <t>Relation with the number of guest and the Total income</t>
  </si>
  <si>
    <t>Sum of Total income</t>
  </si>
  <si>
    <t>Total Guest</t>
  </si>
  <si>
    <t>Sum of Advertising/Marketing_Expense_$</t>
  </si>
  <si>
    <t>T_Guest</t>
  </si>
  <si>
    <t xml:space="preserve">Sum of Avg_Guest_Rating </t>
  </si>
  <si>
    <t>Values</t>
  </si>
  <si>
    <t>Year2</t>
  </si>
  <si>
    <t>2019</t>
  </si>
  <si>
    <t>Sum of Total expenses</t>
  </si>
  <si>
    <t>2010</t>
  </si>
  <si>
    <t>2011</t>
  </si>
  <si>
    <t>2012</t>
  </si>
  <si>
    <t>2013</t>
  </si>
  <si>
    <t>2014</t>
  </si>
  <si>
    <t>2015</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</si>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</sst>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0" borderId="0"/>
    <xf numFmtId="0" fontId="2" fillId="0" borderId="0"/>
  </cellStyleXfs>
  <cellXfs count="23">
    <xf numFmtId="0" fontId="0" fillId="0" borderId="0" xfId="0"/>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2" fillId="0" borderId="0" xfId="2"/>
    <xf numFmtId="0" fontId="2" fillId="0" borderId="0" xfId="2" applyAlignment="1">
      <alignment horizontal="center" vertical="center"/>
    </xf>
    <xf numFmtId="0" fontId="2" fillId="0" borderId="0" xfId="2" applyAlignment="1">
      <alignment horizontal="right" vertical="center"/>
    </xf>
    <xf numFmtId="0" fontId="2" fillId="0" borderId="0" xfId="3" applyAlignment="1">
      <alignment horizontal="center" vertical="center"/>
    </xf>
    <xf numFmtId="44" fontId="4" fillId="0" borderId="0" xfId="1" applyFont="1" applyAlignment="1">
      <alignment horizontal="left" vertical="center" wrapText="1"/>
    </xf>
    <xf numFmtId="44" fontId="1" fillId="0" borderId="0" xfId="1" applyFont="1" applyAlignment="1">
      <alignment horizontal="left" vertical="center"/>
    </xf>
    <xf numFmtId="44" fontId="2" fillId="0" borderId="0" xfId="1" applyFont="1"/>
    <xf numFmtId="44" fontId="2" fillId="0" borderId="0" xfId="1" applyFont="1" applyAlignment="1">
      <alignment horizontal="center" vertical="center"/>
    </xf>
    <xf numFmtId="44" fontId="2" fillId="0" borderId="0" xfId="1" applyFont="1" applyAlignment="1">
      <alignment horizontal="right" vertical="center"/>
    </xf>
    <xf numFmtId="44" fontId="2" fillId="0" borderId="0" xfId="1" applyFont="1" applyAlignment="1">
      <alignment horizontal="left" vertical="center"/>
    </xf>
    <xf numFmtId="44" fontId="2" fillId="0" borderId="0" xfId="1" applyFont="1" applyAlignment="1">
      <alignment horizontal="center" vertical="center"/>
    </xf>
    <xf numFmtId="0" fontId="4" fillId="0" borderId="0" xfId="0" applyFont="1" applyAlignment="1">
      <alignment horizontal="center" vertical="center" wrapText="1"/>
    </xf>
    <xf numFmtId="0" fontId="3" fillId="0" borderId="0" xfId="0" applyFont="1"/>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cellXfs>
  <cellStyles count="4">
    <cellStyle name="Currency" xfId="1" builtinId="4"/>
    <cellStyle name="Normal" xfId="0" builtinId="0"/>
    <cellStyle name="Normal 2" xfId="2"/>
    <cellStyle name="Normal 3" xfId="3"/>
  </cellStyles>
  <dxfs count="3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34" formatCode="_(&quot;$&quot;* #,##0.00_);_(&quot;$&quot;* \(#,##0.00\);_(&quot;$&quot;* &quot;-&quot;??_);_(@_)"/>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righ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1.xlsx]Sheet1!PivotTable4</c:name>
    <c:fmtId val="0"/>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Sum</a:t>
            </a:r>
            <a:r>
              <a:rPr lang="en-US" b="1" baseline="0">
                <a:solidFill>
                  <a:srgbClr val="00B0F0"/>
                </a:solidFill>
              </a:rPr>
              <a:t> of Total Income By number of Guests</a:t>
            </a:r>
            <a:endParaRPr lang="en-US" b="1">
              <a:solidFill>
                <a:srgbClr val="00B0F0"/>
              </a:solidFill>
            </a:endParaRP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Sheet1!$B$2</c:f>
              <c:strCache>
                <c:ptCount val="1"/>
                <c:pt idx="0">
                  <c:v>Total</c:v>
                </c:pt>
              </c:strCache>
            </c:strRef>
          </c:tx>
          <c:spPr>
            <a:ln w="28575" cap="rnd">
              <a:solidFill>
                <a:schemeClr val="accent1"/>
              </a:solidFill>
              <a:round/>
            </a:ln>
            <a:effectLst/>
          </c:spPr>
          <c:marker>
            <c:symbol val="none"/>
          </c:marker>
          <c:cat>
            <c:strRef>
              <c:f>Sheet1!$A$3:$A$42</c:f>
              <c:strCache>
                <c:ptCount val="39"/>
                <c:pt idx="0">
                  <c:v>449</c:v>
                </c:pt>
                <c:pt idx="1">
                  <c:v>426</c:v>
                </c:pt>
                <c:pt idx="2">
                  <c:v>416</c:v>
                </c:pt>
                <c:pt idx="3">
                  <c:v>415</c:v>
                </c:pt>
                <c:pt idx="4">
                  <c:v>410</c:v>
                </c:pt>
                <c:pt idx="5">
                  <c:v>409</c:v>
                </c:pt>
                <c:pt idx="6">
                  <c:v>400</c:v>
                </c:pt>
                <c:pt idx="7">
                  <c:v>398</c:v>
                </c:pt>
                <c:pt idx="8">
                  <c:v>391</c:v>
                </c:pt>
                <c:pt idx="9">
                  <c:v>390</c:v>
                </c:pt>
                <c:pt idx="10">
                  <c:v>389</c:v>
                </c:pt>
                <c:pt idx="11">
                  <c:v>379</c:v>
                </c:pt>
                <c:pt idx="12">
                  <c:v>371</c:v>
                </c:pt>
                <c:pt idx="13">
                  <c:v>364</c:v>
                </c:pt>
                <c:pt idx="14">
                  <c:v>330</c:v>
                </c:pt>
                <c:pt idx="15">
                  <c:v>326</c:v>
                </c:pt>
                <c:pt idx="16">
                  <c:v>318</c:v>
                </c:pt>
                <c:pt idx="17">
                  <c:v>317</c:v>
                </c:pt>
                <c:pt idx="18">
                  <c:v>299</c:v>
                </c:pt>
                <c:pt idx="19">
                  <c:v>296</c:v>
                </c:pt>
                <c:pt idx="20">
                  <c:v>284</c:v>
                </c:pt>
                <c:pt idx="21">
                  <c:v>282</c:v>
                </c:pt>
                <c:pt idx="22">
                  <c:v>281</c:v>
                </c:pt>
                <c:pt idx="23">
                  <c:v>280</c:v>
                </c:pt>
                <c:pt idx="24">
                  <c:v>270</c:v>
                </c:pt>
                <c:pt idx="25">
                  <c:v>266</c:v>
                </c:pt>
                <c:pt idx="26">
                  <c:v>261</c:v>
                </c:pt>
                <c:pt idx="27">
                  <c:v>259</c:v>
                </c:pt>
                <c:pt idx="28">
                  <c:v>253</c:v>
                </c:pt>
                <c:pt idx="29">
                  <c:v>252</c:v>
                </c:pt>
                <c:pt idx="30">
                  <c:v>250</c:v>
                </c:pt>
                <c:pt idx="31">
                  <c:v>243</c:v>
                </c:pt>
                <c:pt idx="32">
                  <c:v>240</c:v>
                </c:pt>
                <c:pt idx="33">
                  <c:v>229</c:v>
                </c:pt>
                <c:pt idx="34">
                  <c:v>228</c:v>
                </c:pt>
                <c:pt idx="35">
                  <c:v>221</c:v>
                </c:pt>
                <c:pt idx="36">
                  <c:v>220</c:v>
                </c:pt>
                <c:pt idx="37">
                  <c:v>208</c:v>
                </c:pt>
                <c:pt idx="38">
                  <c:v>207</c:v>
                </c:pt>
              </c:strCache>
            </c:strRef>
          </c:cat>
          <c:val>
            <c:numRef>
              <c:f>Sheet1!$B$3:$B$42</c:f>
              <c:numCache>
                <c:formatCode>_("$"* #,##0.00_);_("$"* \(#,##0.00\);_("$"* "-"??_);_(@_)</c:formatCode>
                <c:ptCount val="39"/>
                <c:pt idx="0">
                  <c:v>627629</c:v>
                </c:pt>
                <c:pt idx="1">
                  <c:v>690226</c:v>
                </c:pt>
                <c:pt idx="2">
                  <c:v>767513</c:v>
                </c:pt>
                <c:pt idx="3">
                  <c:v>842072</c:v>
                </c:pt>
                <c:pt idx="4">
                  <c:v>696584</c:v>
                </c:pt>
                <c:pt idx="5">
                  <c:v>745783</c:v>
                </c:pt>
                <c:pt idx="6">
                  <c:v>751016</c:v>
                </c:pt>
                <c:pt idx="7">
                  <c:v>679285</c:v>
                </c:pt>
                <c:pt idx="8">
                  <c:v>669205</c:v>
                </c:pt>
                <c:pt idx="9">
                  <c:v>672168</c:v>
                </c:pt>
                <c:pt idx="10">
                  <c:v>731714</c:v>
                </c:pt>
                <c:pt idx="11">
                  <c:v>706497</c:v>
                </c:pt>
                <c:pt idx="12">
                  <c:v>809253</c:v>
                </c:pt>
                <c:pt idx="13">
                  <c:v>737933</c:v>
                </c:pt>
                <c:pt idx="14">
                  <c:v>712292</c:v>
                </c:pt>
                <c:pt idx="15">
                  <c:v>812002</c:v>
                </c:pt>
                <c:pt idx="16">
                  <c:v>785897</c:v>
                </c:pt>
                <c:pt idx="17">
                  <c:v>770045</c:v>
                </c:pt>
                <c:pt idx="18">
                  <c:v>795418</c:v>
                </c:pt>
                <c:pt idx="19">
                  <c:v>746770</c:v>
                </c:pt>
                <c:pt idx="20">
                  <c:v>751641</c:v>
                </c:pt>
                <c:pt idx="21">
                  <c:v>719090</c:v>
                </c:pt>
                <c:pt idx="22">
                  <c:v>700360</c:v>
                </c:pt>
                <c:pt idx="23">
                  <c:v>677327</c:v>
                </c:pt>
                <c:pt idx="24">
                  <c:v>826680</c:v>
                </c:pt>
                <c:pt idx="25">
                  <c:v>677742</c:v>
                </c:pt>
                <c:pt idx="26">
                  <c:v>767446</c:v>
                </c:pt>
                <c:pt idx="27">
                  <c:v>651970</c:v>
                </c:pt>
                <c:pt idx="28">
                  <c:v>863388</c:v>
                </c:pt>
                <c:pt idx="29">
                  <c:v>744874</c:v>
                </c:pt>
                <c:pt idx="30">
                  <c:v>830094</c:v>
                </c:pt>
                <c:pt idx="31">
                  <c:v>743688</c:v>
                </c:pt>
                <c:pt idx="32">
                  <c:v>789391</c:v>
                </c:pt>
                <c:pt idx="33">
                  <c:v>828348</c:v>
                </c:pt>
                <c:pt idx="34">
                  <c:v>844612</c:v>
                </c:pt>
                <c:pt idx="35">
                  <c:v>1481506</c:v>
                </c:pt>
                <c:pt idx="36">
                  <c:v>765675</c:v>
                </c:pt>
                <c:pt idx="37">
                  <c:v>684560</c:v>
                </c:pt>
                <c:pt idx="38">
                  <c:v>824877</c:v>
                </c:pt>
              </c:numCache>
            </c:numRef>
          </c:val>
          <c:smooth val="0"/>
        </c:ser>
        <c:dLbls>
          <c:showLegendKey val="0"/>
          <c:showVal val="0"/>
          <c:showCatName val="0"/>
          <c:showSerName val="0"/>
          <c:showPercent val="0"/>
          <c:showBubbleSize val="0"/>
        </c:dLbls>
        <c:smooth val="0"/>
        <c:axId val="245034600"/>
        <c:axId val="307134744"/>
      </c:lineChart>
      <c:catAx>
        <c:axId val="24503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34744"/>
        <c:crosses val="autoZero"/>
        <c:auto val="0"/>
        <c:lblAlgn val="ctr"/>
        <c:lblOffset val="100"/>
        <c:noMultiLvlLbl val="0"/>
      </c:catAx>
      <c:valAx>
        <c:axId val="30713474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460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1.xlsx]Sheet4!PivotTable1</c:name>
    <c:fmtId val="0"/>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Total</a:t>
            </a:r>
            <a:r>
              <a:rPr lang="en-US" sz="800" baseline="0"/>
              <a:t> Expenses and Income By Year</a:t>
            </a:r>
            <a:endParaRPr lang="en-US" sz="800"/>
          </a:p>
        </c:rich>
      </c:tx>
      <c:layout/>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Sheet4!$B$17</c:f>
              <c:strCache>
                <c:ptCount val="1"/>
                <c:pt idx="0">
                  <c:v>Sum of Total expenses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Sheet4!$A$18:$A$28</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Sheet4!$B$18:$B$28</c:f>
              <c:numCache>
                <c:formatCode>_("$"* #,##0.00_);_("$"* \(#,##0.00\);_("$"* "-"??_);_(@_)</c:formatCode>
                <c:ptCount val="10"/>
                <c:pt idx="0">
                  <c:v>2352174</c:v>
                </c:pt>
                <c:pt idx="1">
                  <c:v>2219465</c:v>
                </c:pt>
                <c:pt idx="2">
                  <c:v>2388256</c:v>
                </c:pt>
                <c:pt idx="3">
                  <c:v>2535401</c:v>
                </c:pt>
                <c:pt idx="4">
                  <c:v>2398783</c:v>
                </c:pt>
                <c:pt idx="5">
                  <c:v>2515593</c:v>
                </c:pt>
                <c:pt idx="6">
                  <c:v>2287815</c:v>
                </c:pt>
                <c:pt idx="7">
                  <c:v>2439568</c:v>
                </c:pt>
                <c:pt idx="8">
                  <c:v>2475305</c:v>
                </c:pt>
                <c:pt idx="9">
                  <c:v>2244770</c:v>
                </c:pt>
              </c:numCache>
            </c:numRef>
          </c:val>
        </c:ser>
        <c:ser>
          <c:idx val="1"/>
          <c:order val="1"/>
          <c:tx>
            <c:strRef>
              <c:f>Sheet4!$C$17</c:f>
              <c:strCache>
                <c:ptCount val="1"/>
                <c:pt idx="0">
                  <c:v>Sum of Total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Sheet4!$A$18:$A$28</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Sheet4!$C$18:$C$28</c:f>
              <c:numCache>
                <c:formatCode>_("$"* #,##0.00_);_("$"* \(#,##0.00\);_("$"* "-"??_);_(@_)</c:formatCode>
                <c:ptCount val="10"/>
                <c:pt idx="0">
                  <c:v>3035172</c:v>
                </c:pt>
                <c:pt idx="1">
                  <c:v>2866210</c:v>
                </c:pt>
                <c:pt idx="2">
                  <c:v>3112281</c:v>
                </c:pt>
                <c:pt idx="3">
                  <c:v>3010018</c:v>
                </c:pt>
                <c:pt idx="4">
                  <c:v>2993228</c:v>
                </c:pt>
                <c:pt idx="5">
                  <c:v>3089301</c:v>
                </c:pt>
                <c:pt idx="6">
                  <c:v>2964774</c:v>
                </c:pt>
                <c:pt idx="7">
                  <c:v>2902226</c:v>
                </c:pt>
                <c:pt idx="8">
                  <c:v>3169682</c:v>
                </c:pt>
                <c:pt idx="9">
                  <c:v>2779679</c:v>
                </c:pt>
              </c:numCache>
            </c:numRef>
          </c:val>
        </c:ser>
        <c:dLbls>
          <c:showLegendKey val="0"/>
          <c:showVal val="0"/>
          <c:showCatName val="0"/>
          <c:showSerName val="0"/>
          <c:showPercent val="0"/>
          <c:showBubbleSize val="0"/>
        </c:dLbls>
        <c:gapWidth val="100"/>
        <c:overlap val="-24"/>
        <c:axId val="308827840"/>
        <c:axId val="308823136"/>
      </c:barChart>
      <c:catAx>
        <c:axId val="30882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823136"/>
        <c:crosses val="autoZero"/>
        <c:auto val="1"/>
        <c:lblAlgn val="ctr"/>
        <c:lblOffset val="100"/>
        <c:noMultiLvlLbl val="0"/>
      </c:catAx>
      <c:valAx>
        <c:axId val="30882313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82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1.xlsx]Sheet3!PivotTable1</c:name>
    <c:fmtId val="1"/>
  </c:pivotSource>
  <c:chart>
    <c:title>
      <c:tx>
        <c:rich>
          <a:bodyPr/>
          <a:lstStyle/>
          <a:p>
            <a:pPr>
              <a:defRPr/>
            </a:pPr>
            <a:r>
              <a:rPr lang="en-US" sz="1400" b="1">
                <a:solidFill>
                  <a:srgbClr val="00B0F0"/>
                </a:solidFill>
              </a:rPr>
              <a:t>Total</a:t>
            </a:r>
            <a:r>
              <a:rPr lang="en-US" sz="1400" b="1" baseline="0">
                <a:solidFill>
                  <a:srgbClr val="00B0F0"/>
                </a:solidFill>
              </a:rPr>
              <a:t> Income &amp; Expenses By Season</a:t>
            </a:r>
            <a:endParaRPr lang="en-US" sz="1400" b="1">
              <a:solidFill>
                <a:srgbClr val="00B0F0"/>
              </a:solidFill>
            </a:endParaRPr>
          </a:p>
        </c:rich>
      </c:tx>
      <c:overlay val="0"/>
    </c:title>
    <c:autoTitleDeleted val="0"/>
    <c:pivotFmts>
      <c:pivotFmt>
        <c:idx val="0"/>
        <c:spPr>
          <a:solidFill>
            <a:srgbClr val="5B9BD5"/>
          </a:solidFill>
          <a:ln w="25400">
            <a:noFill/>
          </a:ln>
        </c:spPr>
        <c:marker>
          <c:symbol val="none"/>
        </c:marker>
      </c:pivotFmt>
      <c:pivotFmt>
        <c:idx val="1"/>
        <c:spPr>
          <a:solidFill>
            <a:srgbClr val="ED7D31"/>
          </a:solidFill>
          <a:ln w="25400">
            <a:noFill/>
          </a:ln>
        </c:spPr>
        <c:marker>
          <c:symbol val="none"/>
        </c:marker>
      </c:pivotFmt>
    </c:pivotFmts>
    <c:plotArea>
      <c:layout/>
      <c:barChart>
        <c:barDir val="bar"/>
        <c:grouping val="clustered"/>
        <c:varyColors val="0"/>
        <c:ser>
          <c:idx val="0"/>
          <c:order val="0"/>
          <c:tx>
            <c:strRef>
              <c:f>Sheet3!$C$3:$C$4</c:f>
              <c:strCache>
                <c:ptCount val="1"/>
                <c:pt idx="0">
                  <c:v> Total expenses By season</c:v>
                </c:pt>
              </c:strCache>
            </c:strRef>
          </c:tx>
          <c:spPr>
            <a:solidFill>
              <a:srgbClr val="5B9BD5"/>
            </a:solidFill>
            <a:ln w="25400">
              <a:noFill/>
            </a:ln>
          </c:spPr>
          <c:invertIfNegative val="0"/>
          <c:cat>
            <c:strRef>
              <c:f>Sheet3!$B$5:$B$9</c:f>
              <c:strCache>
                <c:ptCount val="4"/>
                <c:pt idx="0">
                  <c:v>Fall</c:v>
                </c:pt>
                <c:pt idx="1">
                  <c:v>Spring</c:v>
                </c:pt>
                <c:pt idx="2">
                  <c:v>Summer</c:v>
                </c:pt>
                <c:pt idx="3">
                  <c:v>Winter</c:v>
                </c:pt>
              </c:strCache>
            </c:strRef>
          </c:cat>
          <c:val>
            <c:numRef>
              <c:f>Sheet3!$C$5:$C$9</c:f>
              <c:numCache>
                <c:formatCode>_("$"* #,##0.00_);_("$"* \(#,##0.00\);_("$"* "-"??_);_(@_)</c:formatCode>
                <c:ptCount val="4"/>
                <c:pt idx="0">
                  <c:v>6338500</c:v>
                </c:pt>
                <c:pt idx="1">
                  <c:v>5628333</c:v>
                </c:pt>
                <c:pt idx="2">
                  <c:v>5892130</c:v>
                </c:pt>
                <c:pt idx="3">
                  <c:v>5998167</c:v>
                </c:pt>
              </c:numCache>
            </c:numRef>
          </c:val>
        </c:ser>
        <c:ser>
          <c:idx val="1"/>
          <c:order val="1"/>
          <c:tx>
            <c:strRef>
              <c:f>Sheet3!$D$3:$D$4</c:f>
              <c:strCache>
                <c:ptCount val="1"/>
                <c:pt idx="0">
                  <c:v>Total income By Season</c:v>
                </c:pt>
              </c:strCache>
            </c:strRef>
          </c:tx>
          <c:spPr>
            <a:solidFill>
              <a:srgbClr val="ED7D31"/>
            </a:solidFill>
            <a:ln w="25400">
              <a:noFill/>
            </a:ln>
          </c:spPr>
          <c:invertIfNegative val="0"/>
          <c:cat>
            <c:strRef>
              <c:f>Sheet3!$B$5:$B$9</c:f>
              <c:strCache>
                <c:ptCount val="4"/>
                <c:pt idx="0">
                  <c:v>Fall</c:v>
                </c:pt>
                <c:pt idx="1">
                  <c:v>Spring</c:v>
                </c:pt>
                <c:pt idx="2">
                  <c:v>Summer</c:v>
                </c:pt>
                <c:pt idx="3">
                  <c:v>Winter</c:v>
                </c:pt>
              </c:strCache>
            </c:strRef>
          </c:cat>
          <c:val>
            <c:numRef>
              <c:f>Sheet3!$D$5:$D$9</c:f>
              <c:numCache>
                <c:formatCode>_("$"* #,##0.00_);_("$"* \(#,##0.00\);_("$"* "-"??_);_(@_)</c:formatCode>
                <c:ptCount val="4"/>
                <c:pt idx="0">
                  <c:v>7429763</c:v>
                </c:pt>
                <c:pt idx="1">
                  <c:v>7563875</c:v>
                </c:pt>
                <c:pt idx="2">
                  <c:v>7384805</c:v>
                </c:pt>
                <c:pt idx="3">
                  <c:v>7544128</c:v>
                </c:pt>
              </c:numCache>
            </c:numRef>
          </c:val>
        </c:ser>
        <c:dLbls>
          <c:showLegendKey val="0"/>
          <c:showVal val="0"/>
          <c:showCatName val="0"/>
          <c:showSerName val="0"/>
          <c:showPercent val="0"/>
          <c:showBubbleSize val="0"/>
        </c:dLbls>
        <c:gapWidth val="182"/>
        <c:axId val="308828232"/>
        <c:axId val="308828624"/>
      </c:barChart>
      <c:catAx>
        <c:axId val="308828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8624"/>
        <c:crosses val="autoZero"/>
        <c:auto val="0"/>
        <c:lblAlgn val="ctr"/>
        <c:lblOffset val="100"/>
        <c:noMultiLvlLbl val="0"/>
      </c:catAx>
      <c:valAx>
        <c:axId val="308828624"/>
        <c:scaling>
          <c:orientation val="minMax"/>
        </c:scaling>
        <c:delete val="0"/>
        <c:axPos val="b"/>
        <c:numFmt formatCode="_(&quot;$&quot;* #,##0.00_);_(&quot;$&quot;* \(#,##0.00\);_(&quot;$&quot;* &quot;-&quot;??_);_(@_)"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8232"/>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0B0F0"/>
                </a:solidFill>
              </a:rPr>
              <a:t>Sum of T_Guests</a:t>
            </a:r>
            <a:r>
              <a:rPr lang="en-US" b="1" baseline="0">
                <a:solidFill>
                  <a:srgbClr val="00B0F0"/>
                </a:solidFill>
              </a:rPr>
              <a:t> By Season</a:t>
            </a:r>
            <a:endParaRPr lang="en-US" b="1">
              <a:solidFill>
                <a:srgbClr val="00B0F0"/>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Sheet3!$C$17</c:f>
              <c:strCache>
                <c:ptCount val="1"/>
                <c:pt idx="0">
                  <c:v>Total</c:v>
                </c:pt>
              </c:strCache>
            </c:strRef>
          </c:tx>
          <c:spPr>
            <a:solidFill>
              <a:schemeClr val="accent1"/>
            </a:solidFill>
            <a:ln>
              <a:noFill/>
            </a:ln>
            <a:effectLst/>
          </c:spPr>
          <c:invertIfNegative val="0"/>
          <c:cat>
            <c:strRef>
              <c:f>Sheet3!$B$18:$B$22</c:f>
              <c:strCache>
                <c:ptCount val="4"/>
                <c:pt idx="0">
                  <c:v>Summer</c:v>
                </c:pt>
                <c:pt idx="1">
                  <c:v>Spring</c:v>
                </c:pt>
                <c:pt idx="2">
                  <c:v>Winter</c:v>
                </c:pt>
                <c:pt idx="3">
                  <c:v>Fall</c:v>
                </c:pt>
              </c:strCache>
            </c:strRef>
          </c:cat>
          <c:val>
            <c:numRef>
              <c:f>Sheet3!$C$18:$C$22</c:f>
              <c:numCache>
                <c:formatCode>General</c:formatCode>
                <c:ptCount val="4"/>
                <c:pt idx="0">
                  <c:v>3310</c:v>
                </c:pt>
                <c:pt idx="1">
                  <c:v>3183</c:v>
                </c:pt>
                <c:pt idx="2">
                  <c:v>2991</c:v>
                </c:pt>
                <c:pt idx="3">
                  <c:v>2964</c:v>
                </c:pt>
              </c:numCache>
            </c:numRef>
          </c:val>
        </c:ser>
        <c:dLbls>
          <c:showLegendKey val="0"/>
          <c:showVal val="0"/>
          <c:showCatName val="0"/>
          <c:showSerName val="0"/>
          <c:showPercent val="0"/>
          <c:showBubbleSize val="0"/>
        </c:dLbls>
        <c:gapWidth val="219"/>
        <c:overlap val="-27"/>
        <c:axId val="308823528"/>
        <c:axId val="242501808"/>
      </c:barChart>
      <c:catAx>
        <c:axId val="30882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501808"/>
        <c:crosses val="autoZero"/>
        <c:auto val="0"/>
        <c:lblAlgn val="ctr"/>
        <c:lblOffset val="100"/>
        <c:noMultiLvlLbl val="0"/>
      </c:catAx>
      <c:valAx>
        <c:axId val="24250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3528"/>
        <c:crosses val="autoZero"/>
        <c:crossBetween val="between"/>
      </c:valAx>
      <c:spPr>
        <a:noFill/>
        <a:ln w="25400">
          <a:noFill/>
        </a:ln>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1.xlsx]Sheet3!PivotTable3</c:name>
    <c:fmtId val="1"/>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Sum</a:t>
            </a:r>
            <a:r>
              <a:rPr lang="en-US" b="1" baseline="0">
                <a:solidFill>
                  <a:srgbClr val="00B0F0"/>
                </a:solidFill>
              </a:rPr>
              <a:t> of Total Income By Years</a:t>
            </a:r>
            <a:endParaRPr lang="en-US" b="1">
              <a:solidFill>
                <a:srgbClr val="00B0F0"/>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Sheet3!$C$27</c:f>
              <c:strCache>
                <c:ptCount val="1"/>
                <c:pt idx="0">
                  <c:v>Total</c:v>
                </c:pt>
              </c:strCache>
            </c:strRef>
          </c:tx>
          <c:spPr>
            <a:solidFill>
              <a:schemeClr val="accent1"/>
            </a:solidFill>
            <a:ln>
              <a:noFill/>
            </a:ln>
            <a:effectLst/>
          </c:spPr>
          <c:invertIfNegative val="0"/>
          <c:cat>
            <c:strRef>
              <c:f>Sheet3!$B$28:$B$68</c:f>
              <c:strCache>
                <c:ptCount val="40"/>
                <c:pt idx="0">
                  <c:v>2010 FALL</c:v>
                </c:pt>
                <c:pt idx="1">
                  <c:v>2010 SPRING</c:v>
                </c:pt>
                <c:pt idx="2">
                  <c:v>2010 SUMMER</c:v>
                </c:pt>
                <c:pt idx="3">
                  <c:v>2010 WINTER</c:v>
                </c:pt>
                <c:pt idx="4">
                  <c:v>2011 FALL</c:v>
                </c:pt>
                <c:pt idx="5">
                  <c:v>2011 SPRING</c:v>
                </c:pt>
                <c:pt idx="6">
                  <c:v>2011 SUMMER</c:v>
                </c:pt>
                <c:pt idx="7">
                  <c:v>2011 WINTER</c:v>
                </c:pt>
                <c:pt idx="8">
                  <c:v>2012 FALL</c:v>
                </c:pt>
                <c:pt idx="9">
                  <c:v>2012 SPRING</c:v>
                </c:pt>
                <c:pt idx="10">
                  <c:v>2012 SUMMER</c:v>
                </c:pt>
                <c:pt idx="11">
                  <c:v>2012 WINTER</c:v>
                </c:pt>
                <c:pt idx="12">
                  <c:v>2013 FALL</c:v>
                </c:pt>
                <c:pt idx="13">
                  <c:v>2013 SPRING</c:v>
                </c:pt>
                <c:pt idx="14">
                  <c:v>2013 SUMMER</c:v>
                </c:pt>
                <c:pt idx="15">
                  <c:v>2013 WINTER</c:v>
                </c:pt>
                <c:pt idx="16">
                  <c:v>2014 FALL</c:v>
                </c:pt>
                <c:pt idx="17">
                  <c:v>2014 SPRING</c:v>
                </c:pt>
                <c:pt idx="18">
                  <c:v>2014 SUMMER</c:v>
                </c:pt>
                <c:pt idx="19">
                  <c:v>2014 WINTER</c:v>
                </c:pt>
                <c:pt idx="20">
                  <c:v>2015 FALL</c:v>
                </c:pt>
                <c:pt idx="21">
                  <c:v>2015 SPRING</c:v>
                </c:pt>
                <c:pt idx="22">
                  <c:v>2015 SUMMER</c:v>
                </c:pt>
                <c:pt idx="23">
                  <c:v>2015 WINTER</c:v>
                </c:pt>
                <c:pt idx="24">
                  <c:v>2016 FALL</c:v>
                </c:pt>
                <c:pt idx="25">
                  <c:v>2016 SPRING</c:v>
                </c:pt>
                <c:pt idx="26">
                  <c:v>2016 SUMMER</c:v>
                </c:pt>
                <c:pt idx="27">
                  <c:v>2016 WINTER</c:v>
                </c:pt>
                <c:pt idx="28">
                  <c:v>2017 FALL</c:v>
                </c:pt>
                <c:pt idx="29">
                  <c:v>2017 SPRING</c:v>
                </c:pt>
                <c:pt idx="30">
                  <c:v>2017 SUMMER</c:v>
                </c:pt>
                <c:pt idx="31">
                  <c:v>2017 WINTER</c:v>
                </c:pt>
                <c:pt idx="32">
                  <c:v>2018 FALL</c:v>
                </c:pt>
                <c:pt idx="33">
                  <c:v>2018 SPRING</c:v>
                </c:pt>
                <c:pt idx="34">
                  <c:v>2018 SUMMER</c:v>
                </c:pt>
                <c:pt idx="35">
                  <c:v>2018 WINTER</c:v>
                </c:pt>
                <c:pt idx="36">
                  <c:v>2019 FALL</c:v>
                </c:pt>
                <c:pt idx="37">
                  <c:v>2019 SPRING</c:v>
                </c:pt>
                <c:pt idx="38">
                  <c:v>2019 SUMMER</c:v>
                </c:pt>
                <c:pt idx="39">
                  <c:v>2019 WINTER</c:v>
                </c:pt>
              </c:strCache>
            </c:strRef>
          </c:cat>
          <c:val>
            <c:numRef>
              <c:f>Sheet3!$C$28:$C$68</c:f>
              <c:numCache>
                <c:formatCode>_("$"* #,##0.00_);_("$"* \(#,##0.00\);_("$"* "-"??_);_(@_)</c:formatCode>
                <c:ptCount val="40"/>
                <c:pt idx="0">
                  <c:v>627629</c:v>
                </c:pt>
                <c:pt idx="1">
                  <c:v>767513</c:v>
                </c:pt>
                <c:pt idx="2">
                  <c:v>795418</c:v>
                </c:pt>
                <c:pt idx="3">
                  <c:v>844612</c:v>
                </c:pt>
                <c:pt idx="4">
                  <c:v>677327</c:v>
                </c:pt>
                <c:pt idx="5">
                  <c:v>785897</c:v>
                </c:pt>
                <c:pt idx="6">
                  <c:v>751016</c:v>
                </c:pt>
                <c:pt idx="7">
                  <c:v>651970</c:v>
                </c:pt>
                <c:pt idx="8">
                  <c:v>743688</c:v>
                </c:pt>
                <c:pt idx="9">
                  <c:v>812002</c:v>
                </c:pt>
                <c:pt idx="10">
                  <c:v>731714</c:v>
                </c:pt>
                <c:pt idx="11">
                  <c:v>824877</c:v>
                </c:pt>
                <c:pt idx="12">
                  <c:v>746770</c:v>
                </c:pt>
                <c:pt idx="13">
                  <c:v>706497</c:v>
                </c:pt>
                <c:pt idx="14">
                  <c:v>786706</c:v>
                </c:pt>
                <c:pt idx="15">
                  <c:v>770045</c:v>
                </c:pt>
                <c:pt idx="16">
                  <c:v>767446</c:v>
                </c:pt>
                <c:pt idx="17">
                  <c:v>863388</c:v>
                </c:pt>
                <c:pt idx="18">
                  <c:v>672168</c:v>
                </c:pt>
                <c:pt idx="19">
                  <c:v>690226</c:v>
                </c:pt>
                <c:pt idx="20">
                  <c:v>789391</c:v>
                </c:pt>
                <c:pt idx="21">
                  <c:v>809253</c:v>
                </c:pt>
                <c:pt idx="22">
                  <c:v>744874</c:v>
                </c:pt>
                <c:pt idx="23">
                  <c:v>745783</c:v>
                </c:pt>
                <c:pt idx="24">
                  <c:v>842072</c:v>
                </c:pt>
                <c:pt idx="25">
                  <c:v>677742</c:v>
                </c:pt>
                <c:pt idx="26">
                  <c:v>679285</c:v>
                </c:pt>
                <c:pt idx="27">
                  <c:v>765675</c:v>
                </c:pt>
                <c:pt idx="28">
                  <c:v>712292</c:v>
                </c:pt>
                <c:pt idx="29">
                  <c:v>737933</c:v>
                </c:pt>
                <c:pt idx="30">
                  <c:v>700360</c:v>
                </c:pt>
                <c:pt idx="31">
                  <c:v>751641</c:v>
                </c:pt>
                <c:pt idx="32">
                  <c:v>828348</c:v>
                </c:pt>
                <c:pt idx="33">
                  <c:v>684560</c:v>
                </c:pt>
                <c:pt idx="34">
                  <c:v>826680</c:v>
                </c:pt>
                <c:pt idx="35">
                  <c:v>830094</c:v>
                </c:pt>
                <c:pt idx="36">
                  <c:v>694800</c:v>
                </c:pt>
                <c:pt idx="37">
                  <c:v>719090</c:v>
                </c:pt>
                <c:pt idx="38">
                  <c:v>696584</c:v>
                </c:pt>
                <c:pt idx="39">
                  <c:v>669205</c:v>
                </c:pt>
              </c:numCache>
            </c:numRef>
          </c:val>
        </c:ser>
        <c:dLbls>
          <c:showLegendKey val="0"/>
          <c:showVal val="0"/>
          <c:showCatName val="0"/>
          <c:showSerName val="0"/>
          <c:showPercent val="0"/>
          <c:showBubbleSize val="0"/>
        </c:dLbls>
        <c:gapWidth val="219"/>
        <c:axId val="309538768"/>
        <c:axId val="309539552"/>
      </c:barChart>
      <c:catAx>
        <c:axId val="309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09539552"/>
        <c:crosses val="autoZero"/>
        <c:auto val="0"/>
        <c:lblAlgn val="ctr"/>
        <c:lblOffset val="100"/>
        <c:noMultiLvlLbl val="0"/>
      </c:catAx>
      <c:valAx>
        <c:axId val="30953955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0953876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Advert/Marketing</a:t>
            </a:r>
            <a:r>
              <a:rPr lang="en-US" b="1" baseline="0">
                <a:solidFill>
                  <a:srgbClr val="00B0F0"/>
                </a:solidFill>
              </a:rPr>
              <a:t> Expenses By T_Guest</a:t>
            </a:r>
            <a:endParaRPr lang="en-US" b="1">
              <a:solidFill>
                <a:srgbClr val="00B0F0"/>
              </a:solidFill>
            </a:endParaRP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Sheet2!$C$2</c:f>
              <c:strCache>
                <c:ptCount val="1"/>
                <c:pt idx="0">
                  <c:v>Total</c:v>
                </c:pt>
              </c:strCache>
            </c:strRef>
          </c:tx>
          <c:spPr>
            <a:ln w="28575" cap="rnd">
              <a:solidFill>
                <a:schemeClr val="accent1"/>
              </a:solidFill>
              <a:round/>
            </a:ln>
            <a:effectLst/>
          </c:spPr>
          <c:marker>
            <c:symbol val="none"/>
          </c:marker>
          <c:cat>
            <c:strRef>
              <c:f>Sheet2!$B$3:$B$42</c:f>
              <c:strCache>
                <c:ptCount val="39"/>
                <c:pt idx="0">
                  <c:v>221</c:v>
                </c:pt>
                <c:pt idx="1">
                  <c:v>253</c:v>
                </c:pt>
                <c:pt idx="2">
                  <c:v>207</c:v>
                </c:pt>
                <c:pt idx="3">
                  <c:v>261</c:v>
                </c:pt>
                <c:pt idx="4">
                  <c:v>296</c:v>
                </c:pt>
                <c:pt idx="5">
                  <c:v>318</c:v>
                </c:pt>
                <c:pt idx="6">
                  <c:v>426</c:v>
                </c:pt>
                <c:pt idx="7">
                  <c:v>270</c:v>
                </c:pt>
                <c:pt idx="8">
                  <c:v>259</c:v>
                </c:pt>
                <c:pt idx="9">
                  <c:v>284</c:v>
                </c:pt>
                <c:pt idx="10">
                  <c:v>415</c:v>
                </c:pt>
                <c:pt idx="11">
                  <c:v>252</c:v>
                </c:pt>
                <c:pt idx="12">
                  <c:v>449</c:v>
                </c:pt>
                <c:pt idx="13">
                  <c:v>389</c:v>
                </c:pt>
                <c:pt idx="14">
                  <c:v>364</c:v>
                </c:pt>
                <c:pt idx="15">
                  <c:v>371</c:v>
                </c:pt>
                <c:pt idx="16">
                  <c:v>250</c:v>
                </c:pt>
                <c:pt idx="17">
                  <c:v>266</c:v>
                </c:pt>
                <c:pt idx="18">
                  <c:v>409</c:v>
                </c:pt>
                <c:pt idx="19">
                  <c:v>391</c:v>
                </c:pt>
                <c:pt idx="20">
                  <c:v>410</c:v>
                </c:pt>
                <c:pt idx="21">
                  <c:v>398</c:v>
                </c:pt>
                <c:pt idx="22">
                  <c:v>326</c:v>
                </c:pt>
                <c:pt idx="23">
                  <c:v>282</c:v>
                </c:pt>
                <c:pt idx="24">
                  <c:v>228</c:v>
                </c:pt>
                <c:pt idx="25">
                  <c:v>281</c:v>
                </c:pt>
                <c:pt idx="26">
                  <c:v>280</c:v>
                </c:pt>
                <c:pt idx="27">
                  <c:v>243</c:v>
                </c:pt>
                <c:pt idx="28">
                  <c:v>229</c:v>
                </c:pt>
                <c:pt idx="29">
                  <c:v>220</c:v>
                </c:pt>
                <c:pt idx="30">
                  <c:v>317</c:v>
                </c:pt>
                <c:pt idx="31">
                  <c:v>330</c:v>
                </c:pt>
                <c:pt idx="32">
                  <c:v>416</c:v>
                </c:pt>
                <c:pt idx="33">
                  <c:v>379</c:v>
                </c:pt>
                <c:pt idx="34">
                  <c:v>240</c:v>
                </c:pt>
                <c:pt idx="35">
                  <c:v>390</c:v>
                </c:pt>
                <c:pt idx="36">
                  <c:v>299</c:v>
                </c:pt>
                <c:pt idx="37">
                  <c:v>208</c:v>
                </c:pt>
                <c:pt idx="38">
                  <c:v>400</c:v>
                </c:pt>
              </c:strCache>
            </c:strRef>
          </c:cat>
          <c:val>
            <c:numRef>
              <c:f>Sheet2!$C$3:$C$42</c:f>
              <c:numCache>
                <c:formatCode>_("$"* #,##0.00_);_("$"* \(#,##0.00\);_("$"* "-"??_);_(@_)</c:formatCode>
                <c:ptCount val="39"/>
                <c:pt idx="0">
                  <c:v>143668</c:v>
                </c:pt>
                <c:pt idx="1">
                  <c:v>97904</c:v>
                </c:pt>
                <c:pt idx="2">
                  <c:v>96983</c:v>
                </c:pt>
                <c:pt idx="3">
                  <c:v>96132</c:v>
                </c:pt>
                <c:pt idx="4">
                  <c:v>94959</c:v>
                </c:pt>
                <c:pt idx="5">
                  <c:v>94796</c:v>
                </c:pt>
                <c:pt idx="6">
                  <c:v>94751</c:v>
                </c:pt>
                <c:pt idx="7">
                  <c:v>94680</c:v>
                </c:pt>
                <c:pt idx="8">
                  <c:v>92622</c:v>
                </c:pt>
                <c:pt idx="9">
                  <c:v>91938</c:v>
                </c:pt>
                <c:pt idx="10">
                  <c:v>91767</c:v>
                </c:pt>
                <c:pt idx="11">
                  <c:v>91756</c:v>
                </c:pt>
                <c:pt idx="12">
                  <c:v>91039</c:v>
                </c:pt>
                <c:pt idx="13">
                  <c:v>88985</c:v>
                </c:pt>
                <c:pt idx="14">
                  <c:v>84937</c:v>
                </c:pt>
                <c:pt idx="15">
                  <c:v>84858</c:v>
                </c:pt>
                <c:pt idx="16">
                  <c:v>82254</c:v>
                </c:pt>
                <c:pt idx="17">
                  <c:v>81970</c:v>
                </c:pt>
                <c:pt idx="18">
                  <c:v>81749</c:v>
                </c:pt>
                <c:pt idx="19">
                  <c:v>81734</c:v>
                </c:pt>
                <c:pt idx="20">
                  <c:v>80781</c:v>
                </c:pt>
                <c:pt idx="21">
                  <c:v>80253</c:v>
                </c:pt>
                <c:pt idx="22">
                  <c:v>80220</c:v>
                </c:pt>
                <c:pt idx="23">
                  <c:v>79211</c:v>
                </c:pt>
                <c:pt idx="24">
                  <c:v>78226</c:v>
                </c:pt>
                <c:pt idx="25">
                  <c:v>78073</c:v>
                </c:pt>
                <c:pt idx="26">
                  <c:v>75759</c:v>
                </c:pt>
                <c:pt idx="27">
                  <c:v>74472</c:v>
                </c:pt>
                <c:pt idx="28">
                  <c:v>73641</c:v>
                </c:pt>
                <c:pt idx="29">
                  <c:v>68598</c:v>
                </c:pt>
                <c:pt idx="30">
                  <c:v>66744</c:v>
                </c:pt>
                <c:pt idx="31">
                  <c:v>65832</c:v>
                </c:pt>
                <c:pt idx="32">
                  <c:v>65173</c:v>
                </c:pt>
                <c:pt idx="33">
                  <c:v>63855</c:v>
                </c:pt>
                <c:pt idx="34">
                  <c:v>63037</c:v>
                </c:pt>
                <c:pt idx="35">
                  <c:v>62811</c:v>
                </c:pt>
                <c:pt idx="36">
                  <c:v>53487</c:v>
                </c:pt>
                <c:pt idx="37">
                  <c:v>51119</c:v>
                </c:pt>
                <c:pt idx="38">
                  <c:v>50309</c:v>
                </c:pt>
              </c:numCache>
            </c:numRef>
          </c:val>
          <c:smooth val="0"/>
        </c:ser>
        <c:dLbls>
          <c:showLegendKey val="0"/>
          <c:showVal val="0"/>
          <c:showCatName val="0"/>
          <c:showSerName val="0"/>
          <c:showPercent val="0"/>
          <c:showBubbleSize val="0"/>
        </c:dLbls>
        <c:smooth val="0"/>
        <c:axId val="305888784"/>
        <c:axId val="306866888"/>
      </c:lineChart>
      <c:catAx>
        <c:axId val="30588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66888"/>
        <c:crosses val="autoZero"/>
        <c:auto val="0"/>
        <c:lblAlgn val="ctr"/>
        <c:lblOffset val="100"/>
        <c:noMultiLvlLbl val="0"/>
      </c:catAx>
      <c:valAx>
        <c:axId val="30686688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8878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1.xlsx]Sheet3!PivotTable1</c:name>
    <c:fmtId val="0"/>
  </c:pivotSource>
  <c:chart>
    <c:title>
      <c:tx>
        <c:rich>
          <a:bodyPr/>
          <a:lstStyle/>
          <a:p>
            <a:pPr>
              <a:defRPr/>
            </a:pPr>
            <a:r>
              <a:rPr lang="en-US" sz="1400" b="1">
                <a:solidFill>
                  <a:srgbClr val="00B0F0"/>
                </a:solidFill>
              </a:rPr>
              <a:t>Total</a:t>
            </a:r>
            <a:r>
              <a:rPr lang="en-US" sz="1400" b="1" baseline="0">
                <a:solidFill>
                  <a:srgbClr val="00B0F0"/>
                </a:solidFill>
              </a:rPr>
              <a:t> Income &amp; Expenses By Season</a:t>
            </a:r>
            <a:endParaRPr lang="en-US" sz="1400" b="1">
              <a:solidFill>
                <a:srgbClr val="00B0F0"/>
              </a:solidFill>
            </a:endParaRPr>
          </a:p>
        </c:rich>
      </c:tx>
      <c:layout/>
      <c:overlay val="0"/>
    </c:title>
    <c:autoTitleDeleted val="0"/>
    <c:pivotFmts>
      <c:pivotFmt>
        <c:idx val="0"/>
        <c:spPr>
          <a:solidFill>
            <a:srgbClr val="5B9BD5"/>
          </a:solidFill>
          <a:ln w="25400">
            <a:noFill/>
          </a:ln>
        </c:spPr>
        <c:marker>
          <c:symbol val="none"/>
        </c:marker>
      </c:pivotFmt>
      <c:pivotFmt>
        <c:idx val="1"/>
        <c:spPr>
          <a:solidFill>
            <a:srgbClr val="ED7D31"/>
          </a:solidFill>
          <a:ln w="25400">
            <a:noFill/>
          </a:ln>
        </c:spPr>
        <c:marker>
          <c:symbol val="none"/>
        </c:marker>
      </c:pivotFmt>
    </c:pivotFmts>
    <c:plotArea>
      <c:layout/>
      <c:barChart>
        <c:barDir val="bar"/>
        <c:grouping val="clustered"/>
        <c:varyColors val="0"/>
        <c:ser>
          <c:idx val="0"/>
          <c:order val="0"/>
          <c:tx>
            <c:strRef>
              <c:f>Sheet3!$C$3:$C$4</c:f>
              <c:strCache>
                <c:ptCount val="1"/>
                <c:pt idx="0">
                  <c:v> Total expenses By season</c:v>
                </c:pt>
              </c:strCache>
            </c:strRef>
          </c:tx>
          <c:spPr>
            <a:solidFill>
              <a:srgbClr val="5B9BD5"/>
            </a:solidFill>
            <a:ln w="25400">
              <a:noFill/>
            </a:ln>
          </c:spPr>
          <c:invertIfNegative val="0"/>
          <c:cat>
            <c:strRef>
              <c:f>Sheet3!$B$5:$B$9</c:f>
              <c:strCache>
                <c:ptCount val="4"/>
                <c:pt idx="0">
                  <c:v>Fall</c:v>
                </c:pt>
                <c:pt idx="1">
                  <c:v>Spring</c:v>
                </c:pt>
                <c:pt idx="2">
                  <c:v>Summer</c:v>
                </c:pt>
                <c:pt idx="3">
                  <c:v>Winter</c:v>
                </c:pt>
              </c:strCache>
            </c:strRef>
          </c:cat>
          <c:val>
            <c:numRef>
              <c:f>Sheet3!$C$5:$C$9</c:f>
              <c:numCache>
                <c:formatCode>_("$"* #,##0.00_);_("$"* \(#,##0.00\);_("$"* "-"??_);_(@_)</c:formatCode>
                <c:ptCount val="4"/>
                <c:pt idx="0">
                  <c:v>6338500</c:v>
                </c:pt>
                <c:pt idx="1">
                  <c:v>5628333</c:v>
                </c:pt>
                <c:pt idx="2">
                  <c:v>5892130</c:v>
                </c:pt>
                <c:pt idx="3">
                  <c:v>5998167</c:v>
                </c:pt>
              </c:numCache>
            </c:numRef>
          </c:val>
        </c:ser>
        <c:ser>
          <c:idx val="1"/>
          <c:order val="1"/>
          <c:tx>
            <c:strRef>
              <c:f>Sheet3!$D$3:$D$4</c:f>
              <c:strCache>
                <c:ptCount val="1"/>
                <c:pt idx="0">
                  <c:v>Total income By Season</c:v>
                </c:pt>
              </c:strCache>
            </c:strRef>
          </c:tx>
          <c:spPr>
            <a:solidFill>
              <a:srgbClr val="ED7D31"/>
            </a:solidFill>
            <a:ln w="25400">
              <a:noFill/>
            </a:ln>
          </c:spPr>
          <c:invertIfNegative val="0"/>
          <c:cat>
            <c:strRef>
              <c:f>Sheet3!$B$5:$B$9</c:f>
              <c:strCache>
                <c:ptCount val="4"/>
                <c:pt idx="0">
                  <c:v>Fall</c:v>
                </c:pt>
                <c:pt idx="1">
                  <c:v>Spring</c:v>
                </c:pt>
                <c:pt idx="2">
                  <c:v>Summer</c:v>
                </c:pt>
                <c:pt idx="3">
                  <c:v>Winter</c:v>
                </c:pt>
              </c:strCache>
            </c:strRef>
          </c:cat>
          <c:val>
            <c:numRef>
              <c:f>Sheet3!$D$5:$D$9</c:f>
              <c:numCache>
                <c:formatCode>_("$"* #,##0.00_);_("$"* \(#,##0.00\);_("$"* "-"??_);_(@_)</c:formatCode>
                <c:ptCount val="4"/>
                <c:pt idx="0">
                  <c:v>7429763</c:v>
                </c:pt>
                <c:pt idx="1">
                  <c:v>7563875</c:v>
                </c:pt>
                <c:pt idx="2">
                  <c:v>7384805</c:v>
                </c:pt>
                <c:pt idx="3">
                  <c:v>7544128</c:v>
                </c:pt>
              </c:numCache>
            </c:numRef>
          </c:val>
        </c:ser>
        <c:dLbls>
          <c:showLegendKey val="0"/>
          <c:showVal val="0"/>
          <c:showCatName val="0"/>
          <c:showSerName val="0"/>
          <c:showPercent val="0"/>
          <c:showBubbleSize val="0"/>
        </c:dLbls>
        <c:gapWidth val="182"/>
        <c:axId val="243906528"/>
        <c:axId val="242501416"/>
      </c:barChart>
      <c:catAx>
        <c:axId val="243906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501416"/>
        <c:crosses val="autoZero"/>
        <c:auto val="0"/>
        <c:lblAlgn val="ctr"/>
        <c:lblOffset val="100"/>
        <c:noMultiLvlLbl val="0"/>
      </c:catAx>
      <c:valAx>
        <c:axId val="242501416"/>
        <c:scaling>
          <c:orientation val="minMax"/>
        </c:scaling>
        <c:delete val="0"/>
        <c:axPos val="b"/>
        <c:numFmt formatCode="_(&quot;$&quot;* #,##0.00_);_(&quot;$&quot;* \(#,##0.00\);_(&quot;$&quot;* &quot;-&quot;??_);_(@_)"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06528"/>
        <c:crosses val="autoZero"/>
        <c:crossBetween val="between"/>
      </c:valAx>
      <c:spPr>
        <a:noFill/>
        <a:ln w="25400">
          <a:noFill/>
        </a:ln>
      </c:spPr>
    </c:plotArea>
    <c:legend>
      <c:legendPos val="r"/>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1.xlsx]Sheet3!PivotTable3</c:name>
    <c:fmtId val="0"/>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Sum</a:t>
            </a:r>
            <a:r>
              <a:rPr lang="en-US" b="1" baseline="0">
                <a:solidFill>
                  <a:srgbClr val="00B0F0"/>
                </a:solidFill>
              </a:rPr>
              <a:t> of Total Income By Years</a:t>
            </a:r>
            <a:endParaRPr lang="en-US" b="1">
              <a:solidFill>
                <a:srgbClr val="00B0F0"/>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Sheet3!$C$27</c:f>
              <c:strCache>
                <c:ptCount val="1"/>
                <c:pt idx="0">
                  <c:v>Total</c:v>
                </c:pt>
              </c:strCache>
            </c:strRef>
          </c:tx>
          <c:spPr>
            <a:solidFill>
              <a:schemeClr val="accent1"/>
            </a:solidFill>
            <a:ln>
              <a:noFill/>
            </a:ln>
            <a:effectLst/>
          </c:spPr>
          <c:invertIfNegative val="0"/>
          <c:cat>
            <c:strRef>
              <c:f>Sheet3!$B$28:$B$68</c:f>
              <c:strCache>
                <c:ptCount val="40"/>
                <c:pt idx="0">
                  <c:v>2010 FALL</c:v>
                </c:pt>
                <c:pt idx="1">
                  <c:v>2010 SPRING</c:v>
                </c:pt>
                <c:pt idx="2">
                  <c:v>2010 SUMMER</c:v>
                </c:pt>
                <c:pt idx="3">
                  <c:v>2010 WINTER</c:v>
                </c:pt>
                <c:pt idx="4">
                  <c:v>2011 FALL</c:v>
                </c:pt>
                <c:pt idx="5">
                  <c:v>2011 SPRING</c:v>
                </c:pt>
                <c:pt idx="6">
                  <c:v>2011 SUMMER</c:v>
                </c:pt>
                <c:pt idx="7">
                  <c:v>2011 WINTER</c:v>
                </c:pt>
                <c:pt idx="8">
                  <c:v>2012 FALL</c:v>
                </c:pt>
                <c:pt idx="9">
                  <c:v>2012 SPRING</c:v>
                </c:pt>
                <c:pt idx="10">
                  <c:v>2012 SUMMER</c:v>
                </c:pt>
                <c:pt idx="11">
                  <c:v>2012 WINTER</c:v>
                </c:pt>
                <c:pt idx="12">
                  <c:v>2013 FALL</c:v>
                </c:pt>
                <c:pt idx="13">
                  <c:v>2013 SPRING</c:v>
                </c:pt>
                <c:pt idx="14">
                  <c:v>2013 SUMMER</c:v>
                </c:pt>
                <c:pt idx="15">
                  <c:v>2013 WINTER</c:v>
                </c:pt>
                <c:pt idx="16">
                  <c:v>2014 FALL</c:v>
                </c:pt>
                <c:pt idx="17">
                  <c:v>2014 SPRING</c:v>
                </c:pt>
                <c:pt idx="18">
                  <c:v>2014 SUMMER</c:v>
                </c:pt>
                <c:pt idx="19">
                  <c:v>2014 WINTER</c:v>
                </c:pt>
                <c:pt idx="20">
                  <c:v>2015 FALL</c:v>
                </c:pt>
                <c:pt idx="21">
                  <c:v>2015 SPRING</c:v>
                </c:pt>
                <c:pt idx="22">
                  <c:v>2015 SUMMER</c:v>
                </c:pt>
                <c:pt idx="23">
                  <c:v>2015 WINTER</c:v>
                </c:pt>
                <c:pt idx="24">
                  <c:v>2016 FALL</c:v>
                </c:pt>
                <c:pt idx="25">
                  <c:v>2016 SPRING</c:v>
                </c:pt>
                <c:pt idx="26">
                  <c:v>2016 SUMMER</c:v>
                </c:pt>
                <c:pt idx="27">
                  <c:v>2016 WINTER</c:v>
                </c:pt>
                <c:pt idx="28">
                  <c:v>2017 FALL</c:v>
                </c:pt>
                <c:pt idx="29">
                  <c:v>2017 SPRING</c:v>
                </c:pt>
                <c:pt idx="30">
                  <c:v>2017 SUMMER</c:v>
                </c:pt>
                <c:pt idx="31">
                  <c:v>2017 WINTER</c:v>
                </c:pt>
                <c:pt idx="32">
                  <c:v>2018 FALL</c:v>
                </c:pt>
                <c:pt idx="33">
                  <c:v>2018 SPRING</c:v>
                </c:pt>
                <c:pt idx="34">
                  <c:v>2018 SUMMER</c:v>
                </c:pt>
                <c:pt idx="35">
                  <c:v>2018 WINTER</c:v>
                </c:pt>
                <c:pt idx="36">
                  <c:v>2019 FALL</c:v>
                </c:pt>
                <c:pt idx="37">
                  <c:v>2019 SPRING</c:v>
                </c:pt>
                <c:pt idx="38">
                  <c:v>2019 SUMMER</c:v>
                </c:pt>
                <c:pt idx="39">
                  <c:v>2019 WINTER</c:v>
                </c:pt>
              </c:strCache>
            </c:strRef>
          </c:cat>
          <c:val>
            <c:numRef>
              <c:f>Sheet3!$C$28:$C$68</c:f>
              <c:numCache>
                <c:formatCode>_("$"* #,##0.00_);_("$"* \(#,##0.00\);_("$"* "-"??_);_(@_)</c:formatCode>
                <c:ptCount val="40"/>
                <c:pt idx="0">
                  <c:v>627629</c:v>
                </c:pt>
                <c:pt idx="1">
                  <c:v>767513</c:v>
                </c:pt>
                <c:pt idx="2">
                  <c:v>795418</c:v>
                </c:pt>
                <c:pt idx="3">
                  <c:v>844612</c:v>
                </c:pt>
                <c:pt idx="4">
                  <c:v>677327</c:v>
                </c:pt>
                <c:pt idx="5">
                  <c:v>785897</c:v>
                </c:pt>
                <c:pt idx="6">
                  <c:v>751016</c:v>
                </c:pt>
                <c:pt idx="7">
                  <c:v>651970</c:v>
                </c:pt>
                <c:pt idx="8">
                  <c:v>743688</c:v>
                </c:pt>
                <c:pt idx="9">
                  <c:v>812002</c:v>
                </c:pt>
                <c:pt idx="10">
                  <c:v>731714</c:v>
                </c:pt>
                <c:pt idx="11">
                  <c:v>824877</c:v>
                </c:pt>
                <c:pt idx="12">
                  <c:v>746770</c:v>
                </c:pt>
                <c:pt idx="13">
                  <c:v>706497</c:v>
                </c:pt>
                <c:pt idx="14">
                  <c:v>786706</c:v>
                </c:pt>
                <c:pt idx="15">
                  <c:v>770045</c:v>
                </c:pt>
                <c:pt idx="16">
                  <c:v>767446</c:v>
                </c:pt>
                <c:pt idx="17">
                  <c:v>863388</c:v>
                </c:pt>
                <c:pt idx="18">
                  <c:v>672168</c:v>
                </c:pt>
                <c:pt idx="19">
                  <c:v>690226</c:v>
                </c:pt>
                <c:pt idx="20">
                  <c:v>789391</c:v>
                </c:pt>
                <c:pt idx="21">
                  <c:v>809253</c:v>
                </c:pt>
                <c:pt idx="22">
                  <c:v>744874</c:v>
                </c:pt>
                <c:pt idx="23">
                  <c:v>745783</c:v>
                </c:pt>
                <c:pt idx="24">
                  <c:v>842072</c:v>
                </c:pt>
                <c:pt idx="25">
                  <c:v>677742</c:v>
                </c:pt>
                <c:pt idx="26">
                  <c:v>679285</c:v>
                </c:pt>
                <c:pt idx="27">
                  <c:v>765675</c:v>
                </c:pt>
                <c:pt idx="28">
                  <c:v>712292</c:v>
                </c:pt>
                <c:pt idx="29">
                  <c:v>737933</c:v>
                </c:pt>
                <c:pt idx="30">
                  <c:v>700360</c:v>
                </c:pt>
                <c:pt idx="31">
                  <c:v>751641</c:v>
                </c:pt>
                <c:pt idx="32">
                  <c:v>828348</c:v>
                </c:pt>
                <c:pt idx="33">
                  <c:v>684560</c:v>
                </c:pt>
                <c:pt idx="34">
                  <c:v>826680</c:v>
                </c:pt>
                <c:pt idx="35">
                  <c:v>830094</c:v>
                </c:pt>
                <c:pt idx="36">
                  <c:v>694800</c:v>
                </c:pt>
                <c:pt idx="37">
                  <c:v>719090</c:v>
                </c:pt>
                <c:pt idx="38">
                  <c:v>696584</c:v>
                </c:pt>
                <c:pt idx="39">
                  <c:v>669205</c:v>
                </c:pt>
              </c:numCache>
            </c:numRef>
          </c:val>
        </c:ser>
        <c:dLbls>
          <c:showLegendKey val="0"/>
          <c:showVal val="0"/>
          <c:showCatName val="0"/>
          <c:showSerName val="0"/>
          <c:showPercent val="0"/>
          <c:showBubbleSize val="0"/>
        </c:dLbls>
        <c:gapWidth val="219"/>
        <c:axId val="242503376"/>
        <c:axId val="242504944"/>
      </c:barChart>
      <c:catAx>
        <c:axId val="2425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42504944"/>
        <c:crosses val="autoZero"/>
        <c:auto val="0"/>
        <c:lblAlgn val="ctr"/>
        <c:lblOffset val="100"/>
        <c:noMultiLvlLbl val="0"/>
      </c:catAx>
      <c:valAx>
        <c:axId val="24250494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4250337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1.xlsx]Sheet3!PivotTable2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0B0F0"/>
                </a:solidFill>
              </a:rPr>
              <a:t>Sum of T_Guests</a:t>
            </a:r>
            <a:r>
              <a:rPr lang="en-US" b="1" baseline="0">
                <a:solidFill>
                  <a:srgbClr val="00B0F0"/>
                </a:solidFill>
              </a:rPr>
              <a:t> By Season</a:t>
            </a:r>
            <a:endParaRPr lang="en-US" b="1">
              <a:solidFill>
                <a:srgbClr val="00B0F0"/>
              </a:solidFill>
            </a:endParaRPr>
          </a:p>
        </c:rich>
      </c:tx>
      <c:layout>
        <c:manualLayout>
          <c:xMode val="edge"/>
          <c:yMode val="edge"/>
          <c:x val="0.2022836589870711"/>
          <c:y val="3.2110091743119268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Sheet3!$C$17</c:f>
              <c:strCache>
                <c:ptCount val="1"/>
                <c:pt idx="0">
                  <c:v>Total</c:v>
                </c:pt>
              </c:strCache>
            </c:strRef>
          </c:tx>
          <c:spPr>
            <a:solidFill>
              <a:schemeClr val="accent1"/>
            </a:solidFill>
            <a:ln>
              <a:noFill/>
            </a:ln>
            <a:effectLst/>
          </c:spPr>
          <c:invertIfNegative val="0"/>
          <c:cat>
            <c:strRef>
              <c:f>Sheet3!$B$18:$B$22</c:f>
              <c:strCache>
                <c:ptCount val="4"/>
                <c:pt idx="0">
                  <c:v>Summer</c:v>
                </c:pt>
                <c:pt idx="1">
                  <c:v>Spring</c:v>
                </c:pt>
                <c:pt idx="2">
                  <c:v>Winter</c:v>
                </c:pt>
                <c:pt idx="3">
                  <c:v>Fall</c:v>
                </c:pt>
              </c:strCache>
            </c:strRef>
          </c:cat>
          <c:val>
            <c:numRef>
              <c:f>Sheet3!$C$18:$C$22</c:f>
              <c:numCache>
                <c:formatCode>General</c:formatCode>
                <c:ptCount val="4"/>
                <c:pt idx="0">
                  <c:v>3310</c:v>
                </c:pt>
                <c:pt idx="1">
                  <c:v>3183</c:v>
                </c:pt>
                <c:pt idx="2">
                  <c:v>2991</c:v>
                </c:pt>
                <c:pt idx="3">
                  <c:v>2964</c:v>
                </c:pt>
              </c:numCache>
            </c:numRef>
          </c:val>
        </c:ser>
        <c:dLbls>
          <c:showLegendKey val="0"/>
          <c:showVal val="0"/>
          <c:showCatName val="0"/>
          <c:showSerName val="0"/>
          <c:showPercent val="0"/>
          <c:showBubbleSize val="0"/>
        </c:dLbls>
        <c:gapWidth val="219"/>
        <c:overlap val="-27"/>
        <c:axId val="308829016"/>
        <c:axId val="308824704"/>
      </c:barChart>
      <c:catAx>
        <c:axId val="30882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4704"/>
        <c:crosses val="autoZero"/>
        <c:auto val="0"/>
        <c:lblAlgn val="ctr"/>
        <c:lblOffset val="100"/>
        <c:noMultiLvlLbl val="0"/>
      </c:catAx>
      <c:valAx>
        <c:axId val="30882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901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1.xlsx]Sheet4!PivotTable1</c:name>
    <c:fmtId val="3"/>
  </c:pivotSource>
  <c:chart>
    <c:title>
      <c:tx>
        <c:rich>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Total</a:t>
            </a:r>
            <a:r>
              <a:rPr lang="en-US" sz="800" baseline="0"/>
              <a:t> Expenses and Income By Year</a:t>
            </a:r>
            <a:endParaRPr lang="en-US" sz="800"/>
          </a:p>
        </c:rich>
      </c:tx>
      <c:layout/>
      <c:overlay val="0"/>
      <c:spPr>
        <a:noFill/>
        <a:ln>
          <a:noFill/>
        </a:ln>
        <a:effectLst/>
      </c:spPr>
      <c:txPr>
        <a:bodyPr rot="0" spcFirstLastPara="1" vertOverflow="ellipsis" vert="horz" wrap="square" anchor="ctr" anchorCtr="1"/>
        <a:lstStyle/>
        <a:p>
          <a:pPr>
            <a:defRPr sz="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Sheet4!$B$17</c:f>
              <c:strCache>
                <c:ptCount val="1"/>
                <c:pt idx="0">
                  <c:v>Sum of Total expenses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Sheet4!$A$18:$A$28</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Sheet4!$B$18:$B$28</c:f>
              <c:numCache>
                <c:formatCode>_("$"* #,##0.00_);_("$"* \(#,##0.00\);_("$"* "-"??_);_(@_)</c:formatCode>
                <c:ptCount val="10"/>
                <c:pt idx="0">
                  <c:v>2352174</c:v>
                </c:pt>
                <c:pt idx="1">
                  <c:v>2219465</c:v>
                </c:pt>
                <c:pt idx="2">
                  <c:v>2388256</c:v>
                </c:pt>
                <c:pt idx="3">
                  <c:v>2535401</c:v>
                </c:pt>
                <c:pt idx="4">
                  <c:v>2398783</c:v>
                </c:pt>
                <c:pt idx="5">
                  <c:v>2515593</c:v>
                </c:pt>
                <c:pt idx="6">
                  <c:v>2287815</c:v>
                </c:pt>
                <c:pt idx="7">
                  <c:v>2439568</c:v>
                </c:pt>
                <c:pt idx="8">
                  <c:v>2475305</c:v>
                </c:pt>
                <c:pt idx="9">
                  <c:v>2244770</c:v>
                </c:pt>
              </c:numCache>
            </c:numRef>
          </c:val>
        </c:ser>
        <c:ser>
          <c:idx val="1"/>
          <c:order val="1"/>
          <c:tx>
            <c:strRef>
              <c:f>Sheet4!$C$17</c:f>
              <c:strCache>
                <c:ptCount val="1"/>
                <c:pt idx="0">
                  <c:v>Sum of Total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Sheet4!$A$18:$A$28</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Sheet4!$C$18:$C$28</c:f>
              <c:numCache>
                <c:formatCode>_("$"* #,##0.00_);_("$"* \(#,##0.00\);_("$"* "-"??_);_(@_)</c:formatCode>
                <c:ptCount val="10"/>
                <c:pt idx="0">
                  <c:v>3035172</c:v>
                </c:pt>
                <c:pt idx="1">
                  <c:v>2866210</c:v>
                </c:pt>
                <c:pt idx="2">
                  <c:v>3112281</c:v>
                </c:pt>
                <c:pt idx="3">
                  <c:v>3010018</c:v>
                </c:pt>
                <c:pt idx="4">
                  <c:v>2993228</c:v>
                </c:pt>
                <c:pt idx="5">
                  <c:v>3089301</c:v>
                </c:pt>
                <c:pt idx="6">
                  <c:v>2964774</c:v>
                </c:pt>
                <c:pt idx="7">
                  <c:v>2902226</c:v>
                </c:pt>
                <c:pt idx="8">
                  <c:v>3169682</c:v>
                </c:pt>
                <c:pt idx="9">
                  <c:v>2779679</c:v>
                </c:pt>
              </c:numCache>
            </c:numRef>
          </c:val>
        </c:ser>
        <c:dLbls>
          <c:showLegendKey val="0"/>
          <c:showVal val="0"/>
          <c:showCatName val="0"/>
          <c:showSerName val="0"/>
          <c:showPercent val="0"/>
          <c:showBubbleSize val="0"/>
        </c:dLbls>
        <c:gapWidth val="100"/>
        <c:overlap val="-24"/>
        <c:axId val="308826272"/>
        <c:axId val="308827056"/>
      </c:barChart>
      <c:catAx>
        <c:axId val="30882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827056"/>
        <c:crosses val="autoZero"/>
        <c:auto val="1"/>
        <c:lblAlgn val="ctr"/>
        <c:lblOffset val="100"/>
        <c:noMultiLvlLbl val="0"/>
      </c:catAx>
      <c:valAx>
        <c:axId val="30882705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82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1.xlsx]Sheet1!PivotTable4</c:name>
    <c:fmtId val="1"/>
  </c:pivotSource>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US" b="1">
                <a:solidFill>
                  <a:srgbClr val="00B0F0"/>
                </a:solidFill>
              </a:rPr>
              <a:t>Sum</a:t>
            </a:r>
            <a:r>
              <a:rPr lang="en-US" b="1" baseline="0">
                <a:solidFill>
                  <a:srgbClr val="00B0F0"/>
                </a:solidFill>
              </a:rPr>
              <a:t> of Total Income By number of Guests</a:t>
            </a:r>
            <a:endParaRPr lang="en-US" b="1">
              <a:solidFill>
                <a:srgbClr val="00B0F0"/>
              </a:solidFill>
            </a:endParaRP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Sheet1!$B$2</c:f>
              <c:strCache>
                <c:ptCount val="1"/>
                <c:pt idx="0">
                  <c:v>Total</c:v>
                </c:pt>
              </c:strCache>
            </c:strRef>
          </c:tx>
          <c:spPr>
            <a:ln w="28575" cap="rnd">
              <a:solidFill>
                <a:schemeClr val="accent1"/>
              </a:solidFill>
              <a:round/>
            </a:ln>
            <a:effectLst/>
          </c:spPr>
          <c:marker>
            <c:symbol val="none"/>
          </c:marker>
          <c:cat>
            <c:strRef>
              <c:f>Sheet1!$A$3:$A$42</c:f>
              <c:strCache>
                <c:ptCount val="39"/>
                <c:pt idx="0">
                  <c:v>449</c:v>
                </c:pt>
                <c:pt idx="1">
                  <c:v>426</c:v>
                </c:pt>
                <c:pt idx="2">
                  <c:v>416</c:v>
                </c:pt>
                <c:pt idx="3">
                  <c:v>415</c:v>
                </c:pt>
                <c:pt idx="4">
                  <c:v>410</c:v>
                </c:pt>
                <c:pt idx="5">
                  <c:v>409</c:v>
                </c:pt>
                <c:pt idx="6">
                  <c:v>400</c:v>
                </c:pt>
                <c:pt idx="7">
                  <c:v>398</c:v>
                </c:pt>
                <c:pt idx="8">
                  <c:v>391</c:v>
                </c:pt>
                <c:pt idx="9">
                  <c:v>390</c:v>
                </c:pt>
                <c:pt idx="10">
                  <c:v>389</c:v>
                </c:pt>
                <c:pt idx="11">
                  <c:v>379</c:v>
                </c:pt>
                <c:pt idx="12">
                  <c:v>371</c:v>
                </c:pt>
                <c:pt idx="13">
                  <c:v>364</c:v>
                </c:pt>
                <c:pt idx="14">
                  <c:v>330</c:v>
                </c:pt>
                <c:pt idx="15">
                  <c:v>326</c:v>
                </c:pt>
                <c:pt idx="16">
                  <c:v>318</c:v>
                </c:pt>
                <c:pt idx="17">
                  <c:v>317</c:v>
                </c:pt>
                <c:pt idx="18">
                  <c:v>299</c:v>
                </c:pt>
                <c:pt idx="19">
                  <c:v>296</c:v>
                </c:pt>
                <c:pt idx="20">
                  <c:v>284</c:v>
                </c:pt>
                <c:pt idx="21">
                  <c:v>282</c:v>
                </c:pt>
                <c:pt idx="22">
                  <c:v>281</c:v>
                </c:pt>
                <c:pt idx="23">
                  <c:v>280</c:v>
                </c:pt>
                <c:pt idx="24">
                  <c:v>270</c:v>
                </c:pt>
                <c:pt idx="25">
                  <c:v>266</c:v>
                </c:pt>
                <c:pt idx="26">
                  <c:v>261</c:v>
                </c:pt>
                <c:pt idx="27">
                  <c:v>259</c:v>
                </c:pt>
                <c:pt idx="28">
                  <c:v>253</c:v>
                </c:pt>
                <c:pt idx="29">
                  <c:v>252</c:v>
                </c:pt>
                <c:pt idx="30">
                  <c:v>250</c:v>
                </c:pt>
                <c:pt idx="31">
                  <c:v>243</c:v>
                </c:pt>
                <c:pt idx="32">
                  <c:v>240</c:v>
                </c:pt>
                <c:pt idx="33">
                  <c:v>229</c:v>
                </c:pt>
                <c:pt idx="34">
                  <c:v>228</c:v>
                </c:pt>
                <c:pt idx="35">
                  <c:v>221</c:v>
                </c:pt>
                <c:pt idx="36">
                  <c:v>220</c:v>
                </c:pt>
                <c:pt idx="37">
                  <c:v>208</c:v>
                </c:pt>
                <c:pt idx="38">
                  <c:v>207</c:v>
                </c:pt>
              </c:strCache>
            </c:strRef>
          </c:cat>
          <c:val>
            <c:numRef>
              <c:f>Sheet1!$B$3:$B$42</c:f>
              <c:numCache>
                <c:formatCode>_("$"* #,##0.00_);_("$"* \(#,##0.00\);_("$"* "-"??_);_(@_)</c:formatCode>
                <c:ptCount val="39"/>
                <c:pt idx="0">
                  <c:v>627629</c:v>
                </c:pt>
                <c:pt idx="1">
                  <c:v>690226</c:v>
                </c:pt>
                <c:pt idx="2">
                  <c:v>767513</c:v>
                </c:pt>
                <c:pt idx="3">
                  <c:v>842072</c:v>
                </c:pt>
                <c:pt idx="4">
                  <c:v>696584</c:v>
                </c:pt>
                <c:pt idx="5">
                  <c:v>745783</c:v>
                </c:pt>
                <c:pt idx="6">
                  <c:v>751016</c:v>
                </c:pt>
                <c:pt idx="7">
                  <c:v>679285</c:v>
                </c:pt>
                <c:pt idx="8">
                  <c:v>669205</c:v>
                </c:pt>
                <c:pt idx="9">
                  <c:v>672168</c:v>
                </c:pt>
                <c:pt idx="10">
                  <c:v>731714</c:v>
                </c:pt>
                <c:pt idx="11">
                  <c:v>706497</c:v>
                </c:pt>
                <c:pt idx="12">
                  <c:v>809253</c:v>
                </c:pt>
                <c:pt idx="13">
                  <c:v>737933</c:v>
                </c:pt>
                <c:pt idx="14">
                  <c:v>712292</c:v>
                </c:pt>
                <c:pt idx="15">
                  <c:v>812002</c:v>
                </c:pt>
                <c:pt idx="16">
                  <c:v>785897</c:v>
                </c:pt>
                <c:pt idx="17">
                  <c:v>770045</c:v>
                </c:pt>
                <c:pt idx="18">
                  <c:v>795418</c:v>
                </c:pt>
                <c:pt idx="19">
                  <c:v>746770</c:v>
                </c:pt>
                <c:pt idx="20">
                  <c:v>751641</c:v>
                </c:pt>
                <c:pt idx="21">
                  <c:v>719090</c:v>
                </c:pt>
                <c:pt idx="22">
                  <c:v>700360</c:v>
                </c:pt>
                <c:pt idx="23">
                  <c:v>677327</c:v>
                </c:pt>
                <c:pt idx="24">
                  <c:v>826680</c:v>
                </c:pt>
                <c:pt idx="25">
                  <c:v>677742</c:v>
                </c:pt>
                <c:pt idx="26">
                  <c:v>767446</c:v>
                </c:pt>
                <c:pt idx="27">
                  <c:v>651970</c:v>
                </c:pt>
                <c:pt idx="28">
                  <c:v>863388</c:v>
                </c:pt>
                <c:pt idx="29">
                  <c:v>744874</c:v>
                </c:pt>
                <c:pt idx="30">
                  <c:v>830094</c:v>
                </c:pt>
                <c:pt idx="31">
                  <c:v>743688</c:v>
                </c:pt>
                <c:pt idx="32">
                  <c:v>789391</c:v>
                </c:pt>
                <c:pt idx="33">
                  <c:v>828348</c:v>
                </c:pt>
                <c:pt idx="34">
                  <c:v>844612</c:v>
                </c:pt>
                <c:pt idx="35">
                  <c:v>1481506</c:v>
                </c:pt>
                <c:pt idx="36">
                  <c:v>765675</c:v>
                </c:pt>
                <c:pt idx="37">
                  <c:v>684560</c:v>
                </c:pt>
                <c:pt idx="38">
                  <c:v>824877</c:v>
                </c:pt>
              </c:numCache>
            </c:numRef>
          </c:val>
          <c:smooth val="0"/>
        </c:ser>
        <c:dLbls>
          <c:showLegendKey val="0"/>
          <c:showVal val="0"/>
          <c:showCatName val="0"/>
          <c:showSerName val="0"/>
          <c:showPercent val="0"/>
          <c:showBubbleSize val="0"/>
        </c:dLbls>
        <c:smooth val="0"/>
        <c:axId val="308821960"/>
        <c:axId val="308826664"/>
      </c:lineChart>
      <c:catAx>
        <c:axId val="30882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6664"/>
        <c:crosses val="autoZero"/>
        <c:auto val="0"/>
        <c:lblAlgn val="ctr"/>
        <c:lblOffset val="100"/>
        <c:noMultiLvlLbl val="0"/>
      </c:catAx>
      <c:valAx>
        <c:axId val="30882666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196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1.xlsx]Sheet2!PivotTable5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F0"/>
                </a:solidFill>
              </a:rPr>
              <a:t>Advert/Marketing</a:t>
            </a:r>
            <a:r>
              <a:rPr lang="en-US" b="1" baseline="0">
                <a:solidFill>
                  <a:srgbClr val="00B0F0"/>
                </a:solidFill>
              </a:rPr>
              <a:t> Expenses By T_Guest</a:t>
            </a:r>
            <a:endParaRPr lang="en-US" b="1">
              <a:solidFill>
                <a:srgbClr val="00B0F0"/>
              </a:solidFill>
            </a:endParaRP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Sheet2!$C$2</c:f>
              <c:strCache>
                <c:ptCount val="1"/>
                <c:pt idx="0">
                  <c:v>Total</c:v>
                </c:pt>
              </c:strCache>
            </c:strRef>
          </c:tx>
          <c:spPr>
            <a:ln w="28575" cap="rnd">
              <a:solidFill>
                <a:schemeClr val="accent1"/>
              </a:solidFill>
              <a:round/>
            </a:ln>
            <a:effectLst/>
          </c:spPr>
          <c:marker>
            <c:symbol val="none"/>
          </c:marker>
          <c:cat>
            <c:strRef>
              <c:f>Sheet2!$B$3:$B$42</c:f>
              <c:strCache>
                <c:ptCount val="39"/>
                <c:pt idx="0">
                  <c:v>221</c:v>
                </c:pt>
                <c:pt idx="1">
                  <c:v>253</c:v>
                </c:pt>
                <c:pt idx="2">
                  <c:v>207</c:v>
                </c:pt>
                <c:pt idx="3">
                  <c:v>261</c:v>
                </c:pt>
                <c:pt idx="4">
                  <c:v>296</c:v>
                </c:pt>
                <c:pt idx="5">
                  <c:v>318</c:v>
                </c:pt>
                <c:pt idx="6">
                  <c:v>426</c:v>
                </c:pt>
                <c:pt idx="7">
                  <c:v>270</c:v>
                </c:pt>
                <c:pt idx="8">
                  <c:v>259</c:v>
                </c:pt>
                <c:pt idx="9">
                  <c:v>284</c:v>
                </c:pt>
                <c:pt idx="10">
                  <c:v>415</c:v>
                </c:pt>
                <c:pt idx="11">
                  <c:v>252</c:v>
                </c:pt>
                <c:pt idx="12">
                  <c:v>449</c:v>
                </c:pt>
                <c:pt idx="13">
                  <c:v>389</c:v>
                </c:pt>
                <c:pt idx="14">
                  <c:v>364</c:v>
                </c:pt>
                <c:pt idx="15">
                  <c:v>371</c:v>
                </c:pt>
                <c:pt idx="16">
                  <c:v>250</c:v>
                </c:pt>
                <c:pt idx="17">
                  <c:v>266</c:v>
                </c:pt>
                <c:pt idx="18">
                  <c:v>409</c:v>
                </c:pt>
                <c:pt idx="19">
                  <c:v>391</c:v>
                </c:pt>
                <c:pt idx="20">
                  <c:v>410</c:v>
                </c:pt>
                <c:pt idx="21">
                  <c:v>398</c:v>
                </c:pt>
                <c:pt idx="22">
                  <c:v>326</c:v>
                </c:pt>
                <c:pt idx="23">
                  <c:v>282</c:v>
                </c:pt>
                <c:pt idx="24">
                  <c:v>228</c:v>
                </c:pt>
                <c:pt idx="25">
                  <c:v>281</c:v>
                </c:pt>
                <c:pt idx="26">
                  <c:v>280</c:v>
                </c:pt>
                <c:pt idx="27">
                  <c:v>243</c:v>
                </c:pt>
                <c:pt idx="28">
                  <c:v>229</c:v>
                </c:pt>
                <c:pt idx="29">
                  <c:v>220</c:v>
                </c:pt>
                <c:pt idx="30">
                  <c:v>317</c:v>
                </c:pt>
                <c:pt idx="31">
                  <c:v>330</c:v>
                </c:pt>
                <c:pt idx="32">
                  <c:v>416</c:v>
                </c:pt>
                <c:pt idx="33">
                  <c:v>379</c:v>
                </c:pt>
                <c:pt idx="34">
                  <c:v>240</c:v>
                </c:pt>
                <c:pt idx="35">
                  <c:v>390</c:v>
                </c:pt>
                <c:pt idx="36">
                  <c:v>299</c:v>
                </c:pt>
                <c:pt idx="37">
                  <c:v>208</c:v>
                </c:pt>
                <c:pt idx="38">
                  <c:v>400</c:v>
                </c:pt>
              </c:strCache>
            </c:strRef>
          </c:cat>
          <c:val>
            <c:numRef>
              <c:f>Sheet2!$C$3:$C$42</c:f>
              <c:numCache>
                <c:formatCode>_("$"* #,##0.00_);_("$"* \(#,##0.00\);_("$"* "-"??_);_(@_)</c:formatCode>
                <c:ptCount val="39"/>
                <c:pt idx="0">
                  <c:v>143668</c:v>
                </c:pt>
                <c:pt idx="1">
                  <c:v>97904</c:v>
                </c:pt>
                <c:pt idx="2">
                  <c:v>96983</c:v>
                </c:pt>
                <c:pt idx="3">
                  <c:v>96132</c:v>
                </c:pt>
                <c:pt idx="4">
                  <c:v>94959</c:v>
                </c:pt>
                <c:pt idx="5">
                  <c:v>94796</c:v>
                </c:pt>
                <c:pt idx="6">
                  <c:v>94751</c:v>
                </c:pt>
                <c:pt idx="7">
                  <c:v>94680</c:v>
                </c:pt>
                <c:pt idx="8">
                  <c:v>92622</c:v>
                </c:pt>
                <c:pt idx="9">
                  <c:v>91938</c:v>
                </c:pt>
                <c:pt idx="10">
                  <c:v>91767</c:v>
                </c:pt>
                <c:pt idx="11">
                  <c:v>91756</c:v>
                </c:pt>
                <c:pt idx="12">
                  <c:v>91039</c:v>
                </c:pt>
                <c:pt idx="13">
                  <c:v>88985</c:v>
                </c:pt>
                <c:pt idx="14">
                  <c:v>84937</c:v>
                </c:pt>
                <c:pt idx="15">
                  <c:v>84858</c:v>
                </c:pt>
                <c:pt idx="16">
                  <c:v>82254</c:v>
                </c:pt>
                <c:pt idx="17">
                  <c:v>81970</c:v>
                </c:pt>
                <c:pt idx="18">
                  <c:v>81749</c:v>
                </c:pt>
                <c:pt idx="19">
                  <c:v>81734</c:v>
                </c:pt>
                <c:pt idx="20">
                  <c:v>80781</c:v>
                </c:pt>
                <c:pt idx="21">
                  <c:v>80253</c:v>
                </c:pt>
                <c:pt idx="22">
                  <c:v>80220</c:v>
                </c:pt>
                <c:pt idx="23">
                  <c:v>79211</c:v>
                </c:pt>
                <c:pt idx="24">
                  <c:v>78226</c:v>
                </c:pt>
                <c:pt idx="25">
                  <c:v>78073</c:v>
                </c:pt>
                <c:pt idx="26">
                  <c:v>75759</c:v>
                </c:pt>
                <c:pt idx="27">
                  <c:v>74472</c:v>
                </c:pt>
                <c:pt idx="28">
                  <c:v>73641</c:v>
                </c:pt>
                <c:pt idx="29">
                  <c:v>68598</c:v>
                </c:pt>
                <c:pt idx="30">
                  <c:v>66744</c:v>
                </c:pt>
                <c:pt idx="31">
                  <c:v>65832</c:v>
                </c:pt>
                <c:pt idx="32">
                  <c:v>65173</c:v>
                </c:pt>
                <c:pt idx="33">
                  <c:v>63855</c:v>
                </c:pt>
                <c:pt idx="34">
                  <c:v>63037</c:v>
                </c:pt>
                <c:pt idx="35">
                  <c:v>62811</c:v>
                </c:pt>
                <c:pt idx="36">
                  <c:v>53487</c:v>
                </c:pt>
                <c:pt idx="37">
                  <c:v>51119</c:v>
                </c:pt>
                <c:pt idx="38">
                  <c:v>50309</c:v>
                </c:pt>
              </c:numCache>
            </c:numRef>
          </c:val>
          <c:smooth val="0"/>
        </c:ser>
        <c:dLbls>
          <c:showLegendKey val="0"/>
          <c:showVal val="0"/>
          <c:showCatName val="0"/>
          <c:showSerName val="0"/>
          <c:showPercent val="0"/>
          <c:showBubbleSize val="0"/>
        </c:dLbls>
        <c:smooth val="0"/>
        <c:axId val="308822352"/>
        <c:axId val="308825488"/>
      </c:lineChart>
      <c:catAx>
        <c:axId val="3088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5488"/>
        <c:crosses val="autoZero"/>
        <c:auto val="0"/>
        <c:lblAlgn val="ctr"/>
        <c:lblOffset val="100"/>
        <c:noMultiLvlLbl val="0"/>
      </c:catAx>
      <c:valAx>
        <c:axId val="30882548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2235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[Pofolio Project 1.xlsx]Sheet4!PivotTable6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F0"/>
                </a:solidFill>
              </a:rPr>
              <a:t>Sum</a:t>
            </a:r>
            <a:r>
              <a:rPr lang="en-US" baseline="0">
                <a:solidFill>
                  <a:srgbClr val="00B0F0"/>
                </a:solidFill>
              </a:rPr>
              <a:t> of Avg_Guest Rating By Season</a:t>
            </a:r>
            <a:endParaRPr lang="en-US">
              <a:solidFill>
                <a:srgbClr val="00B0F0"/>
              </a:solidFill>
            </a:endParaRPr>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s>
    <c:plotArea>
      <c:layout/>
      <c:pieChart>
        <c:varyColors val="1"/>
        <c:ser>
          <c:idx val="0"/>
          <c:order val="0"/>
          <c:tx>
            <c:strRef>
              <c:f>Sheet4!$B$2</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Sheet4!$A$3:$A$7</c:f>
              <c:strCache>
                <c:ptCount val="4"/>
                <c:pt idx="0">
                  <c:v>Fall</c:v>
                </c:pt>
                <c:pt idx="1">
                  <c:v>Summer</c:v>
                </c:pt>
                <c:pt idx="2">
                  <c:v>Winter</c:v>
                </c:pt>
                <c:pt idx="3">
                  <c:v>Spring</c:v>
                </c:pt>
              </c:strCache>
            </c:strRef>
          </c:cat>
          <c:val>
            <c:numRef>
              <c:f>Sheet4!$B$3:$B$7</c:f>
              <c:numCache>
                <c:formatCode>General</c:formatCode>
                <c:ptCount val="4"/>
                <c:pt idx="0">
                  <c:v>44</c:v>
                </c:pt>
                <c:pt idx="1">
                  <c:v>40</c:v>
                </c:pt>
                <c:pt idx="2">
                  <c:v>39</c:v>
                </c:pt>
                <c:pt idx="3">
                  <c:v>35</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565150</xdr:colOff>
      <xdr:row>4</xdr:row>
      <xdr:rowOff>120650</xdr:rowOff>
    </xdr:to>
    <xdr:sp macro="" textlink="">
      <xdr:nvSpPr>
        <xdr:cNvPr id="2" name="Rounded Rectangle 1"/>
        <xdr:cNvSpPr/>
      </xdr:nvSpPr>
      <xdr:spPr>
        <a:xfrm>
          <a:off x="0" y="0"/>
          <a:ext cx="11537950"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3</xdr:col>
      <xdr:colOff>127000</xdr:colOff>
      <xdr:row>1</xdr:row>
      <xdr:rowOff>57150</xdr:rowOff>
    </xdr:from>
    <xdr:to>
      <xdr:col>18</xdr:col>
      <xdr:colOff>317500</xdr:colOff>
      <xdr:row>3</xdr:row>
      <xdr:rowOff>82550</xdr:rowOff>
    </xdr:to>
    <xdr:sp macro="" textlink="">
      <xdr:nvSpPr>
        <xdr:cNvPr id="3" name="TextBox 2"/>
        <xdr:cNvSpPr txBox="1"/>
      </xdr:nvSpPr>
      <xdr:spPr>
        <a:xfrm>
          <a:off x="1955800" y="241300"/>
          <a:ext cx="9334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Narrow" panose="020B0606020202030204" pitchFamily="34" charset="0"/>
            </a:rPr>
            <a:t>General Over-View</a:t>
          </a:r>
          <a:r>
            <a:rPr lang="en-US" sz="2000" baseline="0">
              <a:solidFill>
                <a:schemeClr val="bg1"/>
              </a:solidFill>
              <a:latin typeface="Arial Narrow" panose="020B0606020202030204" pitchFamily="34" charset="0"/>
            </a:rPr>
            <a:t> Of Hosptality Expenses and Income Across Few Years Dashbord</a:t>
          </a:r>
          <a:endParaRPr lang="en-US" sz="2000">
            <a:solidFill>
              <a:schemeClr val="bg1"/>
            </a:solidFill>
            <a:latin typeface="Arial Narrow" panose="020B0606020202030204" pitchFamily="34" charset="0"/>
          </a:endParaRPr>
        </a:p>
      </xdr:txBody>
    </xdr:sp>
    <xdr:clientData/>
  </xdr:twoCellAnchor>
  <xdr:twoCellAnchor>
    <xdr:from>
      <xdr:col>3</xdr:col>
      <xdr:colOff>44450</xdr:colOff>
      <xdr:row>0</xdr:row>
      <xdr:rowOff>0</xdr:rowOff>
    </xdr:from>
    <xdr:to>
      <xdr:col>3</xdr:col>
      <xdr:colOff>63500</xdr:colOff>
      <xdr:row>4</xdr:row>
      <xdr:rowOff>95250</xdr:rowOff>
    </xdr:to>
    <xdr:cxnSp macro="">
      <xdr:nvCxnSpPr>
        <xdr:cNvPr id="5" name="Straight Connector 4"/>
        <xdr:cNvCxnSpPr/>
      </xdr:nvCxnSpPr>
      <xdr:spPr>
        <a:xfrm>
          <a:off x="1873250" y="0"/>
          <a:ext cx="19050" cy="8318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0</xdr:col>
      <xdr:colOff>0</xdr:colOff>
      <xdr:row>0</xdr:row>
      <xdr:rowOff>0</xdr:rowOff>
    </xdr:from>
    <xdr:to>
      <xdr:col>3</xdr:col>
      <xdr:colOff>88900</xdr:colOff>
      <xdr:row>4</xdr:row>
      <xdr:rowOff>114300</xdr:rowOff>
    </xdr:to>
    <xdr:pic>
      <xdr:nvPicPr>
        <xdr:cNvPr id="25608"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7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190500</xdr:colOff>
      <xdr:row>4</xdr:row>
      <xdr:rowOff>127000</xdr:rowOff>
    </xdr:from>
    <xdr:to>
      <xdr:col>13</xdr:col>
      <xdr:colOff>228600</xdr:colOff>
      <xdr:row>19</xdr:row>
      <xdr:rowOff>107950</xdr:rowOff>
    </xdr:to>
    <xdr:graphicFrame macro="">
      <xdr:nvGraphicFramePr>
        <xdr:cNvPr id="2560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19</xdr:row>
      <xdr:rowOff>133350</xdr:rowOff>
    </xdr:from>
    <xdr:to>
      <xdr:col>8</xdr:col>
      <xdr:colOff>0</xdr:colOff>
      <xdr:row>34</xdr:row>
      <xdr:rowOff>152400</xdr:rowOff>
    </xdr:to>
    <xdr:graphicFrame macro="">
      <xdr:nvGraphicFramePr>
        <xdr:cNvPr id="25610"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234950</xdr:colOff>
      <xdr:row>4</xdr:row>
      <xdr:rowOff>127000</xdr:rowOff>
    </xdr:from>
    <xdr:to>
      <xdr:col>18</xdr:col>
      <xdr:colOff>546100</xdr:colOff>
      <xdr:row>19</xdr:row>
      <xdr:rowOff>101600</xdr:rowOff>
    </xdr:to>
    <xdr:graphicFrame macro="">
      <xdr:nvGraphicFramePr>
        <xdr:cNvPr id="2561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50800</xdr:colOff>
      <xdr:row>4</xdr:row>
      <xdr:rowOff>133350</xdr:rowOff>
    </xdr:from>
    <xdr:to>
      <xdr:col>8</xdr:col>
      <xdr:colOff>165100</xdr:colOff>
      <xdr:row>19</xdr:row>
      <xdr:rowOff>114300</xdr:rowOff>
    </xdr:to>
    <xdr:graphicFrame macro="">
      <xdr:nvGraphicFramePr>
        <xdr:cNvPr id="25613"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165100</xdr:colOff>
      <xdr:row>19</xdr:row>
      <xdr:rowOff>127000</xdr:rowOff>
    </xdr:from>
    <xdr:to>
      <xdr:col>18</xdr:col>
      <xdr:colOff>539750</xdr:colOff>
      <xdr:row>34</xdr:row>
      <xdr:rowOff>152400</xdr:rowOff>
    </xdr:to>
    <xdr:graphicFrame macro="">
      <xdr:nvGraphicFramePr>
        <xdr:cNvPr id="25614"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12700</xdr:colOff>
      <xdr:row>19</xdr:row>
      <xdr:rowOff>114300</xdr:rowOff>
    </xdr:from>
    <xdr:to>
      <xdr:col>14</xdr:col>
      <xdr:colOff>161925</xdr:colOff>
      <xdr:row>34</xdr:row>
      <xdr:rowOff>165100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12700</xdr:colOff>
      <xdr:row>17</xdr:row>
      <xdr:rowOff>50800</xdr:rowOff>
    </xdr:from>
    <xdr:to>
      <xdr:col>3</xdr:col>
      <xdr:colOff>12700</xdr:colOff>
      <xdr:row>34</xdr:row>
      <xdr:rowOff>146050</xdr:rowOff>
    </xdr:to>
    <mc:AlternateContent xmlns:mc="http://schemas.openxmlformats.org/markup-compatibility/2006">
      <mc:Choice xmlns:a14="http://schemas.microsoft.com/office/drawing/2010/main" Requires="a14">
        <xdr:graphicFrame macro="">
          <xdr:nvGraphicFramePr>
            <xdr:cNvPr id="10" name="Year2"/>
            <xdr:cNvGraphicFramePr/>
          </xdr:nvGraphicFramePr>
          <xdr:xfrm>
            <a:off x="0" y="0"/>
            <a:ext cx="0" cy="0"/>
          </xdr:xfrm>
          <a:graphic>
            <a:graphicData uri="http://schemas.microsoft.com/office/drawing/2010/slicer">
              <sle:slicer xmlns:sle="http://schemas.microsoft.com/office/drawing/2010/slicer" name="Year2"/>
            </a:graphicData>
          </a:graphic>
        </xdr:graphicFrame>
      </mc:Choice>
      <mc:Fallback>
        <xdr:sp macro="" textlink="">
          <xdr:nvSpPr>
            <xdr:cNvPr id="0" name=""/>
            <xdr:cNvSpPr>
              <a:spLocks noTextEdit="1"/>
            </xdr:cNvSpPr>
          </xdr:nvSpPr>
          <xdr:spPr>
            <a:xfrm>
              <a:off x="12700" y="3181350"/>
              <a:ext cx="1828800" cy="322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4</xdr:row>
      <xdr:rowOff>120649</xdr:rowOff>
    </xdr:from>
    <xdr:to>
      <xdr:col>3</xdr:col>
      <xdr:colOff>44450</xdr:colOff>
      <xdr:row>18</xdr:row>
      <xdr:rowOff>102869</xdr:rowOff>
    </xdr:to>
    <mc:AlternateContent xmlns:mc="http://schemas.openxmlformats.org/markup-compatibility/2006">
      <mc:Choice xmlns:a14="http://schemas.microsoft.com/office/drawing/2010/main" Requires="a14">
        <xdr:graphicFrame macro="">
          <xdr:nvGraphicFramePr>
            <xdr:cNvPr id="6"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4450" y="857249"/>
              <a:ext cx="1828800" cy="25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857250</xdr:colOff>
      <xdr:row>1</xdr:row>
      <xdr:rowOff>6350</xdr:rowOff>
    </xdr:from>
    <xdr:to>
      <xdr:col>4</xdr:col>
      <xdr:colOff>908050</xdr:colOff>
      <xdr:row>15</xdr:row>
      <xdr:rowOff>171450</xdr:rowOff>
    </xdr:to>
    <xdr:graphicFrame macro="">
      <xdr:nvGraphicFramePr>
        <xdr:cNvPr id="1331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247650</xdr:colOff>
      <xdr:row>2</xdr:row>
      <xdr:rowOff>76200</xdr:rowOff>
    </xdr:from>
    <xdr:to>
      <xdr:col>10</xdr:col>
      <xdr:colOff>552450</xdr:colOff>
      <xdr:row>17</xdr:row>
      <xdr:rowOff>57150</xdr:rowOff>
    </xdr:to>
    <xdr:graphicFrame macro="">
      <xdr:nvGraphicFramePr>
        <xdr:cNvPr id="1843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469900</xdr:colOff>
      <xdr:row>0</xdr:row>
      <xdr:rowOff>0</xdr:rowOff>
    </xdr:from>
    <xdr:to>
      <xdr:col>8</xdr:col>
      <xdr:colOff>323850</xdr:colOff>
      <xdr:row>14</xdr:row>
      <xdr:rowOff>165100</xdr:rowOff>
    </xdr:to>
    <xdr:graphicFrame macro="">
      <xdr:nvGraphicFramePr>
        <xdr:cNvPr id="2457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206375</xdr:colOff>
      <xdr:row>16</xdr:row>
      <xdr:rowOff>19050</xdr:rowOff>
    </xdr:from>
    <xdr:to>
      <xdr:col>9</xdr:col>
      <xdr:colOff>355600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209550</xdr:colOff>
      <xdr:row>0</xdr:row>
      <xdr:rowOff>177800</xdr:rowOff>
    </xdr:from>
    <xdr:to>
      <xdr:col>9</xdr:col>
      <xdr:colOff>266700</xdr:colOff>
      <xdr:row>13</xdr:row>
      <xdr:rowOff>133350</xdr:rowOff>
    </xdr:to>
    <xdr:graphicFrame macro="">
      <xdr:nvGraphicFramePr>
        <xdr:cNvPr id="104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14</xdr:row>
      <xdr:rowOff>6350</xdr:rowOff>
    </xdr:from>
    <xdr:to>
      <xdr:col>9</xdr:col>
      <xdr:colOff>266700</xdr:colOff>
      <xdr:row>24</xdr:row>
      <xdr:rowOff>171450</xdr:rowOff>
    </xdr:to>
    <xdr:graphicFrame macro="">
      <xdr:nvGraphicFramePr>
        <xdr:cNvPr id="10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xdr:colOff>
      <xdr:row>24</xdr:row>
      <xdr:rowOff>139700</xdr:rowOff>
    </xdr:from>
    <xdr:to>
      <xdr:col>9</xdr:col>
      <xdr:colOff>419100</xdr:colOff>
      <xdr:row>39</xdr:row>
      <xdr:rowOff>120650</xdr:rowOff>
    </xdr:to>
    <xdr:graphicFrame macro="">
      <xdr:nvGraphicFramePr>
        <xdr:cNvPr id="10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13.627652199073" createdVersion="4" refreshedVersion="5" minRefreshableVersion="3" recordCount="40">
  <cacheSource type="worksheet">
    <worksheetSource name="Table2"/>
  </cacheSource>
  <cacheFields count="33">
    <cacheField name="Year" numFmtId="0">
      <sharedItems count="40">
        <s v="2010 SPRING"/>
        <s v="2010 SUMMER"/>
        <s v="2010 FALL"/>
        <s v="2010 WINTER"/>
        <s v="2011 SPRING"/>
        <s v="2011 SUMMER"/>
        <s v="2011 FALL"/>
        <s v="2011 WINTER"/>
        <s v="2012 SPRING"/>
        <s v="2012 SUMMER"/>
        <s v="2012 FALL"/>
        <s v="2012 WINTER"/>
        <s v="2013 SPRING"/>
        <s v="2013 SUMMER"/>
        <s v="2013 FALL"/>
        <s v="2013 WINTER"/>
        <s v="2014 SPRING"/>
        <s v="2014 SUMMER"/>
        <s v="2014 FALL"/>
        <s v="2014 WINTER"/>
        <s v="2015 SPRING"/>
        <s v="2015 SUMMER"/>
        <s v="2015 FALL"/>
        <s v="2015 WINTER"/>
        <s v="2016 SPRING"/>
        <s v="2016 SUMMER"/>
        <s v="2016 FALL"/>
        <s v="2016 WINTER"/>
        <s v="2017 SPRING"/>
        <s v="2017 SUMMER"/>
        <s v="2017 FALL"/>
        <s v="2017 WINTER"/>
        <s v="2018 SPRING"/>
        <s v="2018 SUMMER"/>
        <s v="2018 FALL"/>
        <s v="2018 WINTER"/>
        <s v="2019 SPRING"/>
        <s v="2019 SUMMER"/>
        <s v="2019 FALL"/>
        <s v="2019 WINTER"/>
      </sharedItems>
    </cacheField>
    <cacheField name="Year2" numFmtId="0">
      <sharedItems count="10">
        <s v="2010"/>
        <s v="2011"/>
        <s v="2012"/>
        <s v="2013"/>
        <s v="2014"/>
        <s v="2015"/>
        <s v="2016"/>
        <s v="2017"/>
        <s v="2018"/>
        <s v="2019"/>
      </sharedItems>
    </cacheField>
    <cacheField name="S_No" numFmtId="0">
      <sharedItems containsSemiMixedTypes="0" containsString="0" containsNumber="1" containsInteger="1" minValue="1" maxValue="4"/>
    </cacheField>
    <cacheField name="Establ." numFmtId="0">
      <sharedItems containsSemiMixedTypes="0" containsString="0" containsNumber="1" containsInteger="1" minValue="8" maxValue="8"/>
    </cacheField>
    <cacheField name="Season" numFmtId="0">
      <sharedItems count="4">
        <s v="Spring"/>
        <s v="Summer"/>
        <s v="Fall"/>
        <s v="Winter"/>
      </sharedItems>
    </cacheField>
    <cacheField name="Employee_Salary_$" numFmtId="44">
      <sharedItems containsSemiMixedTypes="0" containsString="0" containsNumber="1" containsInteger="1" minValue="110294" maxValue="252043"/>
    </cacheField>
    <cacheField name="Price_(KAM)" numFmtId="44">
      <sharedItems containsSemiMixedTypes="0" containsString="0" containsNumber="1" containsInteger="1" minValue="142" maxValue="541"/>
    </cacheField>
    <cacheField name="E_Training_Expense_$" numFmtId="44">
      <sharedItems containsSemiMixedTypes="0" containsString="0" containsNumber="1" containsInteger="1" minValue="1160" maxValue="2985"/>
    </cacheField>
    <cacheField name="T_Guests " numFmtId="0">
      <sharedItems containsSemiMixedTypes="0" containsString="0" containsNumber="1" containsInteger="1" minValue="207" maxValue="449" count="39">
        <n v="416"/>
        <n v="299"/>
        <n v="449"/>
        <n v="228"/>
        <n v="318"/>
        <n v="400"/>
        <n v="280"/>
        <n v="259"/>
        <n v="326"/>
        <n v="389"/>
        <n v="243"/>
        <n v="207"/>
        <n v="379"/>
        <n v="221"/>
        <n v="296"/>
        <n v="317"/>
        <n v="253"/>
        <n v="390"/>
        <n v="261"/>
        <n v="426"/>
        <n v="371"/>
        <n v="252"/>
        <n v="240"/>
        <n v="409"/>
        <n v="266"/>
        <n v="398"/>
        <n v="415"/>
        <n v="220"/>
        <n v="364"/>
        <n v="281"/>
        <n v="330"/>
        <n v="284"/>
        <n v="208"/>
        <n v="270"/>
        <n v="229"/>
        <n v="250"/>
        <n v="282"/>
        <n v="410"/>
        <n v="391"/>
      </sharedItems>
    </cacheField>
    <cacheField name="Advertising/Marketing_Expense_$" numFmtId="44">
      <sharedItems containsSemiMixedTypes="0" containsString="0" containsNumber="1" containsInteger="1" minValue="50309" maxValue="97904" count="40">
        <n v="65173"/>
        <n v="53487"/>
        <n v="91039"/>
        <n v="78226"/>
        <n v="94796"/>
        <n v="50309"/>
        <n v="75759"/>
        <n v="92622"/>
        <n v="80220"/>
        <n v="88985"/>
        <n v="74472"/>
        <n v="96983"/>
        <n v="63855"/>
        <n v="89241"/>
        <n v="94959"/>
        <n v="66744"/>
        <n v="97904"/>
        <n v="62811"/>
        <n v="96132"/>
        <n v="94751"/>
        <n v="84858"/>
        <n v="91756"/>
        <n v="63037"/>
        <n v="81749"/>
        <n v="81970"/>
        <n v="80253"/>
        <n v="91767"/>
        <n v="68598"/>
        <n v="84937"/>
        <n v="78073"/>
        <n v="65832"/>
        <n v="91938"/>
        <n v="51119"/>
        <n v="94680"/>
        <n v="73641"/>
        <n v="82254"/>
        <n v="79211"/>
        <n v="80781"/>
        <n v="54427"/>
        <n v="81734"/>
      </sharedItems>
    </cacheField>
    <cacheField name="periodicals_($)" numFmtId="44">
      <sharedItems containsSemiMixedTypes="0" containsString="0" containsNumber="1" containsInteger="1" minValue="101" maxValue="200"/>
    </cacheField>
    <cacheField name="Mainatance_renovation_$" numFmtId="44">
      <sharedItems containsSemiMixedTypes="0" containsString="0" containsNumber="1" containsInteger="1" minValue="20245" maxValue="57539"/>
    </cacheField>
    <cacheField name="Squares" numFmtId="0">
      <sharedItems containsSemiMixedTypes="0" containsString="0" containsNumber="1" containsInteger="1" minValue="12" maxValue="47"/>
    </cacheField>
    <cacheField name="Insurance_$" numFmtId="44">
      <sharedItems containsSemiMixedTypes="0" containsString="0" containsNumber="1" containsInteger="1" minValue="30801" maxValue="49602"/>
    </cacheField>
    <cacheField name="hydro_ $" numFmtId="44">
      <sharedItems containsSemiMixedTypes="0" containsString="0" containsNumber="1" containsInteger="1" minValue="21248" maxValue="47644"/>
    </cacheField>
    <cacheField name="Avg_Guest_Rating " numFmtId="0">
      <sharedItems containsSemiMixedTypes="0" containsString="0" containsNumber="1" containsInteger="1" minValue="3" maxValue="5"/>
    </cacheField>
    <cacheField name="Entertainment/media_stream_$" numFmtId="44">
      <sharedItems containsSemiMixedTypes="0" containsString="0" containsNumber="1" containsInteger="1" minValue="5076" maxValue="9675"/>
    </cacheField>
    <cacheField name="Internet_services_$" numFmtId="44">
      <sharedItems containsSemiMixedTypes="0" containsString="0" containsNumber="1" containsInteger="1" minValue="10203" maxValue="14990"/>
    </cacheField>
    <cacheField name="Cancelled Bookings" numFmtId="0">
      <sharedItems containsSemiMixedTypes="0" containsString="0" containsNumber="1" containsInteger="1" minValue="15" maxValue="50"/>
    </cacheField>
    <cacheField name="Food&amp;beverage_Exp_$" numFmtId="44">
      <sharedItems containsSemiMixedTypes="0" containsString="0" containsNumber="1" containsInteger="1" minValue="102346" maxValue="194563"/>
    </cacheField>
    <cacheField name="Miscellaneous_expense_$" numFmtId="44">
      <sharedItems containsSemiMixedTypes="0" containsString="0" containsNumber="1" containsInteger="1" minValue="20057" maxValue="49846"/>
    </cacheField>
    <cacheField name="Transportation_exp_$" numFmtId="44">
      <sharedItems containsSemiMixedTypes="0" containsString="0" containsNumber="1" containsInteger="1" minValue="15029" maxValue="19995"/>
    </cacheField>
    <cacheField name="Total expenses" numFmtId="44">
      <sharedItems containsSemiMixedTypes="0" containsString="0" containsNumber="1" containsInteger="1" minValue="501045" maxValue="709898" count="40">
        <n v="563964"/>
        <n v="509077"/>
        <n v="655160"/>
        <n v="623973"/>
        <n v="507165"/>
        <n v="545264"/>
        <n v="509564"/>
        <n v="657472"/>
        <n v="614457"/>
        <n v="594010"/>
        <n v="634989"/>
        <n v="544800"/>
        <n v="583249"/>
        <n v="681036"/>
        <n v="684244"/>
        <n v="586872"/>
        <n v="555890"/>
        <n v="588640"/>
        <n v="632902"/>
        <n v="621351"/>
        <n v="550637"/>
        <n v="681189"/>
        <n v="648967"/>
        <n v="634800"/>
        <n v="555715"/>
        <n v="521157"/>
        <n v="709898"/>
        <n v="501045"/>
        <n v="555488"/>
        <n v="524615"/>
        <n v="667079"/>
        <n v="692386"/>
        <n v="598951"/>
        <n v="641657"/>
        <n v="608693"/>
        <n v="626004"/>
        <n v="542817"/>
        <n v="605485"/>
        <n v="587004"/>
        <n v="509464"/>
      </sharedItems>
    </cacheField>
    <cacheField name="Income_Deluxe rooms_$" numFmtId="44">
      <sharedItems containsSemiMixedTypes="0" containsString="0" containsNumber="1" containsInteger="1" minValue="150773" maxValue="298953"/>
    </cacheField>
    <cacheField name="Suite_Rooms_$" numFmtId="44">
      <sharedItems containsSemiMixedTypes="0" containsString="0" containsNumber="1" containsInteger="1" minValue="101206" maxValue="199638"/>
    </cacheField>
    <cacheField name="Inc_Restaurants_$" numFmtId="44">
      <sharedItems containsSemiMixedTypes="0" containsString="0" containsNumber="1" containsInteger="1" minValue="180763" maxValue="225807"/>
    </cacheField>
    <cacheField name="Health&amp;wellness_center_Inc_$" numFmtId="44">
      <sharedItems containsSemiMixedTypes="0" containsString="0" containsNumber="1" containsInteger="1" minValue="25734" maxValue="59919"/>
    </cacheField>
    <cacheField name="Guided_Tours_$" numFmtId="44">
      <sharedItems containsSemiMixedTypes="0" containsString="0" containsNumber="1" containsInteger="1" minValue="5054" maxValue="9918"/>
    </cacheField>
    <cacheField name="Inhouse_shops_$" numFmtId="44">
      <sharedItems containsSemiMixedTypes="0" containsString="0" containsNumber="1" containsInteger="1" minValue="5183" maxValue="9448"/>
    </cacheField>
    <cacheField name="Event_Hosting_$" numFmtId="44">
      <sharedItems containsSemiMixedTypes="0" containsString="0" containsNumber="1" containsInteger="1" minValue="100641" maxValue="149119"/>
    </cacheField>
    <cacheField name="Total income" numFmtId="44">
      <sharedItems containsSemiMixedTypes="0" containsString="0" containsNumber="1" containsInteger="1" minValue="627629" maxValue="863388" count="40">
        <n v="767513"/>
        <n v="795418"/>
        <n v="627629"/>
        <n v="844612"/>
        <n v="785897"/>
        <n v="751016"/>
        <n v="677327"/>
        <n v="651970"/>
        <n v="812002"/>
        <n v="731714"/>
        <n v="743688"/>
        <n v="824877"/>
        <n v="706497"/>
        <n v="786706"/>
        <n v="746770"/>
        <n v="770045"/>
        <n v="863388"/>
        <n v="672168"/>
        <n v="767446"/>
        <n v="690226"/>
        <n v="809253"/>
        <n v="744874"/>
        <n v="789391"/>
        <n v="745783"/>
        <n v="677742"/>
        <n v="679285"/>
        <n v="842072"/>
        <n v="765675"/>
        <n v="737933"/>
        <n v="700360"/>
        <n v="712292"/>
        <n v="751641"/>
        <n v="684560"/>
        <n v="826680"/>
        <n v="828348"/>
        <n v="830094"/>
        <n v="719090"/>
        <n v="696584"/>
        <n v="694800"/>
        <n v="669205"/>
      </sharedItems>
    </cacheField>
    <cacheField name="   " numFmtId="0">
      <sharedItems containsSemiMixedTypes="0" containsString="0" containsNumber="1" containsInteger="1" minValue="21" maxValue="40"/>
    </cacheField>
    <cacheField name="R_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x v="0"/>
    <n v="1"/>
    <n v="8"/>
    <x v="0"/>
    <n v="182208"/>
    <n v="444"/>
    <n v="1160"/>
    <x v="0"/>
    <x v="0"/>
    <n v="171"/>
    <n v="45628"/>
    <n v="29"/>
    <n v="46219"/>
    <n v="40157"/>
    <n v="3"/>
    <n v="6339"/>
    <n v="14003"/>
    <n v="37"/>
    <n v="115226"/>
    <n v="31428"/>
    <n v="15808"/>
    <x v="0"/>
    <n v="268694"/>
    <n v="148938"/>
    <n v="193341"/>
    <n v="35350"/>
    <n v="5391"/>
    <n v="7604"/>
    <n v="108195"/>
    <x v="0"/>
    <n v="37"/>
    <s v="1367132.d3.1274"/>
  </r>
  <r>
    <x v="1"/>
    <x v="0"/>
    <n v="2"/>
    <n v="8"/>
    <x v="1"/>
    <n v="127779"/>
    <n v="462"/>
    <n v="2371"/>
    <x v="1"/>
    <x v="1"/>
    <n v="104"/>
    <n v="36928"/>
    <n v="18"/>
    <n v="40382"/>
    <n v="26380"/>
    <n v="3"/>
    <n v="6525"/>
    <n v="12774"/>
    <n v="47"/>
    <n v="160518"/>
    <n v="23940"/>
    <n v="17427"/>
    <x v="1"/>
    <n v="292521"/>
    <n v="152592"/>
    <n v="193933"/>
    <n v="39411"/>
    <n v="5201"/>
    <n v="5630"/>
    <n v="106130"/>
    <x v="1"/>
    <n v="23"/>
    <s v="1367132.d3.1274"/>
  </r>
  <r>
    <x v="2"/>
    <x v="0"/>
    <n v="3"/>
    <n v="8"/>
    <x v="2"/>
    <n v="179216"/>
    <n v="362"/>
    <n v="2419"/>
    <x v="2"/>
    <x v="2"/>
    <n v="118"/>
    <n v="52741"/>
    <n v="13"/>
    <n v="44609"/>
    <n v="35734"/>
    <n v="5"/>
    <n v="7166"/>
    <n v="14779"/>
    <n v="42"/>
    <n v="166150"/>
    <n v="42152"/>
    <n v="18675"/>
    <x v="2"/>
    <n v="154804"/>
    <n v="104125"/>
    <n v="197014"/>
    <n v="48109"/>
    <n v="7824"/>
    <n v="6701"/>
    <n v="109052"/>
    <x v="2"/>
    <n v="33"/>
    <s v="1567152.d5.1274"/>
  </r>
  <r>
    <x v="3"/>
    <x v="0"/>
    <n v="4"/>
    <n v="8"/>
    <x v="3"/>
    <n v="252043"/>
    <n v="167"/>
    <n v="1779"/>
    <x v="3"/>
    <x v="3"/>
    <n v="171"/>
    <n v="41841"/>
    <n v="14"/>
    <n v="43799"/>
    <n v="21832"/>
    <n v="5"/>
    <n v="6228"/>
    <n v="12613"/>
    <n v="36"/>
    <n v="113045"/>
    <n v="34736"/>
    <n v="17493"/>
    <x v="3"/>
    <n v="298953"/>
    <n v="125671"/>
    <n v="207265"/>
    <n v="48945"/>
    <n v="5211"/>
    <n v="9448"/>
    <n v="149119"/>
    <x v="3"/>
    <n v="35"/>
    <s v="1567152.d5.1274"/>
  </r>
  <r>
    <x v="4"/>
    <x v="1"/>
    <n v="1"/>
    <n v="8"/>
    <x v="0"/>
    <n v="110732"/>
    <n v="393"/>
    <n v="2564"/>
    <x v="4"/>
    <x v="4"/>
    <n v="189"/>
    <n v="39692"/>
    <n v="36"/>
    <n v="36196"/>
    <n v="41990"/>
    <n v="3"/>
    <n v="6702"/>
    <n v="12741"/>
    <n v="40"/>
    <n v="107264"/>
    <n v="35806"/>
    <n v="18100"/>
    <x v="4"/>
    <n v="253557"/>
    <n v="133969"/>
    <n v="214276"/>
    <n v="49991"/>
    <n v="7905"/>
    <n v="8672"/>
    <n v="117527"/>
    <x v="4"/>
    <n v="29"/>
    <s v="1367132.d3.1274"/>
  </r>
  <r>
    <x v="5"/>
    <x v="1"/>
    <n v="2"/>
    <n v="8"/>
    <x v="1"/>
    <n v="124597"/>
    <n v="504"/>
    <n v="2416"/>
    <x v="5"/>
    <x v="5"/>
    <n v="172"/>
    <n v="33860"/>
    <n v="17"/>
    <n v="49394"/>
    <n v="25861"/>
    <n v="3"/>
    <n v="7877"/>
    <n v="14550"/>
    <n v="42"/>
    <n v="183324"/>
    <n v="36167"/>
    <n v="16233"/>
    <x v="5"/>
    <n v="246808"/>
    <n v="121590"/>
    <n v="208825"/>
    <n v="42927"/>
    <n v="5820"/>
    <n v="5345"/>
    <n v="119701"/>
    <x v="5"/>
    <n v="39"/>
    <s v="1367132.d3.1274"/>
  </r>
  <r>
    <x v="6"/>
    <x v="1"/>
    <n v="3"/>
    <n v="8"/>
    <x v="2"/>
    <n v="114191"/>
    <n v="358"/>
    <n v="1953"/>
    <x v="6"/>
    <x v="6"/>
    <n v="182"/>
    <n v="23130"/>
    <n v="38"/>
    <n v="41533"/>
    <n v="42405"/>
    <n v="4"/>
    <n v="5076"/>
    <n v="14670"/>
    <n v="15"/>
    <n v="132852"/>
    <n v="37750"/>
    <n v="19705"/>
    <x v="6"/>
    <n v="176944"/>
    <n v="121020"/>
    <n v="187140"/>
    <n v="53598"/>
    <n v="5856"/>
    <n v="7751"/>
    <n v="125018"/>
    <x v="6"/>
    <n v="32"/>
    <s v="1467142.d4.1274"/>
  </r>
  <r>
    <x v="7"/>
    <x v="1"/>
    <n v="4"/>
    <n v="8"/>
    <x v="3"/>
    <n v="215896"/>
    <n v="484"/>
    <n v="2771"/>
    <x v="7"/>
    <x v="7"/>
    <n v="123"/>
    <n v="44264"/>
    <n v="41"/>
    <n v="40600"/>
    <n v="21248"/>
    <n v="3"/>
    <n v="5140"/>
    <n v="12963"/>
    <n v="31"/>
    <n v="157009"/>
    <n v="48220"/>
    <n v="16132"/>
    <x v="7"/>
    <n v="198458"/>
    <n v="116072"/>
    <n v="183943"/>
    <n v="37372"/>
    <n v="6645"/>
    <n v="5439"/>
    <n v="104041"/>
    <x v="7"/>
    <n v="38"/>
    <s v="1367132.d3.1274"/>
  </r>
  <r>
    <x v="8"/>
    <x v="2"/>
    <n v="1"/>
    <n v="8"/>
    <x v="0"/>
    <n v="191726"/>
    <n v="401"/>
    <n v="1654"/>
    <x v="8"/>
    <x v="8"/>
    <n v="154"/>
    <n v="52619"/>
    <n v="26"/>
    <n v="33507"/>
    <n v="29478"/>
    <n v="5"/>
    <n v="7337"/>
    <n v="13277"/>
    <n v="31"/>
    <n v="159877"/>
    <n v="28529"/>
    <n v="15678"/>
    <x v="8"/>
    <n v="279671"/>
    <n v="142064"/>
    <n v="208646"/>
    <n v="57095"/>
    <n v="7696"/>
    <n v="8210"/>
    <n v="108620"/>
    <x v="8"/>
    <n v="34"/>
    <s v="1567152.d5.1274"/>
  </r>
  <r>
    <x v="9"/>
    <x v="2"/>
    <n v="2"/>
    <n v="8"/>
    <x v="1"/>
    <n v="147825"/>
    <n v="201"/>
    <n v="2979"/>
    <x v="9"/>
    <x v="9"/>
    <n v="156"/>
    <n v="20245"/>
    <n v="47"/>
    <n v="44179"/>
    <n v="21260"/>
    <n v="4"/>
    <n v="5732"/>
    <n v="10664"/>
    <n v="44"/>
    <n v="190310"/>
    <n v="44820"/>
    <n v="16654"/>
    <x v="9"/>
    <n v="256743"/>
    <n v="108301"/>
    <n v="183258"/>
    <n v="55870"/>
    <n v="7658"/>
    <n v="7472"/>
    <n v="112412"/>
    <x v="9"/>
    <n v="21"/>
    <s v="1467142.d4.1274"/>
  </r>
  <r>
    <x v="10"/>
    <x v="2"/>
    <n v="3"/>
    <n v="8"/>
    <x v="2"/>
    <n v="182023"/>
    <n v="193"/>
    <n v="2271"/>
    <x v="10"/>
    <x v="10"/>
    <n v="120"/>
    <n v="31801"/>
    <n v="12"/>
    <n v="41171"/>
    <n v="33019"/>
    <n v="3"/>
    <n v="7730"/>
    <n v="14493"/>
    <n v="24"/>
    <n v="189724"/>
    <n v="38343"/>
    <n v="19629"/>
    <x v="10"/>
    <n v="217569"/>
    <n v="166038"/>
    <n v="196433"/>
    <n v="43804"/>
    <n v="8792"/>
    <n v="5374"/>
    <n v="105678"/>
    <x v="10"/>
    <n v="34"/>
    <s v="1367132.d3.1274"/>
  </r>
  <r>
    <x v="11"/>
    <x v="2"/>
    <n v="4"/>
    <n v="8"/>
    <x v="3"/>
    <n v="124626"/>
    <n v="457"/>
    <n v="1432"/>
    <x v="11"/>
    <x v="11"/>
    <n v="169"/>
    <n v="42928"/>
    <n v="24"/>
    <n v="43198"/>
    <n v="24356"/>
    <n v="5"/>
    <n v="6976"/>
    <n v="14990"/>
    <n v="45"/>
    <n v="139361"/>
    <n v="30107"/>
    <n v="19217"/>
    <x v="11"/>
    <n v="243302"/>
    <n v="173424"/>
    <n v="214719"/>
    <n v="44898"/>
    <n v="7416"/>
    <n v="5620"/>
    <n v="135498"/>
    <x v="11"/>
    <n v="34"/>
    <s v="1567152.d5.1274"/>
  </r>
  <r>
    <x v="12"/>
    <x v="3"/>
    <n v="1"/>
    <n v="8"/>
    <x v="0"/>
    <n v="148663"/>
    <n v="236"/>
    <n v="1435"/>
    <x v="12"/>
    <x v="12"/>
    <n v="135"/>
    <n v="43475"/>
    <n v="40"/>
    <n v="49602"/>
    <n v="35282"/>
    <n v="4"/>
    <n v="8768"/>
    <n v="13477"/>
    <n v="49"/>
    <n v="169362"/>
    <n v="33930"/>
    <n v="15029"/>
    <x v="12"/>
    <n v="217743"/>
    <n v="111144"/>
    <n v="209840"/>
    <n v="48328"/>
    <n v="7552"/>
    <n v="8955"/>
    <n v="102935"/>
    <x v="12"/>
    <n v="22"/>
    <s v="1467142.d4.1274"/>
  </r>
  <r>
    <x v="13"/>
    <x v="3"/>
    <n v="2"/>
    <n v="8"/>
    <x v="1"/>
    <n v="220642"/>
    <n v="541"/>
    <n v="2115"/>
    <x v="13"/>
    <x v="13"/>
    <n v="152"/>
    <n v="38149"/>
    <n v="40"/>
    <n v="44527"/>
    <n v="41089"/>
    <n v="4"/>
    <n v="5142"/>
    <n v="10979"/>
    <n v="33"/>
    <n v="186398"/>
    <n v="24544"/>
    <n v="17517"/>
    <x v="13"/>
    <n v="289366"/>
    <n v="110886"/>
    <n v="220553"/>
    <n v="35540"/>
    <n v="5381"/>
    <n v="9197"/>
    <n v="115783"/>
    <x v="13"/>
    <n v="31"/>
    <s v="1467142.d4.1274"/>
  </r>
  <r>
    <x v="14"/>
    <x v="3"/>
    <n v="3"/>
    <n v="8"/>
    <x v="2"/>
    <n v="238809"/>
    <n v="158"/>
    <n v="2051"/>
    <x v="14"/>
    <x v="14"/>
    <n v="196"/>
    <n v="31514"/>
    <n v="41"/>
    <n v="33495"/>
    <n v="47644"/>
    <n v="5"/>
    <n v="9518"/>
    <n v="12661"/>
    <n v="47"/>
    <n v="154531"/>
    <n v="41978"/>
    <n v="16730"/>
    <x v="14"/>
    <n v="205904"/>
    <n v="134871"/>
    <n v="185969"/>
    <n v="59919"/>
    <n v="8395"/>
    <n v="5509"/>
    <n v="146203"/>
    <x v="14"/>
    <n v="38"/>
    <s v="1567152.d5.1274"/>
  </r>
  <r>
    <x v="15"/>
    <x v="3"/>
    <n v="4"/>
    <n v="8"/>
    <x v="3"/>
    <n v="242864"/>
    <n v="476"/>
    <n v="1420"/>
    <x v="15"/>
    <x v="15"/>
    <n v="121"/>
    <n v="24071"/>
    <n v="18"/>
    <n v="40532"/>
    <n v="35058"/>
    <n v="3"/>
    <n v="7738"/>
    <n v="10929"/>
    <n v="45"/>
    <n v="108433"/>
    <n v="30263"/>
    <n v="18223"/>
    <x v="15"/>
    <n v="174660"/>
    <n v="199638"/>
    <n v="199395"/>
    <n v="34858"/>
    <n v="7603"/>
    <n v="8003"/>
    <n v="145888"/>
    <x v="15"/>
    <n v="40"/>
    <s v="1367132.d3.1274"/>
  </r>
  <r>
    <x v="16"/>
    <x v="4"/>
    <n v="1"/>
    <n v="8"/>
    <x v="0"/>
    <n v="164641"/>
    <n v="340"/>
    <n v="2616"/>
    <x v="16"/>
    <x v="16"/>
    <n v="176"/>
    <n v="28093"/>
    <n v="34"/>
    <n v="30998"/>
    <n v="33876"/>
    <n v="3"/>
    <n v="7129"/>
    <n v="12755"/>
    <n v="44"/>
    <n v="128524"/>
    <n v="31683"/>
    <n v="17155"/>
    <x v="16"/>
    <n v="294393"/>
    <n v="160917"/>
    <n v="225807"/>
    <n v="48016"/>
    <n v="8541"/>
    <n v="9322"/>
    <n v="116392"/>
    <x v="16"/>
    <n v="30"/>
    <s v="1367132.d3.1274"/>
  </r>
  <r>
    <x v="17"/>
    <x v="4"/>
    <n v="2"/>
    <n v="8"/>
    <x v="1"/>
    <n v="194844"/>
    <n v="310"/>
    <n v="2606"/>
    <x v="17"/>
    <x v="17"/>
    <n v="168"/>
    <n v="40982"/>
    <n v="21"/>
    <n v="43270"/>
    <n v="26362"/>
    <n v="4"/>
    <n v="6852"/>
    <n v="11549"/>
    <n v="50"/>
    <n v="153667"/>
    <n v="26667"/>
    <n v="18552"/>
    <x v="17"/>
    <n v="158706"/>
    <n v="131430"/>
    <n v="203368"/>
    <n v="46816"/>
    <n v="5975"/>
    <n v="5713"/>
    <n v="120160"/>
    <x v="17"/>
    <n v="23"/>
    <s v="1467142.d4.1274"/>
  </r>
  <r>
    <x v="18"/>
    <x v="4"/>
    <n v="3"/>
    <n v="8"/>
    <x v="2"/>
    <n v="211420"/>
    <n v="530"/>
    <n v="1206"/>
    <x v="18"/>
    <x v="18"/>
    <n v="101"/>
    <n v="41033"/>
    <n v="30"/>
    <n v="48211"/>
    <n v="39197"/>
    <n v="4"/>
    <n v="6667"/>
    <n v="13187"/>
    <n v="33"/>
    <n v="115432"/>
    <n v="43231"/>
    <n v="16555"/>
    <x v="18"/>
    <n v="253139"/>
    <n v="125648"/>
    <n v="217946"/>
    <n v="53690"/>
    <n v="9247"/>
    <n v="7135"/>
    <n v="100641"/>
    <x v="18"/>
    <n v="33"/>
    <s v="1467142.d4.1274"/>
  </r>
  <r>
    <x v="19"/>
    <x v="4"/>
    <n v="4"/>
    <n v="8"/>
    <x v="3"/>
    <n v="197492"/>
    <n v="510"/>
    <n v="2772"/>
    <x v="19"/>
    <x v="19"/>
    <n v="124"/>
    <n v="22519"/>
    <n v="47"/>
    <n v="43979"/>
    <n v="28348"/>
    <n v="3"/>
    <n v="9242"/>
    <n v="14020"/>
    <n v="40"/>
    <n v="145797"/>
    <n v="43080"/>
    <n v="18717"/>
    <x v="19"/>
    <n v="177641"/>
    <n v="112557"/>
    <n v="206371"/>
    <n v="32106"/>
    <n v="6768"/>
    <n v="8799"/>
    <n v="145984"/>
    <x v="19"/>
    <n v="28"/>
    <s v="1367132.d3.1274"/>
  </r>
  <r>
    <x v="20"/>
    <x v="5"/>
    <n v="1"/>
    <n v="8"/>
    <x v="0"/>
    <n v="143812"/>
    <n v="336"/>
    <n v="1655"/>
    <x v="20"/>
    <x v="20"/>
    <n v="151"/>
    <n v="28437"/>
    <n v="23"/>
    <n v="46523"/>
    <n v="42437"/>
    <n v="3"/>
    <n v="7299"/>
    <n v="11897"/>
    <n v="47"/>
    <n v="122039"/>
    <n v="42539"/>
    <n v="18654"/>
    <x v="20"/>
    <n v="255288"/>
    <n v="193299"/>
    <n v="196726"/>
    <n v="37703"/>
    <n v="7320"/>
    <n v="6178"/>
    <n v="112739"/>
    <x v="20"/>
    <n v="40"/>
    <s v="1367132.d3.1274"/>
  </r>
  <r>
    <x v="21"/>
    <x v="5"/>
    <n v="2"/>
    <n v="8"/>
    <x v="1"/>
    <n v="213438"/>
    <n v="377"/>
    <n v="2906"/>
    <x v="21"/>
    <x v="21"/>
    <n v="124"/>
    <n v="56653"/>
    <n v="45"/>
    <n v="39643"/>
    <n v="41796"/>
    <n v="4"/>
    <n v="6934"/>
    <n v="13842"/>
    <n v="41"/>
    <n v="172922"/>
    <n v="20964"/>
    <n v="19834"/>
    <x v="21"/>
    <n v="180518"/>
    <n v="184888"/>
    <n v="194109"/>
    <n v="49760"/>
    <n v="5074"/>
    <n v="6871"/>
    <n v="123654"/>
    <x v="21"/>
    <n v="29"/>
    <s v="1467142.d4.1274"/>
  </r>
  <r>
    <x v="22"/>
    <x v="5"/>
    <n v="3"/>
    <n v="8"/>
    <x v="2"/>
    <n v="221630"/>
    <n v="149"/>
    <n v="1459"/>
    <x v="22"/>
    <x v="22"/>
    <n v="126"/>
    <n v="56036"/>
    <n v="25"/>
    <n v="47500"/>
    <n v="30207"/>
    <n v="4"/>
    <n v="6476"/>
    <n v="12203"/>
    <n v="28"/>
    <n v="154633"/>
    <n v="40169"/>
    <n v="15342"/>
    <x v="22"/>
    <n v="268123"/>
    <n v="101206"/>
    <n v="217706"/>
    <n v="43760"/>
    <n v="9248"/>
    <n v="7366"/>
    <n v="141982"/>
    <x v="22"/>
    <n v="35"/>
    <s v="1467142.d4.1274"/>
  </r>
  <r>
    <x v="23"/>
    <x v="5"/>
    <n v="4"/>
    <n v="8"/>
    <x v="3"/>
    <n v="235784"/>
    <n v="358"/>
    <n v="2035"/>
    <x v="23"/>
    <x v="23"/>
    <n v="194"/>
    <n v="50273"/>
    <n v="34"/>
    <n v="43148"/>
    <n v="24084"/>
    <n v="3"/>
    <n v="6913"/>
    <n v="14404"/>
    <n v="20"/>
    <n v="108205"/>
    <n v="49846"/>
    <n v="17807"/>
    <x v="23"/>
    <n v="235214"/>
    <n v="131794"/>
    <n v="219295"/>
    <n v="30567"/>
    <n v="5887"/>
    <n v="6645"/>
    <n v="116381"/>
    <x v="23"/>
    <n v="36"/>
    <s v="1367132.d3.1274"/>
  </r>
  <r>
    <x v="24"/>
    <x v="6"/>
    <n v="1"/>
    <n v="8"/>
    <x v="0"/>
    <n v="110294"/>
    <n v="344"/>
    <n v="2661"/>
    <x v="24"/>
    <x v="24"/>
    <n v="178"/>
    <n v="32099"/>
    <n v="43"/>
    <n v="47490"/>
    <n v="41420"/>
    <n v="3"/>
    <n v="7786"/>
    <n v="12454"/>
    <n v="16"/>
    <n v="152415"/>
    <n v="47440"/>
    <n v="19164"/>
    <x v="24"/>
    <n v="165605"/>
    <n v="166992"/>
    <n v="187451"/>
    <n v="25734"/>
    <n v="8528"/>
    <n v="8079"/>
    <n v="115353"/>
    <x v="24"/>
    <n v="39"/>
    <s v="1367132.d3.1274"/>
  </r>
  <r>
    <x v="25"/>
    <x v="6"/>
    <n v="2"/>
    <n v="8"/>
    <x v="1"/>
    <n v="143270"/>
    <n v="237"/>
    <n v="2068"/>
    <x v="25"/>
    <x v="25"/>
    <n v="139"/>
    <n v="29566"/>
    <n v="20"/>
    <n v="39558"/>
    <n v="47336"/>
    <n v="5"/>
    <n v="8705"/>
    <n v="10203"/>
    <n v="46"/>
    <n v="102346"/>
    <n v="37481"/>
    <n v="19995"/>
    <x v="25"/>
    <n v="177450"/>
    <n v="127136"/>
    <n v="180763"/>
    <n v="56582"/>
    <n v="9918"/>
    <n v="5183"/>
    <n v="122253"/>
    <x v="25"/>
    <n v="33"/>
    <s v="1567152.d5.1274"/>
  </r>
  <r>
    <x v="26"/>
    <x v="6"/>
    <n v="3"/>
    <n v="8"/>
    <x v="2"/>
    <n v="234105"/>
    <n v="455"/>
    <n v="2567"/>
    <x v="26"/>
    <x v="26"/>
    <n v="150"/>
    <n v="52895"/>
    <n v="15"/>
    <n v="39957"/>
    <n v="38967"/>
    <n v="5"/>
    <n v="6368"/>
    <n v="12886"/>
    <n v="23"/>
    <n v="161385"/>
    <n v="48683"/>
    <n v="19713"/>
    <x v="26"/>
    <n v="261904"/>
    <n v="191650"/>
    <n v="197620"/>
    <n v="49758"/>
    <n v="7937"/>
    <n v="8786"/>
    <n v="124417"/>
    <x v="26"/>
    <n v="23"/>
    <s v="1567152.d5.1274"/>
  </r>
  <r>
    <x v="27"/>
    <x v="6"/>
    <n v="4"/>
    <n v="8"/>
    <x v="3"/>
    <n v="111780"/>
    <n v="353"/>
    <n v="2747"/>
    <x v="27"/>
    <x v="27"/>
    <n v="161"/>
    <n v="50996"/>
    <n v="24"/>
    <n v="32416"/>
    <n v="35935"/>
    <n v="5"/>
    <n v="5430"/>
    <n v="13790"/>
    <n v="33"/>
    <n v="134354"/>
    <n v="27732"/>
    <n v="16753"/>
    <x v="27"/>
    <n v="253645"/>
    <n v="102270"/>
    <n v="206336"/>
    <n v="44721"/>
    <n v="5054"/>
    <n v="7858"/>
    <n v="145791"/>
    <x v="27"/>
    <n v="21"/>
    <s v="1567152.d5.1274"/>
  </r>
  <r>
    <x v="28"/>
    <x v="7"/>
    <n v="1"/>
    <n v="8"/>
    <x v="0"/>
    <n v="179615"/>
    <n v="264"/>
    <n v="2809"/>
    <x v="28"/>
    <x v="28"/>
    <n v="159"/>
    <n v="37011"/>
    <n v="15"/>
    <n v="37322"/>
    <n v="31979"/>
    <n v="3"/>
    <n v="5566"/>
    <n v="11382"/>
    <n v="26"/>
    <n v="117595"/>
    <n v="27295"/>
    <n v="19554"/>
    <x v="28"/>
    <n v="161640"/>
    <n v="177757"/>
    <n v="224860"/>
    <n v="53651"/>
    <n v="5440"/>
    <n v="7517"/>
    <n v="107068"/>
    <x v="28"/>
    <n v="30"/>
    <s v="1367132.d3.1274"/>
  </r>
  <r>
    <x v="29"/>
    <x v="7"/>
    <n v="2"/>
    <n v="8"/>
    <x v="1"/>
    <n v="131542"/>
    <n v="313"/>
    <n v="2520"/>
    <x v="29"/>
    <x v="29"/>
    <n v="102"/>
    <n v="57539"/>
    <n v="27"/>
    <n v="36862"/>
    <n v="36132"/>
    <n v="5"/>
    <n v="8641"/>
    <n v="13118"/>
    <n v="49"/>
    <n v="102443"/>
    <n v="40929"/>
    <n v="16401"/>
    <x v="29"/>
    <n v="167847"/>
    <n v="141271"/>
    <n v="183116"/>
    <n v="47699"/>
    <n v="7713"/>
    <n v="6551"/>
    <n v="146163"/>
    <x v="29"/>
    <n v="29"/>
    <s v="1567152.d5.1274"/>
  </r>
  <r>
    <x v="30"/>
    <x v="7"/>
    <n v="3"/>
    <n v="8"/>
    <x v="2"/>
    <n v="233269"/>
    <n v="354"/>
    <n v="2136"/>
    <x v="30"/>
    <x v="30"/>
    <n v="126"/>
    <n v="32576"/>
    <n v="36"/>
    <n v="36126"/>
    <n v="34166"/>
    <n v="5"/>
    <n v="5353"/>
    <n v="13666"/>
    <n v="15"/>
    <n v="194563"/>
    <n v="33129"/>
    <n v="15783"/>
    <x v="30"/>
    <n v="222285"/>
    <n v="125477"/>
    <n v="182051"/>
    <n v="56619"/>
    <n v="8244"/>
    <n v="5593"/>
    <n v="112023"/>
    <x v="30"/>
    <n v="29"/>
    <s v="1567152.d5.1274"/>
  </r>
  <r>
    <x v="31"/>
    <x v="7"/>
    <n v="4"/>
    <n v="8"/>
    <x v="3"/>
    <n v="246746"/>
    <n v="532"/>
    <n v="2476"/>
    <x v="31"/>
    <x v="31"/>
    <n v="105"/>
    <n v="20795"/>
    <n v="18"/>
    <n v="44160"/>
    <n v="37391"/>
    <n v="4"/>
    <n v="5124"/>
    <n v="11102"/>
    <n v="17"/>
    <n v="167077"/>
    <n v="46547"/>
    <n v="18393"/>
    <x v="31"/>
    <n v="248997"/>
    <n v="122838"/>
    <n v="180944"/>
    <n v="32066"/>
    <n v="9078"/>
    <n v="9331"/>
    <n v="148387"/>
    <x v="31"/>
    <n v="40"/>
    <s v="1467142.d4.1274"/>
  </r>
  <r>
    <x v="32"/>
    <x v="8"/>
    <n v="1"/>
    <n v="8"/>
    <x v="0"/>
    <n v="211035"/>
    <n v="363"/>
    <n v="2985"/>
    <x v="32"/>
    <x v="32"/>
    <n v="157"/>
    <n v="34343"/>
    <n v="28"/>
    <n v="30801"/>
    <n v="44324"/>
    <n v="5"/>
    <n v="5813"/>
    <n v="11411"/>
    <n v="17"/>
    <n v="167833"/>
    <n v="21899"/>
    <n v="16868"/>
    <x v="32"/>
    <n v="213545"/>
    <n v="117285"/>
    <n v="197501"/>
    <n v="31202"/>
    <n v="5465"/>
    <n v="5695"/>
    <n v="113867"/>
    <x v="32"/>
    <n v="27"/>
    <s v="1567152.d5.1274"/>
  </r>
  <r>
    <x v="33"/>
    <x v="8"/>
    <n v="2"/>
    <n v="8"/>
    <x v="1"/>
    <n v="195238"/>
    <n v="260"/>
    <n v="1468"/>
    <x v="33"/>
    <x v="33"/>
    <n v="161"/>
    <n v="48743"/>
    <n v="33"/>
    <n v="36078"/>
    <n v="33174"/>
    <n v="3"/>
    <n v="5923"/>
    <n v="11748"/>
    <n v="16"/>
    <n v="168388"/>
    <n v="28488"/>
    <n v="17308"/>
    <x v="33"/>
    <n v="287673"/>
    <n v="142459"/>
    <n v="202115"/>
    <n v="32549"/>
    <n v="7492"/>
    <n v="5541"/>
    <n v="148851"/>
    <x v="33"/>
    <n v="39"/>
    <s v="1367132.d3.1274"/>
  </r>
  <r>
    <x v="34"/>
    <x v="8"/>
    <n v="3"/>
    <n v="8"/>
    <x v="2"/>
    <n v="212749"/>
    <n v="499"/>
    <n v="1870"/>
    <x v="34"/>
    <x v="34"/>
    <n v="180"/>
    <n v="24244"/>
    <n v="17"/>
    <n v="43414"/>
    <n v="35624"/>
    <n v="4"/>
    <n v="9675"/>
    <n v="12789"/>
    <n v="41"/>
    <n v="143014"/>
    <n v="35617"/>
    <n v="15377"/>
    <x v="34"/>
    <n v="285378"/>
    <n v="151835"/>
    <n v="215147"/>
    <n v="38489"/>
    <n v="7627"/>
    <n v="8368"/>
    <n v="121504"/>
    <x v="34"/>
    <n v="26"/>
    <s v="1467142.d4.1274"/>
  </r>
  <r>
    <x v="35"/>
    <x v="8"/>
    <n v="4"/>
    <n v="8"/>
    <x v="3"/>
    <n v="218695"/>
    <n v="206"/>
    <n v="2930"/>
    <x v="35"/>
    <x v="35"/>
    <n v="200"/>
    <n v="45505"/>
    <n v="13"/>
    <n v="32123"/>
    <n v="28414"/>
    <n v="5"/>
    <n v="7029"/>
    <n v="13573"/>
    <n v="39"/>
    <n v="137682"/>
    <n v="40335"/>
    <n v="17058"/>
    <x v="35"/>
    <n v="274931"/>
    <n v="190705"/>
    <n v="195678"/>
    <n v="46957"/>
    <n v="8212"/>
    <n v="5735"/>
    <n v="107876"/>
    <x v="35"/>
    <n v="31"/>
    <s v="1567152.d5.1274"/>
  </r>
  <r>
    <x v="36"/>
    <x v="9"/>
    <n v="1"/>
    <n v="8"/>
    <x v="0"/>
    <n v="125674"/>
    <n v="142"/>
    <n v="1507"/>
    <x v="36"/>
    <x v="36"/>
    <n v="155"/>
    <n v="55592"/>
    <n v="21"/>
    <n v="38379"/>
    <n v="44776"/>
    <n v="3"/>
    <n v="9582"/>
    <n v="11188"/>
    <n v="49"/>
    <n v="125247"/>
    <n v="32511"/>
    <n v="18853"/>
    <x v="36"/>
    <n v="230775"/>
    <n v="118807"/>
    <n v="196464"/>
    <n v="51940"/>
    <n v="5195"/>
    <n v="7838"/>
    <n v="108071"/>
    <x v="36"/>
    <n v="33"/>
    <s v="1367132.d3.1274"/>
  </r>
  <r>
    <x v="37"/>
    <x v="9"/>
    <n v="2"/>
    <n v="8"/>
    <x v="1"/>
    <n v="158500"/>
    <n v="310"/>
    <n v="2681"/>
    <x v="37"/>
    <x v="37"/>
    <n v="149"/>
    <n v="56687"/>
    <n v="41"/>
    <n v="39452"/>
    <n v="37472"/>
    <n v="5"/>
    <n v="6181"/>
    <n v="14004"/>
    <n v="29"/>
    <n v="149387"/>
    <n v="44311"/>
    <n v="15570"/>
    <x v="37"/>
    <n v="177076"/>
    <n v="165906"/>
    <n v="187068"/>
    <n v="31991"/>
    <n v="8704"/>
    <n v="7455"/>
    <n v="118384"/>
    <x v="37"/>
    <n v="32"/>
    <s v="1567152.d5.1274"/>
  </r>
  <r>
    <x v="38"/>
    <x v="9"/>
    <n v="3"/>
    <n v="8"/>
    <x v="2"/>
    <n v="204273"/>
    <n v="477"/>
    <n v="1907"/>
    <x v="13"/>
    <x v="38"/>
    <n v="170"/>
    <n v="49499"/>
    <n v="43"/>
    <n v="32192"/>
    <n v="40908"/>
    <n v="5"/>
    <n v="5521"/>
    <n v="11035"/>
    <n v="22"/>
    <n v="125147"/>
    <n v="44182"/>
    <n v="17266"/>
    <x v="38"/>
    <n v="175817"/>
    <n v="124307"/>
    <n v="207473"/>
    <n v="57602"/>
    <n v="5602"/>
    <n v="6396"/>
    <n v="117603"/>
    <x v="38"/>
    <n v="29"/>
    <s v="1567152.d5.1274"/>
  </r>
  <r>
    <x v="39"/>
    <x v="9"/>
    <n v="4"/>
    <n v="8"/>
    <x v="3"/>
    <n v="148794"/>
    <n v="461"/>
    <n v="2422"/>
    <x v="38"/>
    <x v="39"/>
    <n v="127"/>
    <n v="25611"/>
    <n v="42"/>
    <n v="41190"/>
    <n v="25895"/>
    <n v="3"/>
    <n v="8084"/>
    <n v="14267"/>
    <n v="36"/>
    <n v="122056"/>
    <n v="20057"/>
    <n v="18766"/>
    <x v="39"/>
    <n v="150773"/>
    <n v="122335"/>
    <n v="213520"/>
    <n v="57708"/>
    <n v="9289"/>
    <n v="8391"/>
    <n v="107189"/>
    <x v="39"/>
    <n v="24"/>
    <s v="1367132.d3.12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 rowHeaderCaption="Total Guest">
  <location ref="A2:B42" firstHeaderRow="1" firstDataRow="1" firstDataCol="1"/>
  <pivotFields count="33">
    <pivotField showAll="0"/>
    <pivotField showAll="0" defaultSubtotal="0">
      <items count="10">
        <item x="0"/>
        <item x="1"/>
        <item x="2"/>
        <item x="3"/>
        <item x="4"/>
        <item x="5"/>
        <item x="6"/>
        <item x="7"/>
        <item x="8"/>
        <item x="9"/>
      </items>
    </pivotField>
    <pivotField showAll="0"/>
    <pivotField showAll="0"/>
    <pivotField showAll="0">
      <items count="5">
        <item x="2"/>
        <item x="0"/>
        <item x="1"/>
        <item x="3"/>
        <item t="default"/>
      </items>
    </pivotField>
    <pivotField showAll="0"/>
    <pivotField showAll="0"/>
    <pivotField showAll="0"/>
    <pivotField axis="axisRow" showAll="0" sortType="descending">
      <items count="40">
        <item x="2"/>
        <item x="19"/>
        <item x="0"/>
        <item x="26"/>
        <item x="37"/>
        <item x="23"/>
        <item x="5"/>
        <item x="25"/>
        <item x="38"/>
        <item x="17"/>
        <item x="9"/>
        <item x="12"/>
        <item x="20"/>
        <item x="28"/>
        <item x="30"/>
        <item x="8"/>
        <item x="4"/>
        <item x="15"/>
        <item x="1"/>
        <item x="14"/>
        <item x="31"/>
        <item x="36"/>
        <item x="29"/>
        <item x="6"/>
        <item x="33"/>
        <item x="24"/>
        <item x="18"/>
        <item x="7"/>
        <item x="16"/>
        <item x="21"/>
        <item x="35"/>
        <item x="10"/>
        <item x="22"/>
        <item x="34"/>
        <item x="3"/>
        <item x="13"/>
        <item x="27"/>
        <item x="3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Total income" fld="30" baseField="0" baseItem="0" numFmtId="4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 rowHeaderCaption="T_Guest">
  <location ref="B2:C42" firstHeaderRow="1" firstDataRow="1" firstDataCol="1"/>
  <pivotFields count="33">
    <pivotField showAll="0"/>
    <pivotField showAll="0" defaultSubtotal="0">
      <items count="10">
        <item x="0"/>
        <item x="1"/>
        <item x="2"/>
        <item x="3"/>
        <item x="4"/>
        <item x="5"/>
        <item x="6"/>
        <item x="7"/>
        <item x="8"/>
        <item x="9"/>
      </items>
    </pivotField>
    <pivotField showAll="0"/>
    <pivotField showAll="0"/>
    <pivotField showAll="0">
      <items count="5">
        <item x="2"/>
        <item x="0"/>
        <item x="1"/>
        <item x="3"/>
        <item t="default"/>
      </items>
    </pivotField>
    <pivotField showAll="0"/>
    <pivotField showAll="0"/>
    <pivotField showAll="0"/>
    <pivotField axis="axisRow" showAll="0" sortType="descending">
      <items count="40">
        <item x="11"/>
        <item x="32"/>
        <item x="27"/>
        <item x="13"/>
        <item x="3"/>
        <item x="34"/>
        <item x="22"/>
        <item x="10"/>
        <item x="35"/>
        <item x="21"/>
        <item x="16"/>
        <item x="7"/>
        <item x="18"/>
        <item x="24"/>
        <item x="33"/>
        <item x="6"/>
        <item x="29"/>
        <item x="36"/>
        <item x="31"/>
        <item x="14"/>
        <item x="1"/>
        <item x="15"/>
        <item x="4"/>
        <item x="8"/>
        <item x="30"/>
        <item x="28"/>
        <item x="20"/>
        <item x="12"/>
        <item x="9"/>
        <item x="17"/>
        <item x="38"/>
        <item x="25"/>
        <item x="5"/>
        <item x="23"/>
        <item x="37"/>
        <item x="26"/>
        <item x="0"/>
        <item x="19"/>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0">
    <i>
      <x v="3"/>
    </i>
    <i>
      <x v="10"/>
    </i>
    <i>
      <x/>
    </i>
    <i>
      <x v="12"/>
    </i>
    <i>
      <x v="19"/>
    </i>
    <i>
      <x v="22"/>
    </i>
    <i>
      <x v="37"/>
    </i>
    <i>
      <x v="14"/>
    </i>
    <i>
      <x v="11"/>
    </i>
    <i>
      <x v="18"/>
    </i>
    <i>
      <x v="35"/>
    </i>
    <i>
      <x v="9"/>
    </i>
    <i>
      <x v="38"/>
    </i>
    <i>
      <x v="28"/>
    </i>
    <i>
      <x v="25"/>
    </i>
    <i>
      <x v="26"/>
    </i>
    <i>
      <x v="8"/>
    </i>
    <i>
      <x v="13"/>
    </i>
    <i>
      <x v="33"/>
    </i>
    <i>
      <x v="30"/>
    </i>
    <i>
      <x v="34"/>
    </i>
    <i>
      <x v="31"/>
    </i>
    <i>
      <x v="23"/>
    </i>
    <i>
      <x v="17"/>
    </i>
    <i>
      <x v="4"/>
    </i>
    <i>
      <x v="16"/>
    </i>
    <i>
      <x v="15"/>
    </i>
    <i>
      <x v="7"/>
    </i>
    <i>
      <x v="5"/>
    </i>
    <i>
      <x v="2"/>
    </i>
    <i>
      <x v="21"/>
    </i>
    <i>
      <x v="24"/>
    </i>
    <i>
      <x v="36"/>
    </i>
    <i>
      <x v="27"/>
    </i>
    <i>
      <x v="6"/>
    </i>
    <i>
      <x v="29"/>
    </i>
    <i>
      <x v="20"/>
    </i>
    <i>
      <x v="1"/>
    </i>
    <i>
      <x v="32"/>
    </i>
    <i t="grand">
      <x/>
    </i>
  </rowItems>
  <colItems count="1">
    <i/>
  </colItems>
  <dataFields count="1">
    <dataField name="Sum of Advertising/Marketing_Expense_$" fld="9" baseField="0" baseItem="0" numFmtId="44"/>
  </dataFields>
  <formats count="1">
    <format dxfId="6">
      <pivotArea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 rowHeaderCaption="Year">
  <location ref="A17:C28" firstHeaderRow="0" firstDataRow="1" firstDataCol="1"/>
  <pivotFields count="33">
    <pivotField showAll="0"/>
    <pivotField axis="axisRow" showAll="0">
      <items count="11">
        <item x="0"/>
        <item x="1"/>
        <item x="2"/>
        <item x="3"/>
        <item x="4"/>
        <item x="5"/>
        <item x="6"/>
        <item x="7"/>
        <item x="8"/>
        <item x="9"/>
        <item t="default"/>
      </items>
    </pivotField>
    <pivotField showAll="0"/>
    <pivotField showAll="0"/>
    <pivotField showAll="0">
      <items count="5">
        <item x="2"/>
        <item x="0"/>
        <item x="1"/>
        <item x="3"/>
        <item t="default"/>
      </items>
    </pivotField>
    <pivotField numFmtId="44" showAll="0"/>
    <pivotField numFmtId="44" showAll="0"/>
    <pivotField numFmtId="44" showAll="0"/>
    <pivotField showAll="0"/>
    <pivotField numFmtId="44" showAll="0"/>
    <pivotField numFmtId="44" showAll="0"/>
    <pivotField numFmtId="44" showAll="0"/>
    <pivotField showAll="0"/>
    <pivotField numFmtId="44" showAll="0"/>
    <pivotField numFmtId="44" showAll="0"/>
    <pivotField showAll="0"/>
    <pivotField numFmtId="44" showAll="0"/>
    <pivotField numFmtId="44" showAll="0"/>
    <pivotField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expenses" fld="22" baseField="0" baseItem="0"/>
    <dataField name="Sum of Total income" fld="30" baseField="0" baseItem="0"/>
  </dataFields>
  <formats count="2">
    <format dxfId="5">
      <pivotArea outline="0" collapsedLevelsAreSubtotals="1" fieldPosition="0"/>
    </format>
    <format dxfId="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rowHeaderCaption="Season">
  <location ref="A2:B7" firstHeaderRow="1" firstDataRow="1" firstDataCol="1"/>
  <pivotFields count="33">
    <pivotField showAll="0"/>
    <pivotField showAll="0" defaultSubtotal="0">
      <items count="10">
        <item x="0"/>
        <item x="1"/>
        <item x="2"/>
        <item x="3"/>
        <item x="4"/>
        <item x="5"/>
        <item x="6"/>
        <item x="7"/>
        <item x="8"/>
        <item x="9"/>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2"/>
    </i>
    <i>
      <x v="3"/>
    </i>
    <i>
      <x v="1"/>
    </i>
    <i t="grand">
      <x/>
    </i>
  </rowItems>
  <colItems count="1">
    <i/>
  </colItems>
  <dataFields count="1">
    <dataField name="Sum of Avg_Guest_Rating " fld="15"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Season">
  <location ref="B17:C22" firstHeaderRow="1" firstDataRow="1" firstDataCol="1"/>
  <pivotFields count="33">
    <pivotField showAll="0"/>
    <pivotField showAll="0" defaultSubtotal="0">
      <items count="10">
        <item x="0"/>
        <item x="1"/>
        <item x="2"/>
        <item x="3"/>
        <item x="4"/>
        <item x="5"/>
        <item x="6"/>
        <item x="7"/>
        <item x="8"/>
        <item x="9"/>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44" showAll="0"/>
    <pivotField numFmtId="44" showAll="0"/>
    <pivotField numFmtId="44" showAll="0"/>
    <pivotField dataField="1" showAll="0"/>
    <pivotField numFmtId="44" showAll="0"/>
    <pivotField numFmtId="44" showAll="0"/>
    <pivotField numFmtId="44" showAll="0"/>
    <pivotField showAll="0"/>
    <pivotField numFmtId="44" showAll="0"/>
    <pivotField numFmtId="44" showAll="0"/>
    <pivotField showAll="0"/>
    <pivotField numFmtId="44" showAll="0"/>
    <pivotField numFmtId="44" showAll="0"/>
    <pivotField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numFmtId="44" showAll="0"/>
    <pivotField showAll="0"/>
    <pivotField showAll="0"/>
  </pivotFields>
  <rowFields count="1">
    <field x="4"/>
  </rowFields>
  <rowItems count="5">
    <i>
      <x v="2"/>
    </i>
    <i>
      <x v="1"/>
    </i>
    <i>
      <x v="3"/>
    </i>
    <i>
      <x/>
    </i>
    <i t="grand">
      <x/>
    </i>
  </rowItems>
  <colItems count="1">
    <i/>
  </colItems>
  <dataFields count="1">
    <dataField name="Sum of T_Guests " fld="8"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
  <location ref="B27:C68" firstHeaderRow="1" firstDataRow="1" firstDataCol="1"/>
  <pivotFields count="33">
    <pivotField axis="axisRow" showAll="0">
      <items count="41">
        <item x="2"/>
        <item x="0"/>
        <item x="1"/>
        <item x="3"/>
        <item x="6"/>
        <item x="4"/>
        <item x="5"/>
        <item x="7"/>
        <item x="10"/>
        <item x="8"/>
        <item x="9"/>
        <item x="11"/>
        <item x="14"/>
        <item x="12"/>
        <item x="13"/>
        <item x="15"/>
        <item x="18"/>
        <item x="16"/>
        <item x="17"/>
        <item x="19"/>
        <item x="22"/>
        <item x="20"/>
        <item x="21"/>
        <item x="23"/>
        <item x="26"/>
        <item x="24"/>
        <item x="25"/>
        <item x="27"/>
        <item x="30"/>
        <item x="28"/>
        <item x="29"/>
        <item x="31"/>
        <item x="34"/>
        <item x="32"/>
        <item x="33"/>
        <item x="35"/>
        <item x="38"/>
        <item x="36"/>
        <item x="37"/>
        <item x="39"/>
        <item t="default"/>
      </items>
    </pivotField>
    <pivotField showAll="0" defaultSubtotal="0">
      <items count="10">
        <item x="0"/>
        <item x="1"/>
        <item x="2"/>
        <item x="3"/>
        <item x="4"/>
        <item x="5"/>
        <item x="6"/>
        <item x="7"/>
        <item x="8"/>
        <item x="9"/>
      </items>
    </pivotField>
    <pivotField showAll="0"/>
    <pivotField showAll="0"/>
    <pivotField showAll="0">
      <items count="5">
        <item x="2"/>
        <item x="0"/>
        <item x="1"/>
        <item x="3"/>
        <item t="default"/>
      </items>
    </pivotField>
    <pivotField showAll="0"/>
    <pivotField showAll="0"/>
    <pivotField showAll="0"/>
    <pivotField showAll="0">
      <items count="40">
        <item x="11"/>
        <item x="32"/>
        <item x="27"/>
        <item x="13"/>
        <item x="3"/>
        <item x="34"/>
        <item x="22"/>
        <item x="10"/>
        <item x="35"/>
        <item x="21"/>
        <item x="16"/>
        <item x="7"/>
        <item x="18"/>
        <item x="24"/>
        <item x="33"/>
        <item x="6"/>
        <item x="29"/>
        <item x="36"/>
        <item x="31"/>
        <item x="14"/>
        <item x="1"/>
        <item x="15"/>
        <item x="4"/>
        <item x="8"/>
        <item x="30"/>
        <item x="28"/>
        <item x="20"/>
        <item x="12"/>
        <item x="9"/>
        <item x="17"/>
        <item x="38"/>
        <item x="25"/>
        <item x="5"/>
        <item x="23"/>
        <item x="37"/>
        <item x="26"/>
        <item x="0"/>
        <item x="19"/>
        <item x="2"/>
        <item t="default"/>
      </items>
    </pivotField>
    <pivotField showAll="0">
      <items count="41">
        <item x="5"/>
        <item x="32"/>
        <item x="1"/>
        <item x="38"/>
        <item x="17"/>
        <item x="22"/>
        <item x="12"/>
        <item x="0"/>
        <item x="30"/>
        <item x="15"/>
        <item x="27"/>
        <item x="34"/>
        <item x="10"/>
        <item x="6"/>
        <item x="29"/>
        <item x="3"/>
        <item x="36"/>
        <item x="8"/>
        <item x="25"/>
        <item x="37"/>
        <item x="39"/>
        <item x="23"/>
        <item x="24"/>
        <item x="35"/>
        <item x="20"/>
        <item x="28"/>
        <item x="9"/>
        <item x="13"/>
        <item x="2"/>
        <item x="21"/>
        <item x="26"/>
        <item x="31"/>
        <item x="7"/>
        <item x="33"/>
        <item x="19"/>
        <item x="4"/>
        <item x="14"/>
        <item x="18"/>
        <item x="11"/>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1">
        <item x="27"/>
        <item x="4"/>
        <item x="1"/>
        <item x="39"/>
        <item x="6"/>
        <item x="25"/>
        <item x="29"/>
        <item x="36"/>
        <item x="11"/>
        <item x="5"/>
        <item x="20"/>
        <item x="28"/>
        <item x="24"/>
        <item x="16"/>
        <item x="0"/>
        <item x="12"/>
        <item x="15"/>
        <item x="38"/>
        <item x="17"/>
        <item x="9"/>
        <item x="32"/>
        <item x="37"/>
        <item x="34"/>
        <item x="8"/>
        <item x="19"/>
        <item x="3"/>
        <item x="35"/>
        <item x="18"/>
        <item x="23"/>
        <item x="10"/>
        <item x="33"/>
        <item x="22"/>
        <item x="2"/>
        <item x="7"/>
        <item x="30"/>
        <item x="13"/>
        <item x="21"/>
        <item x="14"/>
        <item x="31"/>
        <item x="26"/>
        <item t="default"/>
      </items>
    </pivotField>
    <pivotField showAll="0"/>
    <pivotField showAll="0"/>
    <pivotField showAll="0"/>
    <pivotField showAll="0"/>
    <pivotField showAll="0"/>
    <pivotField showAll="0"/>
    <pivotField showAll="0"/>
    <pivotField dataField="1" showAll="0">
      <items count="41">
        <item x="2"/>
        <item x="7"/>
        <item x="39"/>
        <item x="17"/>
        <item x="6"/>
        <item x="24"/>
        <item x="25"/>
        <item x="32"/>
        <item x="19"/>
        <item x="38"/>
        <item x="37"/>
        <item x="29"/>
        <item x="12"/>
        <item x="30"/>
        <item x="36"/>
        <item x="9"/>
        <item x="28"/>
        <item x="10"/>
        <item x="21"/>
        <item x="23"/>
        <item x="14"/>
        <item x="5"/>
        <item x="31"/>
        <item x="27"/>
        <item x="18"/>
        <item x="0"/>
        <item x="15"/>
        <item x="4"/>
        <item x="13"/>
        <item x="22"/>
        <item x="1"/>
        <item x="20"/>
        <item x="8"/>
        <item x="11"/>
        <item x="33"/>
        <item x="34"/>
        <item x="35"/>
        <item x="26"/>
        <item x="3"/>
        <item x="16"/>
        <item t="default"/>
      </items>
    </pivotField>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Total income" fld="30" baseField="0" baseItem="0" numFmtId="44"/>
  </dataFields>
  <formats count="1">
    <format dxfId="0">
      <pivotArea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Season">
  <location ref="B3:D9" firstHeaderRow="1" firstDataRow="2" firstDataCol="1"/>
  <pivotFields count="33">
    <pivotField showAll="0"/>
    <pivotField showAll="0" defaultSubtotal="0">
      <items count="10">
        <item x="0"/>
        <item x="1"/>
        <item x="2"/>
        <item x="3"/>
        <item x="4"/>
        <item x="5"/>
        <item x="6"/>
        <item x="7"/>
        <item x="8"/>
        <item x="9"/>
      </items>
    </pivotField>
    <pivotField showAll="0"/>
    <pivotField showAll="0"/>
    <pivotField axis="axisRow" showAll="0">
      <items count="5">
        <item x="2"/>
        <item x="0"/>
        <item x="1"/>
        <item x="3"/>
        <item t="default"/>
      </items>
    </pivotField>
    <pivotField numFmtId="44" showAll="0"/>
    <pivotField numFmtId="44" showAll="0"/>
    <pivotField numFmtId="44" showAll="0"/>
    <pivotField showAll="0"/>
    <pivotField numFmtId="44" showAll="0"/>
    <pivotField numFmtId="44" showAll="0"/>
    <pivotField numFmtId="44" showAll="0"/>
    <pivotField showAll="0"/>
    <pivotField numFmtId="44" showAll="0"/>
    <pivotField numFmtId="44" showAll="0"/>
    <pivotField showAll="0"/>
    <pivotField numFmtId="44" showAll="0"/>
    <pivotField numFmtId="44" showAll="0"/>
    <pivotField showAll="0"/>
    <pivotField numFmtId="44" showAll="0"/>
    <pivotField numFmtId="44" showAll="0"/>
    <pivotField numFmtId="44" showAll="0"/>
    <pivotField dataField="1"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 Total expenses By season" fld="22" baseField="0" baseItem="0" numFmtId="44"/>
    <dataField name="Total income By Season" fld="30" baseField="0" baseItem="0" numFmtId="44"/>
  </dataFields>
  <formats count="3">
    <format dxfId="3">
      <pivotArea dataOnly="0" labelOnly="1" outline="0" fieldPosition="0">
        <references count="1">
          <reference field="4294967294" count="1">
            <x v="0"/>
          </reference>
        </references>
      </pivotArea>
    </format>
    <format dxfId="2">
      <pivotArea outline="0" fieldPosition="0">
        <references count="1">
          <reference field="4294967294" count="1" selected="0">
            <x v="0"/>
          </reference>
        </references>
      </pivotArea>
    </format>
    <format dxfId="1">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2" sourceName="Year2">
  <pivotTables>
    <pivotTable tabId="3" name="PivotTable3"/>
    <pivotTable tabId="6" name="PivotTable4"/>
    <pivotTable tabId="7" name="PivotTable5"/>
    <pivotTable tabId="3" name="PivotTable1"/>
    <pivotTable tabId="3" name="PivotTable2"/>
    <pivotTable tabId="8" name="PivotTable1"/>
    <pivotTable tabId="8" name="PivotTable6"/>
  </pivotTables>
  <data>
    <tabular pivotCacheId="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3"/>
    <pivotTable tabId="6" name="PivotTable4"/>
    <pivotTable tabId="7" name="PivotTable5"/>
    <pivotTable tabId="3" name="PivotTable1"/>
    <pivotTable tabId="3" name="PivotTable2"/>
    <pivotTable tabId="8" name="PivotTable1"/>
    <pivotTable tabId="8" name="PivotTable6"/>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2" cache="Slicer_Year2" caption="Year2" rowHeight="241300"/>
  <slicer name="Season" cache="Slicer_Season" caption="Season" rowHeight="457200"/>
</slicers>
</file>

<file path=xl/tables/table1.xml><?xml version="1.0" encoding="utf-8"?>
<table xmlns="http://schemas.openxmlformats.org/spreadsheetml/2006/main" id="2" name="Table2" displayName="Table2" ref="A1:AG41" totalsRowShown="0" headerRowDxfId="34" dataCellStyle="Normal 2">
  <autoFilter ref="A1:AG41"/>
  <tableColumns count="33">
    <tableColumn id="1" name="Year" dataDxfId="33"/>
    <tableColumn id="33" name="Year2" dataDxfId="32">
      <calculatedColumnFormula>LEFT(Table2[[#This Row],[Year]],4)</calculatedColumnFormula>
    </tableColumn>
    <tableColumn id="2" name="S_No" dataDxfId="31"/>
    <tableColumn id="3" name="Establ." dataDxfId="30"/>
    <tableColumn id="4" name="Season" dataDxfId="29"/>
    <tableColumn id="5" name="Employee_Salary_$" dataDxfId="28" dataCellStyle="Currency"/>
    <tableColumn id="6" name="Price_(KAM)" dataCellStyle="Currency"/>
    <tableColumn id="7" name="E_Training_Expense_$" dataDxfId="27" dataCellStyle="Currency"/>
    <tableColumn id="8" name="T_Guests " dataDxfId="26" dataCellStyle="Normal 2"/>
    <tableColumn id="9" name="Advertising/Marketing_Expense_$" dataDxfId="25" dataCellStyle="Currency"/>
    <tableColumn id="10" name="periodicals_($)" dataDxfId="24" dataCellStyle="Currency"/>
    <tableColumn id="11" name="Mainatance_renovation_$" dataCellStyle="Currency"/>
    <tableColumn id="12" name="Squares" dataCellStyle="Normal 2"/>
    <tableColumn id="13" name="Insurance_$" dataCellStyle="Currency"/>
    <tableColumn id="14" name="hydro_ $" dataDxfId="23" dataCellStyle="Currency"/>
    <tableColumn id="15" name="Avg_Guest_Rating " dataDxfId="22" dataCellStyle="Normal 2"/>
    <tableColumn id="16" name="Entertainment/media_stream_$" dataDxfId="21" dataCellStyle="Currency"/>
    <tableColumn id="17" name="Internet_services_$" dataDxfId="20" dataCellStyle="Currency"/>
    <tableColumn id="18" name="Cancelled Bookings" dataDxfId="19" dataCellStyle="Normal 3"/>
    <tableColumn id="19" name="Food&amp;beverage_Exp_$" dataDxfId="18" dataCellStyle="Currency"/>
    <tableColumn id="20" name="Miscellaneous_expense_$" dataDxfId="17" dataCellStyle="Currency"/>
    <tableColumn id="21" name="Transportation_exp_$" dataDxfId="16" dataCellStyle="Currency"/>
    <tableColumn id="31" name="Total expenses" dataDxfId="15" dataCellStyle="Currency">
      <calculatedColumnFormula>SUM('Expenses Log Book'!$V2+'Expenses Log Book'!$U2+'Expenses Log Book'!$T2+'Expenses Log Book'!$R2+'Expenses Log Book'!$Q2+'Expenses Log Book'!$O2+'Expenses Log Book'!$N2+'Expenses Log Book'!$L2+'Expenses Log Book'!$K2+'Expenses Log Book'!$J2+'Expenses Log Book'!$H2+'Expenses Log Book'!$G2+'Expenses Log Book'!$F2)</calculatedColumnFormula>
    </tableColumn>
    <tableColumn id="22" name="Income_Deluxe rooms_$" dataDxfId="14" dataCellStyle="Currency"/>
    <tableColumn id="23" name="Suite_Rooms_$" dataDxfId="13" dataCellStyle="Currency"/>
    <tableColumn id="24" name="Inc_Restaurants_$" dataDxfId="12" dataCellStyle="Currency"/>
    <tableColumn id="25" name="Health&amp;wellness_center_Inc_$" dataDxfId="11" dataCellStyle="Currency"/>
    <tableColumn id="26" name="Guided_Tours_$" dataDxfId="10" dataCellStyle="Currency"/>
    <tableColumn id="27" name="Inhouse_shops_$" dataCellStyle="Currency"/>
    <tableColumn id="28" name="Event_Hosting_$" dataCellStyle="Currency"/>
    <tableColumn id="32" name="Total income" dataDxfId="9" dataCellStyle="Currency">
      <calculatedColumnFormula>SUM('Expenses Log Book'!$AD2+'Expenses Log Book'!$AC2+'Expenses Log Book'!$AB2+'Expenses Log Book'!$AA2+'Expenses Log Book'!$Z2+'Expenses Log Book'!$Y2+'Expenses Log Book'!$X2)</calculatedColumnFormula>
    </tableColumn>
    <tableColumn id="29" name="   " dataCellStyle="Normal 2"/>
    <tableColumn id="30" name="R_ID"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workbookViewId="0">
      <selection activeCell="B2" sqref="B2"/>
    </sheetView>
  </sheetViews>
  <sheetFormatPr defaultRowHeight="14.5" x14ac:dyDescent="0.35"/>
  <cols>
    <col min="1" max="1" width="13.08984375" bestFit="1" customWidth="1"/>
    <col min="2" max="2" width="13.08984375" customWidth="1"/>
    <col min="3" max="3" width="7.54296875" customWidth="1"/>
    <col min="4" max="4" width="8.90625" customWidth="1"/>
    <col min="5" max="5" width="9.26953125" customWidth="1"/>
    <col min="6" max="6" width="20.6328125" customWidth="1"/>
    <col min="7" max="7" width="14.1796875" customWidth="1"/>
    <col min="8" max="8" width="23.26953125" customWidth="1"/>
    <col min="9" max="9" width="11.6328125" customWidth="1"/>
    <col min="10" max="10" width="34.36328125" customWidth="1"/>
    <col min="11" max="11" width="16.26953125" customWidth="1"/>
    <col min="12" max="12" width="26.90625" customWidth="1"/>
    <col min="13" max="13" width="10.08984375" customWidth="1"/>
    <col min="14" max="14" width="13.90625" customWidth="1"/>
    <col min="15" max="15" width="12.90625" customWidth="1"/>
    <col min="16" max="16" width="19.90625" customWidth="1"/>
    <col min="17" max="17" width="32.453125" customWidth="1"/>
    <col min="18" max="18" width="20.7265625" customWidth="1"/>
    <col min="19" max="19" width="20.36328125" customWidth="1"/>
    <col min="20" max="20" width="23.81640625" customWidth="1"/>
    <col min="21" max="21" width="26.7265625" customWidth="1"/>
    <col min="22" max="22" width="23.08984375" customWidth="1"/>
    <col min="23" max="23" width="25.453125" customWidth="1"/>
    <col min="24" max="24" width="17" customWidth="1"/>
    <col min="25" max="25" width="19.7265625" customWidth="1"/>
    <col min="26" max="26" width="31.08984375" customWidth="1"/>
    <col min="27" max="27" width="17.81640625" customWidth="1"/>
    <col min="28" max="28" width="18.7265625" customWidth="1"/>
    <col min="29" max="29" width="18.08984375" customWidth="1"/>
    <col min="30" max="30" width="13.7265625" customWidth="1"/>
    <col min="31" max="31" width="20.36328125" customWidth="1"/>
  </cols>
  <sheetData>
    <row r="1" spans="1:33" ht="66" customHeight="1" x14ac:dyDescent="0.35">
      <c r="A1" s="1" t="s">
        <v>0</v>
      </c>
      <c r="B1" s="1" t="s">
        <v>99</v>
      </c>
      <c r="C1" s="1" t="s">
        <v>1</v>
      </c>
      <c r="D1" s="1" t="s">
        <v>2</v>
      </c>
      <c r="E1" s="2" t="s">
        <v>3</v>
      </c>
      <c r="F1" s="8" t="s">
        <v>4</v>
      </c>
      <c r="G1" s="8" t="s">
        <v>5</v>
      </c>
      <c r="H1" s="8" t="s">
        <v>6</v>
      </c>
      <c r="I1" s="2" t="s">
        <v>7</v>
      </c>
      <c r="J1" s="8" t="s">
        <v>8</v>
      </c>
      <c r="K1" s="8" t="s">
        <v>9</v>
      </c>
      <c r="L1" s="8" t="s">
        <v>10</v>
      </c>
      <c r="M1" s="2" t="s">
        <v>11</v>
      </c>
      <c r="N1" s="8" t="s">
        <v>12</v>
      </c>
      <c r="O1" s="8" t="s">
        <v>13</v>
      </c>
      <c r="P1" s="2" t="s">
        <v>14</v>
      </c>
      <c r="Q1" s="8" t="s">
        <v>15</v>
      </c>
      <c r="R1" s="8" t="s">
        <v>16</v>
      </c>
      <c r="S1" s="15" t="s">
        <v>17</v>
      </c>
      <c r="T1" s="8" t="s">
        <v>18</v>
      </c>
      <c r="U1" s="8" t="s">
        <v>19</v>
      </c>
      <c r="V1" s="8" t="s">
        <v>20</v>
      </c>
      <c r="W1" s="8" t="s">
        <v>84</v>
      </c>
      <c r="X1" s="8" t="s">
        <v>21</v>
      </c>
      <c r="Y1" s="8" t="s">
        <v>22</v>
      </c>
      <c r="Z1" s="8" t="s">
        <v>23</v>
      </c>
      <c r="AA1" s="8" t="s">
        <v>24</v>
      </c>
      <c r="AB1" s="8" t="s">
        <v>25</v>
      </c>
      <c r="AC1" s="8" t="s">
        <v>26</v>
      </c>
      <c r="AD1" s="8" t="s">
        <v>27</v>
      </c>
      <c r="AE1" s="8" t="s">
        <v>85</v>
      </c>
      <c r="AF1" s="2" t="s">
        <v>76</v>
      </c>
      <c r="AG1" s="2" t="s">
        <v>28</v>
      </c>
    </row>
    <row r="2" spans="1:33" x14ac:dyDescent="0.35">
      <c r="A2" s="3" t="s">
        <v>29</v>
      </c>
      <c r="B2" s="3" t="str">
        <f>LEFT(Table2[[#This Row],[Year]],4)</f>
        <v>2010</v>
      </c>
      <c r="C2" s="3">
        <v>1</v>
      </c>
      <c r="D2" s="3">
        <v>8</v>
      </c>
      <c r="E2" s="3" t="s">
        <v>30</v>
      </c>
      <c r="F2" s="9">
        <v>182208</v>
      </c>
      <c r="G2" s="10">
        <v>444</v>
      </c>
      <c r="H2" s="11">
        <v>1160</v>
      </c>
      <c r="I2" s="6">
        <v>416</v>
      </c>
      <c r="J2" s="12">
        <v>65173</v>
      </c>
      <c r="K2" s="12">
        <v>171</v>
      </c>
      <c r="L2" s="10">
        <v>45628</v>
      </c>
      <c r="M2" s="4">
        <v>29</v>
      </c>
      <c r="N2" s="10">
        <v>46219</v>
      </c>
      <c r="O2" s="13">
        <v>40157</v>
      </c>
      <c r="P2" s="5">
        <v>3</v>
      </c>
      <c r="Q2" s="12">
        <v>6339</v>
      </c>
      <c r="R2" s="11">
        <v>14003</v>
      </c>
      <c r="S2" s="7">
        <v>37</v>
      </c>
      <c r="T2" s="13">
        <v>115226</v>
      </c>
      <c r="U2" s="14">
        <v>31428</v>
      </c>
      <c r="V2" s="11">
        <v>15808</v>
      </c>
      <c r="W2" s="11">
        <f>SUM('Expenses Log Book'!$V2+'Expenses Log Book'!$U2+'Expenses Log Book'!$T2+'Expenses Log Book'!$R2+'Expenses Log Book'!$Q2+'Expenses Log Book'!$O2+'Expenses Log Book'!$N2+'Expenses Log Book'!$L2+'Expenses Log Book'!$K2+'Expenses Log Book'!$J2+'Expenses Log Book'!$H2+'Expenses Log Book'!$G2+'Expenses Log Book'!$F2)</f>
        <v>563964</v>
      </c>
      <c r="X2" s="12">
        <v>268694</v>
      </c>
      <c r="Y2" s="11">
        <v>148938</v>
      </c>
      <c r="Z2" s="13">
        <v>193341</v>
      </c>
      <c r="AA2" s="11">
        <v>35350</v>
      </c>
      <c r="AB2" s="13">
        <v>5391</v>
      </c>
      <c r="AC2" s="10">
        <v>7604</v>
      </c>
      <c r="AD2" s="10">
        <v>108195</v>
      </c>
      <c r="AE2" s="10">
        <f>SUM('Expenses Log Book'!$AD2+'Expenses Log Book'!$AC2+'Expenses Log Book'!$AB2+'Expenses Log Book'!$AA2+'Expenses Log Book'!$Z2+'Expenses Log Book'!$Y2+'Expenses Log Book'!$X2)</f>
        <v>767513</v>
      </c>
      <c r="AF2" s="4">
        <v>37</v>
      </c>
      <c r="AG2" s="3" t="s">
        <v>31</v>
      </c>
    </row>
    <row r="3" spans="1:33" x14ac:dyDescent="0.35">
      <c r="A3" s="3" t="s">
        <v>32</v>
      </c>
      <c r="B3" s="3" t="str">
        <f>LEFT(Table2[[#This Row],[Year]],4)</f>
        <v>2010</v>
      </c>
      <c r="C3" s="3">
        <v>2</v>
      </c>
      <c r="D3" s="3">
        <v>8</v>
      </c>
      <c r="E3" s="3" t="s">
        <v>33</v>
      </c>
      <c r="F3" s="9">
        <v>127779</v>
      </c>
      <c r="G3" s="10">
        <v>462</v>
      </c>
      <c r="H3" s="11">
        <v>2371</v>
      </c>
      <c r="I3" s="6">
        <v>299</v>
      </c>
      <c r="J3" s="12">
        <v>53487</v>
      </c>
      <c r="K3" s="12">
        <v>104</v>
      </c>
      <c r="L3" s="10">
        <v>36928</v>
      </c>
      <c r="M3" s="4">
        <v>18</v>
      </c>
      <c r="N3" s="10">
        <v>40382</v>
      </c>
      <c r="O3" s="13">
        <v>26380</v>
      </c>
      <c r="P3" s="5">
        <v>3</v>
      </c>
      <c r="Q3" s="12">
        <v>6525</v>
      </c>
      <c r="R3" s="11">
        <v>12774</v>
      </c>
      <c r="S3" s="7">
        <v>47</v>
      </c>
      <c r="T3" s="13">
        <v>160518</v>
      </c>
      <c r="U3" s="14">
        <v>23940</v>
      </c>
      <c r="V3" s="11">
        <v>17427</v>
      </c>
      <c r="W3" s="11">
        <f>SUM('Expenses Log Book'!$V3+'Expenses Log Book'!$U3+'Expenses Log Book'!$T3+'Expenses Log Book'!$R3+'Expenses Log Book'!$Q3+'Expenses Log Book'!$O3+'Expenses Log Book'!$N3+'Expenses Log Book'!$L3+'Expenses Log Book'!$K3+'Expenses Log Book'!$J3+'Expenses Log Book'!$H3+'Expenses Log Book'!$G3+'Expenses Log Book'!$F3)</f>
        <v>509077</v>
      </c>
      <c r="X3" s="12">
        <v>292521</v>
      </c>
      <c r="Y3" s="11">
        <v>152592</v>
      </c>
      <c r="Z3" s="13">
        <v>193933</v>
      </c>
      <c r="AA3" s="11">
        <v>39411</v>
      </c>
      <c r="AB3" s="13">
        <v>5201</v>
      </c>
      <c r="AC3" s="10">
        <v>5630</v>
      </c>
      <c r="AD3" s="10">
        <v>106130</v>
      </c>
      <c r="AE3" s="10">
        <f>SUM('Expenses Log Book'!$AD3+'Expenses Log Book'!$AC3+'Expenses Log Book'!$AB3+'Expenses Log Book'!$AA3+'Expenses Log Book'!$Z3+'Expenses Log Book'!$Y3+'Expenses Log Book'!$X3)</f>
        <v>795418</v>
      </c>
      <c r="AF3" s="4">
        <v>23</v>
      </c>
      <c r="AG3" s="3" t="s">
        <v>31</v>
      </c>
    </row>
    <row r="4" spans="1:33" x14ac:dyDescent="0.35">
      <c r="A4" s="3" t="s">
        <v>34</v>
      </c>
      <c r="B4" s="3" t="str">
        <f>LEFT(Table2[[#This Row],[Year]],4)</f>
        <v>2010</v>
      </c>
      <c r="C4" s="3">
        <v>3</v>
      </c>
      <c r="D4" s="3">
        <v>8</v>
      </c>
      <c r="E4" s="3" t="s">
        <v>35</v>
      </c>
      <c r="F4" s="9">
        <v>179216</v>
      </c>
      <c r="G4" s="10">
        <v>362</v>
      </c>
      <c r="H4" s="11">
        <v>2419</v>
      </c>
      <c r="I4" s="6">
        <v>449</v>
      </c>
      <c r="J4" s="12">
        <v>91039</v>
      </c>
      <c r="K4" s="12">
        <v>118</v>
      </c>
      <c r="L4" s="10">
        <v>52741</v>
      </c>
      <c r="M4" s="4">
        <v>13</v>
      </c>
      <c r="N4" s="10">
        <v>44609</v>
      </c>
      <c r="O4" s="13">
        <v>35734</v>
      </c>
      <c r="P4" s="5">
        <v>5</v>
      </c>
      <c r="Q4" s="12">
        <v>7166</v>
      </c>
      <c r="R4" s="11">
        <v>14779</v>
      </c>
      <c r="S4" s="7">
        <v>42</v>
      </c>
      <c r="T4" s="13">
        <v>166150</v>
      </c>
      <c r="U4" s="14">
        <v>42152</v>
      </c>
      <c r="V4" s="11">
        <v>18675</v>
      </c>
      <c r="W4" s="11">
        <f>SUM('Expenses Log Book'!$V4+'Expenses Log Book'!$U4+'Expenses Log Book'!$T4+'Expenses Log Book'!$R4+'Expenses Log Book'!$Q4+'Expenses Log Book'!$O4+'Expenses Log Book'!$N4+'Expenses Log Book'!$L4+'Expenses Log Book'!$K4+'Expenses Log Book'!$J4+'Expenses Log Book'!$H4+'Expenses Log Book'!$G4+'Expenses Log Book'!$F4)</f>
        <v>655160</v>
      </c>
      <c r="X4" s="12">
        <v>154804</v>
      </c>
      <c r="Y4" s="11">
        <v>104125</v>
      </c>
      <c r="Z4" s="13">
        <v>197014</v>
      </c>
      <c r="AA4" s="11">
        <v>48109</v>
      </c>
      <c r="AB4" s="13">
        <v>7824</v>
      </c>
      <c r="AC4" s="10">
        <v>6701</v>
      </c>
      <c r="AD4" s="10">
        <v>109052</v>
      </c>
      <c r="AE4" s="10">
        <f>SUM('Expenses Log Book'!$AD4+'Expenses Log Book'!$AC4+'Expenses Log Book'!$AB4+'Expenses Log Book'!$AA4+'Expenses Log Book'!$Z4+'Expenses Log Book'!$Y4+'Expenses Log Book'!$X4)</f>
        <v>627629</v>
      </c>
      <c r="AF4" s="4">
        <v>33</v>
      </c>
      <c r="AG4" s="3" t="s">
        <v>36</v>
      </c>
    </row>
    <row r="5" spans="1:33" x14ac:dyDescent="0.35">
      <c r="A5" s="3" t="s">
        <v>37</v>
      </c>
      <c r="B5" s="3" t="str">
        <f>LEFT(Table2[[#This Row],[Year]],4)</f>
        <v>2010</v>
      </c>
      <c r="C5" s="3">
        <v>4</v>
      </c>
      <c r="D5" s="3">
        <v>8</v>
      </c>
      <c r="E5" s="3" t="s">
        <v>38</v>
      </c>
      <c r="F5" s="9">
        <v>252043</v>
      </c>
      <c r="G5" s="10">
        <v>167</v>
      </c>
      <c r="H5" s="11">
        <v>1779</v>
      </c>
      <c r="I5" s="6">
        <v>228</v>
      </c>
      <c r="J5" s="12">
        <v>78226</v>
      </c>
      <c r="K5" s="12">
        <v>171</v>
      </c>
      <c r="L5" s="10">
        <v>41841</v>
      </c>
      <c r="M5" s="4">
        <v>14</v>
      </c>
      <c r="N5" s="10">
        <v>43799</v>
      </c>
      <c r="O5" s="13">
        <v>21832</v>
      </c>
      <c r="P5" s="5">
        <v>5</v>
      </c>
      <c r="Q5" s="12">
        <v>6228</v>
      </c>
      <c r="R5" s="11">
        <v>12613</v>
      </c>
      <c r="S5" s="7">
        <v>36</v>
      </c>
      <c r="T5" s="13">
        <v>113045</v>
      </c>
      <c r="U5" s="14">
        <v>34736</v>
      </c>
      <c r="V5" s="11">
        <v>17493</v>
      </c>
      <c r="W5" s="11">
        <f>SUM('Expenses Log Book'!$V5+'Expenses Log Book'!$U5+'Expenses Log Book'!$T5+'Expenses Log Book'!$R5+'Expenses Log Book'!$Q5+'Expenses Log Book'!$O5+'Expenses Log Book'!$N5+'Expenses Log Book'!$L5+'Expenses Log Book'!$K5+'Expenses Log Book'!$J5+'Expenses Log Book'!$H5+'Expenses Log Book'!$G5+'Expenses Log Book'!$F5)</f>
        <v>623973</v>
      </c>
      <c r="X5" s="12">
        <v>298953</v>
      </c>
      <c r="Y5" s="11">
        <v>125671</v>
      </c>
      <c r="Z5" s="13">
        <v>207265</v>
      </c>
      <c r="AA5" s="11">
        <v>48945</v>
      </c>
      <c r="AB5" s="13">
        <v>5211</v>
      </c>
      <c r="AC5" s="10">
        <v>9448</v>
      </c>
      <c r="AD5" s="10">
        <v>149119</v>
      </c>
      <c r="AE5" s="10">
        <f>SUM('Expenses Log Book'!$AD5+'Expenses Log Book'!$AC5+'Expenses Log Book'!$AB5+'Expenses Log Book'!$AA5+'Expenses Log Book'!$Z5+'Expenses Log Book'!$Y5+'Expenses Log Book'!$X5)</f>
        <v>844612</v>
      </c>
      <c r="AF5" s="4">
        <v>35</v>
      </c>
      <c r="AG5" s="3" t="s">
        <v>36</v>
      </c>
    </row>
    <row r="6" spans="1:33" x14ac:dyDescent="0.35">
      <c r="A6" s="3" t="s">
        <v>39</v>
      </c>
      <c r="B6" s="3" t="str">
        <f>LEFT(Table2[[#This Row],[Year]],4)</f>
        <v>2011</v>
      </c>
      <c r="C6" s="3">
        <v>1</v>
      </c>
      <c r="D6" s="3">
        <v>8</v>
      </c>
      <c r="E6" s="3" t="s">
        <v>30</v>
      </c>
      <c r="F6" s="9">
        <v>110732</v>
      </c>
      <c r="G6" s="10">
        <v>393</v>
      </c>
      <c r="H6" s="11">
        <v>2564</v>
      </c>
      <c r="I6" s="6">
        <v>318</v>
      </c>
      <c r="J6" s="12">
        <v>94796</v>
      </c>
      <c r="K6" s="12">
        <v>189</v>
      </c>
      <c r="L6" s="10">
        <v>39692</v>
      </c>
      <c r="M6" s="4">
        <v>36</v>
      </c>
      <c r="N6" s="10">
        <v>36196</v>
      </c>
      <c r="O6" s="13">
        <v>41990</v>
      </c>
      <c r="P6" s="5">
        <v>3</v>
      </c>
      <c r="Q6" s="12">
        <v>6702</v>
      </c>
      <c r="R6" s="11">
        <v>12741</v>
      </c>
      <c r="S6" s="7">
        <v>40</v>
      </c>
      <c r="T6" s="13">
        <v>107264</v>
      </c>
      <c r="U6" s="14">
        <v>35806</v>
      </c>
      <c r="V6" s="11">
        <v>18100</v>
      </c>
      <c r="W6" s="11">
        <f>SUM('Expenses Log Book'!$V6+'Expenses Log Book'!$U6+'Expenses Log Book'!$T6+'Expenses Log Book'!$R6+'Expenses Log Book'!$Q6+'Expenses Log Book'!$O6+'Expenses Log Book'!$N6+'Expenses Log Book'!$L6+'Expenses Log Book'!$K6+'Expenses Log Book'!$J6+'Expenses Log Book'!$H6+'Expenses Log Book'!$G6+'Expenses Log Book'!$F6)</f>
        <v>507165</v>
      </c>
      <c r="X6" s="12">
        <v>253557</v>
      </c>
      <c r="Y6" s="11">
        <v>133969</v>
      </c>
      <c r="Z6" s="13">
        <v>214276</v>
      </c>
      <c r="AA6" s="11">
        <v>49991</v>
      </c>
      <c r="AB6" s="13">
        <v>7905</v>
      </c>
      <c r="AC6" s="10">
        <v>8672</v>
      </c>
      <c r="AD6" s="10">
        <v>117527</v>
      </c>
      <c r="AE6" s="10">
        <f>SUM('Expenses Log Book'!$AD6+'Expenses Log Book'!$AC6+'Expenses Log Book'!$AB6+'Expenses Log Book'!$AA6+'Expenses Log Book'!$Z6+'Expenses Log Book'!$Y6+'Expenses Log Book'!$X6)</f>
        <v>785897</v>
      </c>
      <c r="AF6" s="4">
        <v>29</v>
      </c>
      <c r="AG6" s="3" t="s">
        <v>31</v>
      </c>
    </row>
    <row r="7" spans="1:33" x14ac:dyDescent="0.35">
      <c r="A7" s="3" t="s">
        <v>40</v>
      </c>
      <c r="B7" s="3" t="str">
        <f>LEFT(Table2[[#This Row],[Year]],4)</f>
        <v>2011</v>
      </c>
      <c r="C7" s="3">
        <v>2</v>
      </c>
      <c r="D7" s="3">
        <v>8</v>
      </c>
      <c r="E7" s="3" t="s">
        <v>33</v>
      </c>
      <c r="F7" s="9">
        <v>124597</v>
      </c>
      <c r="G7" s="10">
        <v>504</v>
      </c>
      <c r="H7" s="11">
        <v>2416</v>
      </c>
      <c r="I7" s="6">
        <v>400</v>
      </c>
      <c r="J7" s="12">
        <v>50309</v>
      </c>
      <c r="K7" s="12">
        <v>172</v>
      </c>
      <c r="L7" s="10">
        <v>33860</v>
      </c>
      <c r="M7" s="4">
        <v>17</v>
      </c>
      <c r="N7" s="10">
        <v>49394</v>
      </c>
      <c r="O7" s="13">
        <v>25861</v>
      </c>
      <c r="P7" s="5">
        <v>3</v>
      </c>
      <c r="Q7" s="12">
        <v>7877</v>
      </c>
      <c r="R7" s="11">
        <v>14550</v>
      </c>
      <c r="S7" s="7">
        <v>42</v>
      </c>
      <c r="T7" s="13">
        <v>183324</v>
      </c>
      <c r="U7" s="14">
        <v>36167</v>
      </c>
      <c r="V7" s="11">
        <v>16233</v>
      </c>
      <c r="W7" s="11">
        <f>SUM('Expenses Log Book'!$V7+'Expenses Log Book'!$U7+'Expenses Log Book'!$T7+'Expenses Log Book'!$R7+'Expenses Log Book'!$Q7+'Expenses Log Book'!$O7+'Expenses Log Book'!$N7+'Expenses Log Book'!$L7+'Expenses Log Book'!$K7+'Expenses Log Book'!$J7+'Expenses Log Book'!$H7+'Expenses Log Book'!$G7+'Expenses Log Book'!$F7)</f>
        <v>545264</v>
      </c>
      <c r="X7" s="12">
        <v>246808</v>
      </c>
      <c r="Y7" s="11">
        <v>121590</v>
      </c>
      <c r="Z7" s="13">
        <v>208825</v>
      </c>
      <c r="AA7" s="11">
        <v>42927</v>
      </c>
      <c r="AB7" s="13">
        <v>5820</v>
      </c>
      <c r="AC7" s="10">
        <v>5345</v>
      </c>
      <c r="AD7" s="10">
        <v>119701</v>
      </c>
      <c r="AE7" s="10">
        <f>SUM('Expenses Log Book'!$AD7+'Expenses Log Book'!$AC7+'Expenses Log Book'!$AB7+'Expenses Log Book'!$AA7+'Expenses Log Book'!$Z7+'Expenses Log Book'!$Y7+'Expenses Log Book'!$X7)</f>
        <v>751016</v>
      </c>
      <c r="AF7" s="4">
        <v>39</v>
      </c>
      <c r="AG7" s="3" t="s">
        <v>31</v>
      </c>
    </row>
    <row r="8" spans="1:33" x14ac:dyDescent="0.35">
      <c r="A8" s="3" t="s">
        <v>41</v>
      </c>
      <c r="B8" s="3" t="str">
        <f>LEFT(Table2[[#This Row],[Year]],4)</f>
        <v>2011</v>
      </c>
      <c r="C8" s="3">
        <v>3</v>
      </c>
      <c r="D8" s="3">
        <v>8</v>
      </c>
      <c r="E8" s="3" t="s">
        <v>35</v>
      </c>
      <c r="F8" s="9">
        <v>114191</v>
      </c>
      <c r="G8" s="10">
        <v>358</v>
      </c>
      <c r="H8" s="11">
        <v>1953</v>
      </c>
      <c r="I8" s="6">
        <v>280</v>
      </c>
      <c r="J8" s="12">
        <v>75759</v>
      </c>
      <c r="K8" s="12">
        <v>182</v>
      </c>
      <c r="L8" s="10">
        <v>23130</v>
      </c>
      <c r="M8" s="4">
        <v>38</v>
      </c>
      <c r="N8" s="10">
        <v>41533</v>
      </c>
      <c r="O8" s="13">
        <v>42405</v>
      </c>
      <c r="P8" s="5">
        <v>4</v>
      </c>
      <c r="Q8" s="12">
        <v>5076</v>
      </c>
      <c r="R8" s="11">
        <v>14670</v>
      </c>
      <c r="S8" s="7">
        <v>15</v>
      </c>
      <c r="T8" s="13">
        <v>132852</v>
      </c>
      <c r="U8" s="14">
        <v>37750</v>
      </c>
      <c r="V8" s="11">
        <v>19705</v>
      </c>
      <c r="W8" s="11">
        <f>SUM('Expenses Log Book'!$V8+'Expenses Log Book'!$U8+'Expenses Log Book'!$T8+'Expenses Log Book'!$R8+'Expenses Log Book'!$Q8+'Expenses Log Book'!$O8+'Expenses Log Book'!$N8+'Expenses Log Book'!$L8+'Expenses Log Book'!$K8+'Expenses Log Book'!$J8+'Expenses Log Book'!$H8+'Expenses Log Book'!$G8+'Expenses Log Book'!$F8)</f>
        <v>509564</v>
      </c>
      <c r="X8" s="12">
        <v>176944</v>
      </c>
      <c r="Y8" s="11">
        <v>121020</v>
      </c>
      <c r="Z8" s="13">
        <v>187140</v>
      </c>
      <c r="AA8" s="11">
        <v>53598</v>
      </c>
      <c r="AB8" s="13">
        <v>5856</v>
      </c>
      <c r="AC8" s="10">
        <v>7751</v>
      </c>
      <c r="AD8" s="10">
        <v>125018</v>
      </c>
      <c r="AE8" s="10">
        <f>SUM('Expenses Log Book'!$AD8+'Expenses Log Book'!$AC8+'Expenses Log Book'!$AB8+'Expenses Log Book'!$AA8+'Expenses Log Book'!$Z8+'Expenses Log Book'!$Y8+'Expenses Log Book'!$X8)</f>
        <v>677327</v>
      </c>
      <c r="AF8" s="4">
        <v>32</v>
      </c>
      <c r="AG8" s="3" t="s">
        <v>42</v>
      </c>
    </row>
    <row r="9" spans="1:33" x14ac:dyDescent="0.35">
      <c r="A9" s="3" t="s">
        <v>43</v>
      </c>
      <c r="B9" s="3" t="str">
        <f>LEFT(Table2[[#This Row],[Year]],4)</f>
        <v>2011</v>
      </c>
      <c r="C9" s="3">
        <v>4</v>
      </c>
      <c r="D9" s="3">
        <v>8</v>
      </c>
      <c r="E9" s="3" t="s">
        <v>38</v>
      </c>
      <c r="F9" s="9">
        <v>215896</v>
      </c>
      <c r="G9" s="10">
        <v>484</v>
      </c>
      <c r="H9" s="11">
        <v>2771</v>
      </c>
      <c r="I9" s="6">
        <v>259</v>
      </c>
      <c r="J9" s="12">
        <v>92622</v>
      </c>
      <c r="K9" s="12">
        <v>123</v>
      </c>
      <c r="L9" s="10">
        <v>44264</v>
      </c>
      <c r="M9" s="4">
        <v>41</v>
      </c>
      <c r="N9" s="10">
        <v>40600</v>
      </c>
      <c r="O9" s="13">
        <v>21248</v>
      </c>
      <c r="P9" s="5">
        <v>3</v>
      </c>
      <c r="Q9" s="12">
        <v>5140</v>
      </c>
      <c r="R9" s="11">
        <v>12963</v>
      </c>
      <c r="S9" s="7">
        <v>31</v>
      </c>
      <c r="T9" s="13">
        <v>157009</v>
      </c>
      <c r="U9" s="14">
        <v>48220</v>
      </c>
      <c r="V9" s="11">
        <v>16132</v>
      </c>
      <c r="W9" s="11">
        <f>SUM('Expenses Log Book'!$V9+'Expenses Log Book'!$U9+'Expenses Log Book'!$T9+'Expenses Log Book'!$R9+'Expenses Log Book'!$Q9+'Expenses Log Book'!$O9+'Expenses Log Book'!$N9+'Expenses Log Book'!$L9+'Expenses Log Book'!$K9+'Expenses Log Book'!$J9+'Expenses Log Book'!$H9+'Expenses Log Book'!$G9+'Expenses Log Book'!$F9)</f>
        <v>657472</v>
      </c>
      <c r="X9" s="12">
        <v>198458</v>
      </c>
      <c r="Y9" s="11">
        <v>116072</v>
      </c>
      <c r="Z9" s="13">
        <v>183943</v>
      </c>
      <c r="AA9" s="11">
        <v>37372</v>
      </c>
      <c r="AB9" s="13">
        <v>6645</v>
      </c>
      <c r="AC9" s="10">
        <v>5439</v>
      </c>
      <c r="AD9" s="10">
        <v>104041</v>
      </c>
      <c r="AE9" s="10">
        <f>SUM('Expenses Log Book'!$AD9+'Expenses Log Book'!$AC9+'Expenses Log Book'!$AB9+'Expenses Log Book'!$AA9+'Expenses Log Book'!$Z9+'Expenses Log Book'!$Y9+'Expenses Log Book'!$X9)</f>
        <v>651970</v>
      </c>
      <c r="AF9" s="4">
        <v>38</v>
      </c>
      <c r="AG9" s="3" t="s">
        <v>31</v>
      </c>
    </row>
    <row r="10" spans="1:33" x14ac:dyDescent="0.35">
      <c r="A10" s="3" t="s">
        <v>44</v>
      </c>
      <c r="B10" s="3" t="str">
        <f>LEFT(Table2[[#This Row],[Year]],4)</f>
        <v>2012</v>
      </c>
      <c r="C10" s="3">
        <v>1</v>
      </c>
      <c r="D10" s="3">
        <v>8</v>
      </c>
      <c r="E10" s="3" t="s">
        <v>30</v>
      </c>
      <c r="F10" s="9">
        <v>191726</v>
      </c>
      <c r="G10" s="10">
        <v>401</v>
      </c>
      <c r="H10" s="11">
        <v>1654</v>
      </c>
      <c r="I10" s="6">
        <v>326</v>
      </c>
      <c r="J10" s="12">
        <v>80220</v>
      </c>
      <c r="K10" s="12">
        <v>154</v>
      </c>
      <c r="L10" s="10">
        <v>52619</v>
      </c>
      <c r="M10" s="4">
        <v>26</v>
      </c>
      <c r="N10" s="10">
        <v>33507</v>
      </c>
      <c r="O10" s="13">
        <v>29478</v>
      </c>
      <c r="P10" s="5">
        <v>5</v>
      </c>
      <c r="Q10" s="12">
        <v>7337</v>
      </c>
      <c r="R10" s="11">
        <v>13277</v>
      </c>
      <c r="S10" s="7">
        <v>31</v>
      </c>
      <c r="T10" s="13">
        <v>159877</v>
      </c>
      <c r="U10" s="14">
        <v>28529</v>
      </c>
      <c r="V10" s="11">
        <v>15678</v>
      </c>
      <c r="W10" s="11">
        <f>SUM('Expenses Log Book'!$V10+'Expenses Log Book'!$U10+'Expenses Log Book'!$T10+'Expenses Log Book'!$R10+'Expenses Log Book'!$Q10+'Expenses Log Book'!$O10+'Expenses Log Book'!$N10+'Expenses Log Book'!$L10+'Expenses Log Book'!$K10+'Expenses Log Book'!$J10+'Expenses Log Book'!$H10+'Expenses Log Book'!$G10+'Expenses Log Book'!$F10)</f>
        <v>614457</v>
      </c>
      <c r="X10" s="12">
        <v>279671</v>
      </c>
      <c r="Y10" s="11">
        <v>142064</v>
      </c>
      <c r="Z10" s="13">
        <v>208646</v>
      </c>
      <c r="AA10" s="11">
        <v>57095</v>
      </c>
      <c r="AB10" s="13">
        <v>7696</v>
      </c>
      <c r="AC10" s="10">
        <v>8210</v>
      </c>
      <c r="AD10" s="10">
        <v>108620</v>
      </c>
      <c r="AE10" s="10">
        <f>SUM('Expenses Log Book'!$AD10+'Expenses Log Book'!$AC10+'Expenses Log Book'!$AB10+'Expenses Log Book'!$AA10+'Expenses Log Book'!$Z10+'Expenses Log Book'!$Y10+'Expenses Log Book'!$X10)</f>
        <v>812002</v>
      </c>
      <c r="AF10" s="4">
        <v>34</v>
      </c>
      <c r="AG10" s="3" t="s">
        <v>36</v>
      </c>
    </row>
    <row r="11" spans="1:33" x14ac:dyDescent="0.35">
      <c r="A11" s="3" t="s">
        <v>45</v>
      </c>
      <c r="B11" s="3" t="str">
        <f>LEFT(Table2[[#This Row],[Year]],4)</f>
        <v>2012</v>
      </c>
      <c r="C11" s="3">
        <v>2</v>
      </c>
      <c r="D11" s="3">
        <v>8</v>
      </c>
      <c r="E11" s="3" t="s">
        <v>33</v>
      </c>
      <c r="F11" s="9">
        <v>147825</v>
      </c>
      <c r="G11" s="10">
        <v>201</v>
      </c>
      <c r="H11" s="11">
        <v>2979</v>
      </c>
      <c r="I11" s="6">
        <v>389</v>
      </c>
      <c r="J11" s="12">
        <v>88985</v>
      </c>
      <c r="K11" s="12">
        <v>156</v>
      </c>
      <c r="L11" s="10">
        <v>20245</v>
      </c>
      <c r="M11" s="4">
        <v>47</v>
      </c>
      <c r="N11" s="10">
        <v>44179</v>
      </c>
      <c r="O11" s="13">
        <v>21260</v>
      </c>
      <c r="P11" s="5">
        <v>4</v>
      </c>
      <c r="Q11" s="12">
        <v>5732</v>
      </c>
      <c r="R11" s="11">
        <v>10664</v>
      </c>
      <c r="S11" s="7">
        <v>44</v>
      </c>
      <c r="T11" s="13">
        <v>190310</v>
      </c>
      <c r="U11" s="14">
        <v>44820</v>
      </c>
      <c r="V11" s="11">
        <v>16654</v>
      </c>
      <c r="W11" s="11">
        <f>SUM('Expenses Log Book'!$V11+'Expenses Log Book'!$U11+'Expenses Log Book'!$T11+'Expenses Log Book'!$R11+'Expenses Log Book'!$Q11+'Expenses Log Book'!$O11+'Expenses Log Book'!$N11+'Expenses Log Book'!$L11+'Expenses Log Book'!$K11+'Expenses Log Book'!$J11+'Expenses Log Book'!$H11+'Expenses Log Book'!$G11+'Expenses Log Book'!$F11)</f>
        <v>594010</v>
      </c>
      <c r="X11" s="12">
        <v>256743</v>
      </c>
      <c r="Y11" s="11">
        <v>108301</v>
      </c>
      <c r="Z11" s="13">
        <v>183258</v>
      </c>
      <c r="AA11" s="11">
        <v>55870</v>
      </c>
      <c r="AB11" s="13">
        <v>7658</v>
      </c>
      <c r="AC11" s="10">
        <v>7472</v>
      </c>
      <c r="AD11" s="10">
        <v>112412</v>
      </c>
      <c r="AE11" s="10">
        <f>SUM('Expenses Log Book'!$AD11+'Expenses Log Book'!$AC11+'Expenses Log Book'!$AB11+'Expenses Log Book'!$AA11+'Expenses Log Book'!$Z11+'Expenses Log Book'!$Y11+'Expenses Log Book'!$X11)</f>
        <v>731714</v>
      </c>
      <c r="AF11" s="4">
        <v>21</v>
      </c>
      <c r="AG11" s="3" t="s">
        <v>42</v>
      </c>
    </row>
    <row r="12" spans="1:33" x14ac:dyDescent="0.35">
      <c r="A12" s="3" t="s">
        <v>46</v>
      </c>
      <c r="B12" s="3" t="str">
        <f>LEFT(Table2[[#This Row],[Year]],4)</f>
        <v>2012</v>
      </c>
      <c r="C12" s="3">
        <v>3</v>
      </c>
      <c r="D12" s="3">
        <v>8</v>
      </c>
      <c r="E12" s="3" t="s">
        <v>35</v>
      </c>
      <c r="F12" s="9">
        <v>182023</v>
      </c>
      <c r="G12" s="10">
        <v>193</v>
      </c>
      <c r="H12" s="11">
        <v>2271</v>
      </c>
      <c r="I12" s="6">
        <v>243</v>
      </c>
      <c r="J12" s="12">
        <v>74472</v>
      </c>
      <c r="K12" s="12">
        <v>120</v>
      </c>
      <c r="L12" s="10">
        <v>31801</v>
      </c>
      <c r="M12" s="4">
        <v>12</v>
      </c>
      <c r="N12" s="10">
        <v>41171</v>
      </c>
      <c r="O12" s="13">
        <v>33019</v>
      </c>
      <c r="P12" s="5">
        <v>3</v>
      </c>
      <c r="Q12" s="12">
        <v>7730</v>
      </c>
      <c r="R12" s="11">
        <v>14493</v>
      </c>
      <c r="S12" s="7">
        <v>24</v>
      </c>
      <c r="T12" s="13">
        <v>189724</v>
      </c>
      <c r="U12" s="14">
        <v>38343</v>
      </c>
      <c r="V12" s="11">
        <v>19629</v>
      </c>
      <c r="W12" s="11">
        <f>SUM('Expenses Log Book'!$V12+'Expenses Log Book'!$U12+'Expenses Log Book'!$T12+'Expenses Log Book'!$R12+'Expenses Log Book'!$Q12+'Expenses Log Book'!$O12+'Expenses Log Book'!$N12+'Expenses Log Book'!$L12+'Expenses Log Book'!$K12+'Expenses Log Book'!$J12+'Expenses Log Book'!$H12+'Expenses Log Book'!$G12+'Expenses Log Book'!$F12)</f>
        <v>634989</v>
      </c>
      <c r="X12" s="12">
        <v>217569</v>
      </c>
      <c r="Y12" s="11">
        <v>166038</v>
      </c>
      <c r="Z12" s="13">
        <v>196433</v>
      </c>
      <c r="AA12" s="11">
        <v>43804</v>
      </c>
      <c r="AB12" s="13">
        <v>8792</v>
      </c>
      <c r="AC12" s="10">
        <v>5374</v>
      </c>
      <c r="AD12" s="10">
        <v>105678</v>
      </c>
      <c r="AE12" s="10">
        <f>SUM('Expenses Log Book'!$AD12+'Expenses Log Book'!$AC12+'Expenses Log Book'!$AB12+'Expenses Log Book'!$AA12+'Expenses Log Book'!$Z12+'Expenses Log Book'!$Y12+'Expenses Log Book'!$X12)</f>
        <v>743688</v>
      </c>
      <c r="AF12" s="4">
        <v>34</v>
      </c>
      <c r="AG12" s="3" t="s">
        <v>31</v>
      </c>
    </row>
    <row r="13" spans="1:33" x14ac:dyDescent="0.35">
      <c r="A13" s="3" t="s">
        <v>47</v>
      </c>
      <c r="B13" s="3" t="str">
        <f>LEFT(Table2[[#This Row],[Year]],4)</f>
        <v>2012</v>
      </c>
      <c r="C13" s="3">
        <v>4</v>
      </c>
      <c r="D13" s="3">
        <v>8</v>
      </c>
      <c r="E13" s="3" t="s">
        <v>38</v>
      </c>
      <c r="F13" s="9">
        <v>124626</v>
      </c>
      <c r="G13" s="10">
        <v>457</v>
      </c>
      <c r="H13" s="11">
        <v>1432</v>
      </c>
      <c r="I13" s="6">
        <v>207</v>
      </c>
      <c r="J13" s="12">
        <v>96983</v>
      </c>
      <c r="K13" s="12">
        <v>169</v>
      </c>
      <c r="L13" s="10">
        <v>42928</v>
      </c>
      <c r="M13" s="4">
        <v>24</v>
      </c>
      <c r="N13" s="10">
        <v>43198</v>
      </c>
      <c r="O13" s="13">
        <v>24356</v>
      </c>
      <c r="P13" s="5">
        <v>5</v>
      </c>
      <c r="Q13" s="12">
        <v>6976</v>
      </c>
      <c r="R13" s="11">
        <v>14990</v>
      </c>
      <c r="S13" s="7">
        <v>45</v>
      </c>
      <c r="T13" s="13">
        <v>139361</v>
      </c>
      <c r="U13" s="14">
        <v>30107</v>
      </c>
      <c r="V13" s="11">
        <v>19217</v>
      </c>
      <c r="W13" s="11">
        <f>SUM('Expenses Log Book'!$V13+'Expenses Log Book'!$U13+'Expenses Log Book'!$T13+'Expenses Log Book'!$R13+'Expenses Log Book'!$Q13+'Expenses Log Book'!$O13+'Expenses Log Book'!$N13+'Expenses Log Book'!$L13+'Expenses Log Book'!$K13+'Expenses Log Book'!$J13+'Expenses Log Book'!$H13+'Expenses Log Book'!$G13+'Expenses Log Book'!$F13)</f>
        <v>544800</v>
      </c>
      <c r="X13" s="12">
        <v>243302</v>
      </c>
      <c r="Y13" s="11">
        <v>173424</v>
      </c>
      <c r="Z13" s="13">
        <v>214719</v>
      </c>
      <c r="AA13" s="11">
        <v>44898</v>
      </c>
      <c r="AB13" s="13">
        <v>7416</v>
      </c>
      <c r="AC13" s="10">
        <v>5620</v>
      </c>
      <c r="AD13" s="10">
        <v>135498</v>
      </c>
      <c r="AE13" s="10">
        <f>SUM('Expenses Log Book'!$AD13+'Expenses Log Book'!$AC13+'Expenses Log Book'!$AB13+'Expenses Log Book'!$AA13+'Expenses Log Book'!$Z13+'Expenses Log Book'!$Y13+'Expenses Log Book'!$X13)</f>
        <v>824877</v>
      </c>
      <c r="AF13" s="4">
        <v>34</v>
      </c>
      <c r="AG13" s="3" t="s">
        <v>36</v>
      </c>
    </row>
    <row r="14" spans="1:33" x14ac:dyDescent="0.35">
      <c r="A14" s="3" t="s">
        <v>48</v>
      </c>
      <c r="B14" s="3" t="str">
        <f>LEFT(Table2[[#This Row],[Year]],4)</f>
        <v>2013</v>
      </c>
      <c r="C14" s="3">
        <v>1</v>
      </c>
      <c r="D14" s="3">
        <v>8</v>
      </c>
      <c r="E14" s="3" t="s">
        <v>30</v>
      </c>
      <c r="F14" s="9">
        <v>148663</v>
      </c>
      <c r="G14" s="10">
        <v>236</v>
      </c>
      <c r="H14" s="11">
        <v>1435</v>
      </c>
      <c r="I14" s="6">
        <v>379</v>
      </c>
      <c r="J14" s="12">
        <v>63855</v>
      </c>
      <c r="K14" s="12">
        <v>135</v>
      </c>
      <c r="L14" s="10">
        <v>43475</v>
      </c>
      <c r="M14" s="4">
        <v>40</v>
      </c>
      <c r="N14" s="10">
        <v>49602</v>
      </c>
      <c r="O14" s="13">
        <v>35282</v>
      </c>
      <c r="P14" s="5">
        <v>4</v>
      </c>
      <c r="Q14" s="12">
        <v>8768</v>
      </c>
      <c r="R14" s="11">
        <v>13477</v>
      </c>
      <c r="S14" s="7">
        <v>49</v>
      </c>
      <c r="T14" s="13">
        <v>169362</v>
      </c>
      <c r="U14" s="14">
        <v>33930</v>
      </c>
      <c r="V14" s="11">
        <v>15029</v>
      </c>
      <c r="W14" s="11">
        <f>SUM('Expenses Log Book'!$V14+'Expenses Log Book'!$U14+'Expenses Log Book'!$T14+'Expenses Log Book'!$R14+'Expenses Log Book'!$Q14+'Expenses Log Book'!$O14+'Expenses Log Book'!$N14+'Expenses Log Book'!$L14+'Expenses Log Book'!$K14+'Expenses Log Book'!$J14+'Expenses Log Book'!$H14+'Expenses Log Book'!$G14+'Expenses Log Book'!$F14)</f>
        <v>583249</v>
      </c>
      <c r="X14" s="12">
        <v>217743</v>
      </c>
      <c r="Y14" s="11">
        <v>111144</v>
      </c>
      <c r="Z14" s="13">
        <v>209840</v>
      </c>
      <c r="AA14" s="11">
        <v>48328</v>
      </c>
      <c r="AB14" s="13">
        <v>7552</v>
      </c>
      <c r="AC14" s="10">
        <v>8955</v>
      </c>
      <c r="AD14" s="10">
        <v>102935</v>
      </c>
      <c r="AE14" s="10">
        <f>SUM('Expenses Log Book'!$AD14+'Expenses Log Book'!$AC14+'Expenses Log Book'!$AB14+'Expenses Log Book'!$AA14+'Expenses Log Book'!$Z14+'Expenses Log Book'!$Y14+'Expenses Log Book'!$X14)</f>
        <v>706497</v>
      </c>
      <c r="AF14" s="4">
        <v>22</v>
      </c>
      <c r="AG14" s="3" t="s">
        <v>42</v>
      </c>
    </row>
    <row r="15" spans="1:33" x14ac:dyDescent="0.35">
      <c r="A15" s="3" t="s">
        <v>49</v>
      </c>
      <c r="B15" s="3" t="str">
        <f>LEFT(Table2[[#This Row],[Year]],4)</f>
        <v>2013</v>
      </c>
      <c r="C15" s="3">
        <v>2</v>
      </c>
      <c r="D15" s="3">
        <v>8</v>
      </c>
      <c r="E15" s="3" t="s">
        <v>33</v>
      </c>
      <c r="F15" s="9">
        <v>220642</v>
      </c>
      <c r="G15" s="10">
        <v>541</v>
      </c>
      <c r="H15" s="11">
        <v>2115</v>
      </c>
      <c r="I15" s="6">
        <v>221</v>
      </c>
      <c r="J15" s="12">
        <v>89241</v>
      </c>
      <c r="K15" s="12">
        <v>152</v>
      </c>
      <c r="L15" s="10">
        <v>38149</v>
      </c>
      <c r="M15" s="4">
        <v>40</v>
      </c>
      <c r="N15" s="10">
        <v>44527</v>
      </c>
      <c r="O15" s="13">
        <v>41089</v>
      </c>
      <c r="P15" s="5">
        <v>4</v>
      </c>
      <c r="Q15" s="12">
        <v>5142</v>
      </c>
      <c r="R15" s="11">
        <v>10979</v>
      </c>
      <c r="S15" s="7">
        <v>33</v>
      </c>
      <c r="T15" s="13">
        <v>186398</v>
      </c>
      <c r="U15" s="14">
        <v>24544</v>
      </c>
      <c r="V15" s="11">
        <v>17517</v>
      </c>
      <c r="W15" s="11">
        <f>SUM('Expenses Log Book'!$V15+'Expenses Log Book'!$U15+'Expenses Log Book'!$T15+'Expenses Log Book'!$R15+'Expenses Log Book'!$Q15+'Expenses Log Book'!$O15+'Expenses Log Book'!$N15+'Expenses Log Book'!$L15+'Expenses Log Book'!$K15+'Expenses Log Book'!$J15+'Expenses Log Book'!$H15+'Expenses Log Book'!$G15+'Expenses Log Book'!$F15)</f>
        <v>681036</v>
      </c>
      <c r="X15" s="12">
        <v>289366</v>
      </c>
      <c r="Y15" s="11">
        <v>110886</v>
      </c>
      <c r="Z15" s="13">
        <v>220553</v>
      </c>
      <c r="AA15" s="11">
        <v>35540</v>
      </c>
      <c r="AB15" s="13">
        <v>5381</v>
      </c>
      <c r="AC15" s="10">
        <v>9197</v>
      </c>
      <c r="AD15" s="10">
        <v>115783</v>
      </c>
      <c r="AE15" s="10">
        <f>SUM('Expenses Log Book'!$AD15+'Expenses Log Book'!$AC15+'Expenses Log Book'!$AB15+'Expenses Log Book'!$AA15+'Expenses Log Book'!$Z15+'Expenses Log Book'!$Y15+'Expenses Log Book'!$X15)</f>
        <v>786706</v>
      </c>
      <c r="AF15" s="4">
        <v>31</v>
      </c>
      <c r="AG15" s="3" t="s">
        <v>42</v>
      </c>
    </row>
    <row r="16" spans="1:33" x14ac:dyDescent="0.35">
      <c r="A16" s="3" t="s">
        <v>50</v>
      </c>
      <c r="B16" s="3" t="str">
        <f>LEFT(Table2[[#This Row],[Year]],4)</f>
        <v>2013</v>
      </c>
      <c r="C16" s="3">
        <v>3</v>
      </c>
      <c r="D16" s="3">
        <v>8</v>
      </c>
      <c r="E16" s="3" t="s">
        <v>35</v>
      </c>
      <c r="F16" s="9">
        <v>238809</v>
      </c>
      <c r="G16" s="10">
        <v>158</v>
      </c>
      <c r="H16" s="11">
        <v>2051</v>
      </c>
      <c r="I16" s="6">
        <v>296</v>
      </c>
      <c r="J16" s="12">
        <v>94959</v>
      </c>
      <c r="K16" s="12">
        <v>196</v>
      </c>
      <c r="L16" s="10">
        <v>31514</v>
      </c>
      <c r="M16" s="4">
        <v>41</v>
      </c>
      <c r="N16" s="10">
        <v>33495</v>
      </c>
      <c r="O16" s="13">
        <v>47644</v>
      </c>
      <c r="P16" s="5">
        <v>5</v>
      </c>
      <c r="Q16" s="12">
        <v>9518</v>
      </c>
      <c r="R16" s="11">
        <v>12661</v>
      </c>
      <c r="S16" s="7">
        <v>47</v>
      </c>
      <c r="T16" s="13">
        <v>154531</v>
      </c>
      <c r="U16" s="14">
        <v>41978</v>
      </c>
      <c r="V16" s="11">
        <v>16730</v>
      </c>
      <c r="W16" s="11">
        <f>SUM('Expenses Log Book'!$V16+'Expenses Log Book'!$U16+'Expenses Log Book'!$T16+'Expenses Log Book'!$R16+'Expenses Log Book'!$Q16+'Expenses Log Book'!$O16+'Expenses Log Book'!$N16+'Expenses Log Book'!$L16+'Expenses Log Book'!$K16+'Expenses Log Book'!$J16+'Expenses Log Book'!$H16+'Expenses Log Book'!$G16+'Expenses Log Book'!$F16)</f>
        <v>684244</v>
      </c>
      <c r="X16" s="12">
        <v>205904</v>
      </c>
      <c r="Y16" s="11">
        <v>134871</v>
      </c>
      <c r="Z16" s="13">
        <v>185969</v>
      </c>
      <c r="AA16" s="11">
        <v>59919</v>
      </c>
      <c r="AB16" s="13">
        <v>8395</v>
      </c>
      <c r="AC16" s="10">
        <v>5509</v>
      </c>
      <c r="AD16" s="10">
        <v>146203</v>
      </c>
      <c r="AE16" s="10">
        <f>SUM('Expenses Log Book'!$AD16+'Expenses Log Book'!$AC16+'Expenses Log Book'!$AB16+'Expenses Log Book'!$AA16+'Expenses Log Book'!$Z16+'Expenses Log Book'!$Y16+'Expenses Log Book'!$X16)</f>
        <v>746770</v>
      </c>
      <c r="AF16" s="4">
        <v>38</v>
      </c>
      <c r="AG16" s="3" t="s">
        <v>36</v>
      </c>
    </row>
    <row r="17" spans="1:33" x14ac:dyDescent="0.35">
      <c r="A17" s="3" t="s">
        <v>51</v>
      </c>
      <c r="B17" s="3" t="str">
        <f>LEFT(Table2[[#This Row],[Year]],4)</f>
        <v>2013</v>
      </c>
      <c r="C17" s="3">
        <v>4</v>
      </c>
      <c r="D17" s="3">
        <v>8</v>
      </c>
      <c r="E17" s="3" t="s">
        <v>38</v>
      </c>
      <c r="F17" s="9">
        <v>242864</v>
      </c>
      <c r="G17" s="10">
        <v>476</v>
      </c>
      <c r="H17" s="11">
        <v>1420</v>
      </c>
      <c r="I17" s="6">
        <v>317</v>
      </c>
      <c r="J17" s="12">
        <v>66744</v>
      </c>
      <c r="K17" s="12">
        <v>121</v>
      </c>
      <c r="L17" s="10">
        <v>24071</v>
      </c>
      <c r="M17" s="4">
        <v>18</v>
      </c>
      <c r="N17" s="10">
        <v>40532</v>
      </c>
      <c r="O17" s="13">
        <v>35058</v>
      </c>
      <c r="P17" s="5">
        <v>3</v>
      </c>
      <c r="Q17" s="12">
        <v>7738</v>
      </c>
      <c r="R17" s="11">
        <v>10929</v>
      </c>
      <c r="S17" s="7">
        <v>45</v>
      </c>
      <c r="T17" s="13">
        <v>108433</v>
      </c>
      <c r="U17" s="14">
        <v>30263</v>
      </c>
      <c r="V17" s="11">
        <v>18223</v>
      </c>
      <c r="W17" s="11">
        <f>SUM('Expenses Log Book'!$V17+'Expenses Log Book'!$U17+'Expenses Log Book'!$T17+'Expenses Log Book'!$R17+'Expenses Log Book'!$Q17+'Expenses Log Book'!$O17+'Expenses Log Book'!$N17+'Expenses Log Book'!$L17+'Expenses Log Book'!$K17+'Expenses Log Book'!$J17+'Expenses Log Book'!$H17+'Expenses Log Book'!$G17+'Expenses Log Book'!$F17)</f>
        <v>586872</v>
      </c>
      <c r="X17" s="12">
        <v>174660</v>
      </c>
      <c r="Y17" s="11">
        <v>199638</v>
      </c>
      <c r="Z17" s="13">
        <v>199395</v>
      </c>
      <c r="AA17" s="11">
        <v>34858</v>
      </c>
      <c r="AB17" s="13">
        <v>7603</v>
      </c>
      <c r="AC17" s="10">
        <v>8003</v>
      </c>
      <c r="AD17" s="10">
        <v>145888</v>
      </c>
      <c r="AE17" s="10">
        <f>SUM('Expenses Log Book'!$AD17+'Expenses Log Book'!$AC17+'Expenses Log Book'!$AB17+'Expenses Log Book'!$AA17+'Expenses Log Book'!$Z17+'Expenses Log Book'!$Y17+'Expenses Log Book'!$X17)</f>
        <v>770045</v>
      </c>
      <c r="AF17" s="4">
        <v>40</v>
      </c>
      <c r="AG17" s="3" t="s">
        <v>31</v>
      </c>
    </row>
    <row r="18" spans="1:33" x14ac:dyDescent="0.35">
      <c r="A18" s="3" t="s">
        <v>52</v>
      </c>
      <c r="B18" s="3" t="str">
        <f>LEFT(Table2[[#This Row],[Year]],4)</f>
        <v>2014</v>
      </c>
      <c r="C18" s="3">
        <v>1</v>
      </c>
      <c r="D18" s="3">
        <v>8</v>
      </c>
      <c r="E18" s="3" t="s">
        <v>30</v>
      </c>
      <c r="F18" s="9">
        <v>164641</v>
      </c>
      <c r="G18" s="10">
        <v>340</v>
      </c>
      <c r="H18" s="11">
        <v>2616</v>
      </c>
      <c r="I18" s="6">
        <v>253</v>
      </c>
      <c r="J18" s="12">
        <v>97904</v>
      </c>
      <c r="K18" s="12">
        <v>176</v>
      </c>
      <c r="L18" s="10">
        <v>28093</v>
      </c>
      <c r="M18" s="4">
        <v>34</v>
      </c>
      <c r="N18" s="10">
        <v>30998</v>
      </c>
      <c r="O18" s="13">
        <v>33876</v>
      </c>
      <c r="P18" s="5">
        <v>3</v>
      </c>
      <c r="Q18" s="12">
        <v>7129</v>
      </c>
      <c r="R18" s="11">
        <v>12755</v>
      </c>
      <c r="S18" s="7">
        <v>44</v>
      </c>
      <c r="T18" s="13">
        <v>128524</v>
      </c>
      <c r="U18" s="14">
        <v>31683</v>
      </c>
      <c r="V18" s="11">
        <v>17155</v>
      </c>
      <c r="W18" s="11">
        <f>SUM('Expenses Log Book'!$V18+'Expenses Log Book'!$U18+'Expenses Log Book'!$T18+'Expenses Log Book'!$R18+'Expenses Log Book'!$Q18+'Expenses Log Book'!$O18+'Expenses Log Book'!$N18+'Expenses Log Book'!$L18+'Expenses Log Book'!$K18+'Expenses Log Book'!$J18+'Expenses Log Book'!$H18+'Expenses Log Book'!$G18+'Expenses Log Book'!$F18)</f>
        <v>555890</v>
      </c>
      <c r="X18" s="12">
        <v>294393</v>
      </c>
      <c r="Y18" s="11">
        <v>160917</v>
      </c>
      <c r="Z18" s="13">
        <v>225807</v>
      </c>
      <c r="AA18" s="11">
        <v>48016</v>
      </c>
      <c r="AB18" s="13">
        <v>8541</v>
      </c>
      <c r="AC18" s="10">
        <v>9322</v>
      </c>
      <c r="AD18" s="10">
        <v>116392</v>
      </c>
      <c r="AE18" s="10">
        <f>SUM('Expenses Log Book'!$AD18+'Expenses Log Book'!$AC18+'Expenses Log Book'!$AB18+'Expenses Log Book'!$AA18+'Expenses Log Book'!$Z18+'Expenses Log Book'!$Y18+'Expenses Log Book'!$X18)</f>
        <v>863388</v>
      </c>
      <c r="AF18" s="4">
        <v>30</v>
      </c>
      <c r="AG18" s="3" t="s">
        <v>31</v>
      </c>
    </row>
    <row r="19" spans="1:33" x14ac:dyDescent="0.35">
      <c r="A19" s="3" t="s">
        <v>53</v>
      </c>
      <c r="B19" s="3" t="str">
        <f>LEFT(Table2[[#This Row],[Year]],4)</f>
        <v>2014</v>
      </c>
      <c r="C19" s="3">
        <v>2</v>
      </c>
      <c r="D19" s="3">
        <v>8</v>
      </c>
      <c r="E19" s="3" t="s">
        <v>33</v>
      </c>
      <c r="F19" s="9">
        <v>194844</v>
      </c>
      <c r="G19" s="10">
        <v>310</v>
      </c>
      <c r="H19" s="11">
        <v>2606</v>
      </c>
      <c r="I19" s="6">
        <v>390</v>
      </c>
      <c r="J19" s="12">
        <v>62811</v>
      </c>
      <c r="K19" s="12">
        <v>168</v>
      </c>
      <c r="L19" s="10">
        <v>40982</v>
      </c>
      <c r="M19" s="4">
        <v>21</v>
      </c>
      <c r="N19" s="10">
        <v>43270</v>
      </c>
      <c r="O19" s="13">
        <v>26362</v>
      </c>
      <c r="P19" s="5">
        <v>4</v>
      </c>
      <c r="Q19" s="12">
        <v>6852</v>
      </c>
      <c r="R19" s="11">
        <v>11549</v>
      </c>
      <c r="S19" s="7">
        <v>50</v>
      </c>
      <c r="T19" s="13">
        <v>153667</v>
      </c>
      <c r="U19" s="14">
        <v>26667</v>
      </c>
      <c r="V19" s="11">
        <v>18552</v>
      </c>
      <c r="W19" s="11">
        <f>SUM('Expenses Log Book'!$V19+'Expenses Log Book'!$U19+'Expenses Log Book'!$T19+'Expenses Log Book'!$R19+'Expenses Log Book'!$Q19+'Expenses Log Book'!$O19+'Expenses Log Book'!$N19+'Expenses Log Book'!$L19+'Expenses Log Book'!$K19+'Expenses Log Book'!$J19+'Expenses Log Book'!$H19+'Expenses Log Book'!$G19+'Expenses Log Book'!$F19)</f>
        <v>588640</v>
      </c>
      <c r="X19" s="12">
        <v>158706</v>
      </c>
      <c r="Y19" s="11">
        <v>131430</v>
      </c>
      <c r="Z19" s="13">
        <v>203368</v>
      </c>
      <c r="AA19" s="11">
        <v>46816</v>
      </c>
      <c r="AB19" s="13">
        <v>5975</v>
      </c>
      <c r="AC19" s="10">
        <v>5713</v>
      </c>
      <c r="AD19" s="10">
        <v>120160</v>
      </c>
      <c r="AE19" s="10">
        <f>SUM('Expenses Log Book'!$AD19+'Expenses Log Book'!$AC19+'Expenses Log Book'!$AB19+'Expenses Log Book'!$AA19+'Expenses Log Book'!$Z19+'Expenses Log Book'!$Y19+'Expenses Log Book'!$X19)</f>
        <v>672168</v>
      </c>
      <c r="AF19" s="4">
        <v>23</v>
      </c>
      <c r="AG19" s="3" t="s">
        <v>42</v>
      </c>
    </row>
    <row r="20" spans="1:33" x14ac:dyDescent="0.35">
      <c r="A20" s="3" t="s">
        <v>54</v>
      </c>
      <c r="B20" s="3" t="str">
        <f>LEFT(Table2[[#This Row],[Year]],4)</f>
        <v>2014</v>
      </c>
      <c r="C20" s="3">
        <v>3</v>
      </c>
      <c r="D20" s="3">
        <v>8</v>
      </c>
      <c r="E20" s="3" t="s">
        <v>35</v>
      </c>
      <c r="F20" s="9">
        <v>211420</v>
      </c>
      <c r="G20" s="10">
        <v>530</v>
      </c>
      <c r="H20" s="11">
        <v>1206</v>
      </c>
      <c r="I20" s="6">
        <v>261</v>
      </c>
      <c r="J20" s="12">
        <v>96132</v>
      </c>
      <c r="K20" s="12">
        <v>101</v>
      </c>
      <c r="L20" s="10">
        <v>41033</v>
      </c>
      <c r="M20" s="4">
        <v>30</v>
      </c>
      <c r="N20" s="10">
        <v>48211</v>
      </c>
      <c r="O20" s="13">
        <v>39197</v>
      </c>
      <c r="P20" s="5">
        <v>4</v>
      </c>
      <c r="Q20" s="12">
        <v>6667</v>
      </c>
      <c r="R20" s="11">
        <v>13187</v>
      </c>
      <c r="S20" s="7">
        <v>33</v>
      </c>
      <c r="T20" s="13">
        <v>115432</v>
      </c>
      <c r="U20" s="14">
        <v>43231</v>
      </c>
      <c r="V20" s="11">
        <v>16555</v>
      </c>
      <c r="W20" s="11">
        <f>SUM('Expenses Log Book'!$V20+'Expenses Log Book'!$U20+'Expenses Log Book'!$T20+'Expenses Log Book'!$R20+'Expenses Log Book'!$Q20+'Expenses Log Book'!$O20+'Expenses Log Book'!$N20+'Expenses Log Book'!$L20+'Expenses Log Book'!$K20+'Expenses Log Book'!$J20+'Expenses Log Book'!$H20+'Expenses Log Book'!$G20+'Expenses Log Book'!$F20)</f>
        <v>632902</v>
      </c>
      <c r="X20" s="12">
        <v>253139</v>
      </c>
      <c r="Y20" s="11">
        <v>125648</v>
      </c>
      <c r="Z20" s="13">
        <v>217946</v>
      </c>
      <c r="AA20" s="11">
        <v>53690</v>
      </c>
      <c r="AB20" s="13">
        <v>9247</v>
      </c>
      <c r="AC20" s="10">
        <v>7135</v>
      </c>
      <c r="AD20" s="10">
        <v>100641</v>
      </c>
      <c r="AE20" s="10">
        <f>SUM('Expenses Log Book'!$AD20+'Expenses Log Book'!$AC20+'Expenses Log Book'!$AB20+'Expenses Log Book'!$AA20+'Expenses Log Book'!$Z20+'Expenses Log Book'!$Y20+'Expenses Log Book'!$X20)</f>
        <v>767446</v>
      </c>
      <c r="AF20" s="4">
        <v>33</v>
      </c>
      <c r="AG20" s="3" t="s">
        <v>42</v>
      </c>
    </row>
    <row r="21" spans="1:33" x14ac:dyDescent="0.35">
      <c r="A21" s="3" t="s">
        <v>55</v>
      </c>
      <c r="B21" s="3" t="str">
        <f>LEFT(Table2[[#This Row],[Year]],4)</f>
        <v>2014</v>
      </c>
      <c r="C21" s="3">
        <v>4</v>
      </c>
      <c r="D21" s="3">
        <v>8</v>
      </c>
      <c r="E21" s="3" t="s">
        <v>38</v>
      </c>
      <c r="F21" s="9">
        <v>197492</v>
      </c>
      <c r="G21" s="10">
        <v>510</v>
      </c>
      <c r="H21" s="11">
        <v>2772</v>
      </c>
      <c r="I21" s="6">
        <v>426</v>
      </c>
      <c r="J21" s="12">
        <v>94751</v>
      </c>
      <c r="K21" s="12">
        <v>124</v>
      </c>
      <c r="L21" s="10">
        <v>22519</v>
      </c>
      <c r="M21" s="4">
        <v>47</v>
      </c>
      <c r="N21" s="10">
        <v>43979</v>
      </c>
      <c r="O21" s="13">
        <v>28348</v>
      </c>
      <c r="P21" s="5">
        <v>3</v>
      </c>
      <c r="Q21" s="12">
        <v>9242</v>
      </c>
      <c r="R21" s="11">
        <v>14020</v>
      </c>
      <c r="S21" s="7">
        <v>40</v>
      </c>
      <c r="T21" s="13">
        <v>145797</v>
      </c>
      <c r="U21" s="14">
        <v>43080</v>
      </c>
      <c r="V21" s="11">
        <v>18717</v>
      </c>
      <c r="W21" s="11">
        <f>SUM('Expenses Log Book'!$V21+'Expenses Log Book'!$U21+'Expenses Log Book'!$T21+'Expenses Log Book'!$R21+'Expenses Log Book'!$Q21+'Expenses Log Book'!$O21+'Expenses Log Book'!$N21+'Expenses Log Book'!$L21+'Expenses Log Book'!$K21+'Expenses Log Book'!$J21+'Expenses Log Book'!$H21+'Expenses Log Book'!$G21+'Expenses Log Book'!$F21)</f>
        <v>621351</v>
      </c>
      <c r="X21" s="12">
        <v>177641</v>
      </c>
      <c r="Y21" s="11">
        <v>112557</v>
      </c>
      <c r="Z21" s="13">
        <v>206371</v>
      </c>
      <c r="AA21" s="11">
        <v>32106</v>
      </c>
      <c r="AB21" s="13">
        <v>6768</v>
      </c>
      <c r="AC21" s="10">
        <v>8799</v>
      </c>
      <c r="AD21" s="10">
        <v>145984</v>
      </c>
      <c r="AE21" s="10">
        <f>SUM('Expenses Log Book'!$AD21+'Expenses Log Book'!$AC21+'Expenses Log Book'!$AB21+'Expenses Log Book'!$AA21+'Expenses Log Book'!$Z21+'Expenses Log Book'!$Y21+'Expenses Log Book'!$X21)</f>
        <v>690226</v>
      </c>
      <c r="AF21" s="4">
        <v>28</v>
      </c>
      <c r="AG21" s="3" t="s">
        <v>31</v>
      </c>
    </row>
    <row r="22" spans="1:33" x14ac:dyDescent="0.35">
      <c r="A22" s="3" t="s">
        <v>56</v>
      </c>
      <c r="B22" s="3" t="str">
        <f>LEFT(Table2[[#This Row],[Year]],4)</f>
        <v>2015</v>
      </c>
      <c r="C22" s="3">
        <v>1</v>
      </c>
      <c r="D22" s="3">
        <v>8</v>
      </c>
      <c r="E22" s="3" t="s">
        <v>30</v>
      </c>
      <c r="F22" s="9">
        <v>143812</v>
      </c>
      <c r="G22" s="10">
        <v>336</v>
      </c>
      <c r="H22" s="11">
        <v>1655</v>
      </c>
      <c r="I22" s="6">
        <v>371</v>
      </c>
      <c r="J22" s="12">
        <v>84858</v>
      </c>
      <c r="K22" s="12">
        <v>151</v>
      </c>
      <c r="L22" s="10">
        <v>28437</v>
      </c>
      <c r="M22" s="4">
        <v>23</v>
      </c>
      <c r="N22" s="10">
        <v>46523</v>
      </c>
      <c r="O22" s="13">
        <v>42437</v>
      </c>
      <c r="P22" s="5">
        <v>3</v>
      </c>
      <c r="Q22" s="12">
        <v>7299</v>
      </c>
      <c r="R22" s="11">
        <v>11897</v>
      </c>
      <c r="S22" s="7">
        <v>47</v>
      </c>
      <c r="T22" s="13">
        <v>122039</v>
      </c>
      <c r="U22" s="14">
        <v>42539</v>
      </c>
      <c r="V22" s="11">
        <v>18654</v>
      </c>
      <c r="W22" s="11">
        <f>SUM('Expenses Log Book'!$V22+'Expenses Log Book'!$U22+'Expenses Log Book'!$T22+'Expenses Log Book'!$R22+'Expenses Log Book'!$Q22+'Expenses Log Book'!$O22+'Expenses Log Book'!$N22+'Expenses Log Book'!$L22+'Expenses Log Book'!$K22+'Expenses Log Book'!$J22+'Expenses Log Book'!$H22+'Expenses Log Book'!$G22+'Expenses Log Book'!$F22)</f>
        <v>550637</v>
      </c>
      <c r="X22" s="12">
        <v>255288</v>
      </c>
      <c r="Y22" s="11">
        <v>193299</v>
      </c>
      <c r="Z22" s="13">
        <v>196726</v>
      </c>
      <c r="AA22" s="11">
        <v>37703</v>
      </c>
      <c r="AB22" s="13">
        <v>7320</v>
      </c>
      <c r="AC22" s="10">
        <v>6178</v>
      </c>
      <c r="AD22" s="10">
        <v>112739</v>
      </c>
      <c r="AE22" s="10">
        <f>SUM('Expenses Log Book'!$AD22+'Expenses Log Book'!$AC22+'Expenses Log Book'!$AB22+'Expenses Log Book'!$AA22+'Expenses Log Book'!$Z22+'Expenses Log Book'!$Y22+'Expenses Log Book'!$X22)</f>
        <v>809253</v>
      </c>
      <c r="AF22" s="4">
        <v>40</v>
      </c>
      <c r="AG22" s="3" t="s">
        <v>31</v>
      </c>
    </row>
    <row r="23" spans="1:33" x14ac:dyDescent="0.35">
      <c r="A23" s="3" t="s">
        <v>57</v>
      </c>
      <c r="B23" s="3" t="str">
        <f>LEFT(Table2[[#This Row],[Year]],4)</f>
        <v>2015</v>
      </c>
      <c r="C23" s="3">
        <v>2</v>
      </c>
      <c r="D23" s="3">
        <v>8</v>
      </c>
      <c r="E23" s="3" t="s">
        <v>33</v>
      </c>
      <c r="F23" s="9">
        <v>213438</v>
      </c>
      <c r="G23" s="10">
        <v>377</v>
      </c>
      <c r="H23" s="11">
        <v>2906</v>
      </c>
      <c r="I23" s="6">
        <v>252</v>
      </c>
      <c r="J23" s="12">
        <v>91756</v>
      </c>
      <c r="K23" s="12">
        <v>124</v>
      </c>
      <c r="L23" s="10">
        <v>56653</v>
      </c>
      <c r="M23" s="4">
        <v>45</v>
      </c>
      <c r="N23" s="10">
        <v>39643</v>
      </c>
      <c r="O23" s="13">
        <v>41796</v>
      </c>
      <c r="P23" s="5">
        <v>4</v>
      </c>
      <c r="Q23" s="12">
        <v>6934</v>
      </c>
      <c r="R23" s="11">
        <v>13842</v>
      </c>
      <c r="S23" s="7">
        <v>41</v>
      </c>
      <c r="T23" s="13">
        <v>172922</v>
      </c>
      <c r="U23" s="14">
        <v>20964</v>
      </c>
      <c r="V23" s="11">
        <v>19834</v>
      </c>
      <c r="W23" s="11">
        <f>SUM('Expenses Log Book'!$V23+'Expenses Log Book'!$U23+'Expenses Log Book'!$T23+'Expenses Log Book'!$R23+'Expenses Log Book'!$Q23+'Expenses Log Book'!$O23+'Expenses Log Book'!$N23+'Expenses Log Book'!$L23+'Expenses Log Book'!$K23+'Expenses Log Book'!$J23+'Expenses Log Book'!$H23+'Expenses Log Book'!$G23+'Expenses Log Book'!$F23)</f>
        <v>681189</v>
      </c>
      <c r="X23" s="12">
        <v>180518</v>
      </c>
      <c r="Y23" s="11">
        <v>184888</v>
      </c>
      <c r="Z23" s="13">
        <v>194109</v>
      </c>
      <c r="AA23" s="11">
        <v>49760</v>
      </c>
      <c r="AB23" s="13">
        <v>5074</v>
      </c>
      <c r="AC23" s="10">
        <v>6871</v>
      </c>
      <c r="AD23" s="10">
        <v>123654</v>
      </c>
      <c r="AE23" s="10">
        <f>SUM('Expenses Log Book'!$AD23+'Expenses Log Book'!$AC23+'Expenses Log Book'!$AB23+'Expenses Log Book'!$AA23+'Expenses Log Book'!$Z23+'Expenses Log Book'!$Y23+'Expenses Log Book'!$X23)</f>
        <v>744874</v>
      </c>
      <c r="AF23" s="4">
        <v>29</v>
      </c>
      <c r="AG23" s="3" t="s">
        <v>42</v>
      </c>
    </row>
    <row r="24" spans="1:33" x14ac:dyDescent="0.35">
      <c r="A24" s="3" t="s">
        <v>58</v>
      </c>
      <c r="B24" s="3" t="str">
        <f>LEFT(Table2[[#This Row],[Year]],4)</f>
        <v>2015</v>
      </c>
      <c r="C24" s="3">
        <v>3</v>
      </c>
      <c r="D24" s="3">
        <v>8</v>
      </c>
      <c r="E24" s="3" t="s">
        <v>35</v>
      </c>
      <c r="F24" s="9">
        <v>221630</v>
      </c>
      <c r="G24" s="10">
        <v>149</v>
      </c>
      <c r="H24" s="11">
        <v>1459</v>
      </c>
      <c r="I24" s="6">
        <v>240</v>
      </c>
      <c r="J24" s="12">
        <v>63037</v>
      </c>
      <c r="K24" s="12">
        <v>126</v>
      </c>
      <c r="L24" s="10">
        <v>56036</v>
      </c>
      <c r="M24" s="4">
        <v>25</v>
      </c>
      <c r="N24" s="10">
        <v>47500</v>
      </c>
      <c r="O24" s="13">
        <v>30207</v>
      </c>
      <c r="P24" s="5">
        <v>4</v>
      </c>
      <c r="Q24" s="12">
        <v>6476</v>
      </c>
      <c r="R24" s="11">
        <v>12203</v>
      </c>
      <c r="S24" s="7">
        <v>28</v>
      </c>
      <c r="T24" s="13">
        <v>154633</v>
      </c>
      <c r="U24" s="14">
        <v>40169</v>
      </c>
      <c r="V24" s="11">
        <v>15342</v>
      </c>
      <c r="W24" s="11">
        <f>SUM('Expenses Log Book'!$V24+'Expenses Log Book'!$U24+'Expenses Log Book'!$T24+'Expenses Log Book'!$R24+'Expenses Log Book'!$Q24+'Expenses Log Book'!$O24+'Expenses Log Book'!$N24+'Expenses Log Book'!$L24+'Expenses Log Book'!$K24+'Expenses Log Book'!$J24+'Expenses Log Book'!$H24+'Expenses Log Book'!$G24+'Expenses Log Book'!$F24)</f>
        <v>648967</v>
      </c>
      <c r="X24" s="12">
        <v>268123</v>
      </c>
      <c r="Y24" s="11">
        <v>101206</v>
      </c>
      <c r="Z24" s="13">
        <v>217706</v>
      </c>
      <c r="AA24" s="11">
        <v>43760</v>
      </c>
      <c r="AB24" s="13">
        <v>9248</v>
      </c>
      <c r="AC24" s="10">
        <v>7366</v>
      </c>
      <c r="AD24" s="10">
        <v>141982</v>
      </c>
      <c r="AE24" s="10">
        <f>SUM('Expenses Log Book'!$AD24+'Expenses Log Book'!$AC24+'Expenses Log Book'!$AB24+'Expenses Log Book'!$AA24+'Expenses Log Book'!$Z24+'Expenses Log Book'!$Y24+'Expenses Log Book'!$X24)</f>
        <v>789391</v>
      </c>
      <c r="AF24" s="4">
        <v>35</v>
      </c>
      <c r="AG24" s="3" t="s">
        <v>42</v>
      </c>
    </row>
    <row r="25" spans="1:33" x14ac:dyDescent="0.35">
      <c r="A25" s="3" t="s">
        <v>59</v>
      </c>
      <c r="B25" s="3" t="str">
        <f>LEFT(Table2[[#This Row],[Year]],4)</f>
        <v>2015</v>
      </c>
      <c r="C25" s="3">
        <v>4</v>
      </c>
      <c r="D25" s="3">
        <v>8</v>
      </c>
      <c r="E25" s="3" t="s">
        <v>38</v>
      </c>
      <c r="F25" s="9">
        <v>235784</v>
      </c>
      <c r="G25" s="10">
        <v>358</v>
      </c>
      <c r="H25" s="11">
        <v>2035</v>
      </c>
      <c r="I25" s="6">
        <v>409</v>
      </c>
      <c r="J25" s="12">
        <v>81749</v>
      </c>
      <c r="K25" s="12">
        <v>194</v>
      </c>
      <c r="L25" s="10">
        <v>50273</v>
      </c>
      <c r="M25" s="4">
        <v>34</v>
      </c>
      <c r="N25" s="10">
        <v>43148</v>
      </c>
      <c r="O25" s="13">
        <v>24084</v>
      </c>
      <c r="P25" s="5">
        <v>3</v>
      </c>
      <c r="Q25" s="12">
        <v>6913</v>
      </c>
      <c r="R25" s="11">
        <v>14404</v>
      </c>
      <c r="S25" s="7">
        <v>20</v>
      </c>
      <c r="T25" s="13">
        <v>108205</v>
      </c>
      <c r="U25" s="14">
        <v>49846</v>
      </c>
      <c r="V25" s="11">
        <v>17807</v>
      </c>
      <c r="W25" s="11">
        <f>SUM('Expenses Log Book'!$V25+'Expenses Log Book'!$U25+'Expenses Log Book'!$T25+'Expenses Log Book'!$R25+'Expenses Log Book'!$Q25+'Expenses Log Book'!$O25+'Expenses Log Book'!$N25+'Expenses Log Book'!$L25+'Expenses Log Book'!$K25+'Expenses Log Book'!$J25+'Expenses Log Book'!$H25+'Expenses Log Book'!$G25+'Expenses Log Book'!$F25)</f>
        <v>634800</v>
      </c>
      <c r="X25" s="12">
        <v>235214</v>
      </c>
      <c r="Y25" s="11">
        <v>131794</v>
      </c>
      <c r="Z25" s="13">
        <v>219295</v>
      </c>
      <c r="AA25" s="11">
        <v>30567</v>
      </c>
      <c r="AB25" s="13">
        <v>5887</v>
      </c>
      <c r="AC25" s="10">
        <v>6645</v>
      </c>
      <c r="AD25" s="10">
        <v>116381</v>
      </c>
      <c r="AE25" s="10">
        <f>SUM('Expenses Log Book'!$AD25+'Expenses Log Book'!$AC25+'Expenses Log Book'!$AB25+'Expenses Log Book'!$AA25+'Expenses Log Book'!$Z25+'Expenses Log Book'!$Y25+'Expenses Log Book'!$X25)</f>
        <v>745783</v>
      </c>
      <c r="AF25" s="4">
        <v>36</v>
      </c>
      <c r="AG25" s="3" t="s">
        <v>31</v>
      </c>
    </row>
    <row r="26" spans="1:33" x14ac:dyDescent="0.35">
      <c r="A26" s="3" t="s">
        <v>60</v>
      </c>
      <c r="B26" s="3" t="str">
        <f>LEFT(Table2[[#This Row],[Year]],4)</f>
        <v>2016</v>
      </c>
      <c r="C26" s="3">
        <v>1</v>
      </c>
      <c r="D26" s="3">
        <v>8</v>
      </c>
      <c r="E26" s="3" t="s">
        <v>30</v>
      </c>
      <c r="F26" s="9">
        <v>110294</v>
      </c>
      <c r="G26" s="10">
        <v>344</v>
      </c>
      <c r="H26" s="11">
        <v>2661</v>
      </c>
      <c r="I26" s="6">
        <v>266</v>
      </c>
      <c r="J26" s="12">
        <v>81970</v>
      </c>
      <c r="K26" s="12">
        <v>178</v>
      </c>
      <c r="L26" s="10">
        <v>32099</v>
      </c>
      <c r="M26" s="4">
        <v>43</v>
      </c>
      <c r="N26" s="10">
        <v>47490</v>
      </c>
      <c r="O26" s="13">
        <v>41420</v>
      </c>
      <c r="P26" s="5">
        <v>3</v>
      </c>
      <c r="Q26" s="12">
        <v>7786</v>
      </c>
      <c r="R26" s="11">
        <v>12454</v>
      </c>
      <c r="S26" s="7">
        <v>16</v>
      </c>
      <c r="T26" s="13">
        <v>152415</v>
      </c>
      <c r="U26" s="14">
        <v>47440</v>
      </c>
      <c r="V26" s="11">
        <v>19164</v>
      </c>
      <c r="W26" s="11">
        <f>SUM('Expenses Log Book'!$V26+'Expenses Log Book'!$U26+'Expenses Log Book'!$T26+'Expenses Log Book'!$R26+'Expenses Log Book'!$Q26+'Expenses Log Book'!$O26+'Expenses Log Book'!$N26+'Expenses Log Book'!$L26+'Expenses Log Book'!$K26+'Expenses Log Book'!$J26+'Expenses Log Book'!$H26+'Expenses Log Book'!$G26+'Expenses Log Book'!$F26)</f>
        <v>555715</v>
      </c>
      <c r="X26" s="12">
        <v>165605</v>
      </c>
      <c r="Y26" s="11">
        <v>166992</v>
      </c>
      <c r="Z26" s="13">
        <v>187451</v>
      </c>
      <c r="AA26" s="11">
        <v>25734</v>
      </c>
      <c r="AB26" s="13">
        <v>8528</v>
      </c>
      <c r="AC26" s="10">
        <v>8079</v>
      </c>
      <c r="AD26" s="10">
        <v>115353</v>
      </c>
      <c r="AE26" s="10">
        <f>SUM('Expenses Log Book'!$AD26+'Expenses Log Book'!$AC26+'Expenses Log Book'!$AB26+'Expenses Log Book'!$AA26+'Expenses Log Book'!$Z26+'Expenses Log Book'!$Y26+'Expenses Log Book'!$X26)</f>
        <v>677742</v>
      </c>
      <c r="AF26" s="4">
        <v>39</v>
      </c>
      <c r="AG26" s="3" t="s">
        <v>31</v>
      </c>
    </row>
    <row r="27" spans="1:33" x14ac:dyDescent="0.35">
      <c r="A27" s="3" t="s">
        <v>61</v>
      </c>
      <c r="B27" s="3" t="str">
        <f>LEFT(Table2[[#This Row],[Year]],4)</f>
        <v>2016</v>
      </c>
      <c r="C27" s="3">
        <v>2</v>
      </c>
      <c r="D27" s="3">
        <v>8</v>
      </c>
      <c r="E27" s="3" t="s">
        <v>33</v>
      </c>
      <c r="F27" s="9">
        <v>143270</v>
      </c>
      <c r="G27" s="10">
        <v>237</v>
      </c>
      <c r="H27" s="11">
        <v>2068</v>
      </c>
      <c r="I27" s="6">
        <v>398</v>
      </c>
      <c r="J27" s="12">
        <v>80253</v>
      </c>
      <c r="K27" s="12">
        <v>139</v>
      </c>
      <c r="L27" s="10">
        <v>29566</v>
      </c>
      <c r="M27" s="4">
        <v>20</v>
      </c>
      <c r="N27" s="10">
        <v>39558</v>
      </c>
      <c r="O27" s="13">
        <v>47336</v>
      </c>
      <c r="P27" s="5">
        <v>5</v>
      </c>
      <c r="Q27" s="12">
        <v>8705</v>
      </c>
      <c r="R27" s="11">
        <v>10203</v>
      </c>
      <c r="S27" s="7">
        <v>46</v>
      </c>
      <c r="T27" s="13">
        <v>102346</v>
      </c>
      <c r="U27" s="14">
        <v>37481</v>
      </c>
      <c r="V27" s="11">
        <v>19995</v>
      </c>
      <c r="W27" s="11">
        <f>SUM('Expenses Log Book'!$V27+'Expenses Log Book'!$U27+'Expenses Log Book'!$T27+'Expenses Log Book'!$R27+'Expenses Log Book'!$Q27+'Expenses Log Book'!$O27+'Expenses Log Book'!$N27+'Expenses Log Book'!$L27+'Expenses Log Book'!$K27+'Expenses Log Book'!$J27+'Expenses Log Book'!$H27+'Expenses Log Book'!$G27+'Expenses Log Book'!$F27)</f>
        <v>521157</v>
      </c>
      <c r="X27" s="12">
        <v>177450</v>
      </c>
      <c r="Y27" s="11">
        <v>127136</v>
      </c>
      <c r="Z27" s="13">
        <v>180763</v>
      </c>
      <c r="AA27" s="11">
        <v>56582</v>
      </c>
      <c r="AB27" s="13">
        <v>9918</v>
      </c>
      <c r="AC27" s="10">
        <v>5183</v>
      </c>
      <c r="AD27" s="10">
        <v>122253</v>
      </c>
      <c r="AE27" s="10">
        <f>SUM('Expenses Log Book'!$AD27+'Expenses Log Book'!$AC27+'Expenses Log Book'!$AB27+'Expenses Log Book'!$AA27+'Expenses Log Book'!$Z27+'Expenses Log Book'!$Y27+'Expenses Log Book'!$X27)</f>
        <v>679285</v>
      </c>
      <c r="AF27" s="4">
        <v>33</v>
      </c>
      <c r="AG27" s="3" t="s">
        <v>36</v>
      </c>
    </row>
    <row r="28" spans="1:33" x14ac:dyDescent="0.35">
      <c r="A28" s="3" t="s">
        <v>62</v>
      </c>
      <c r="B28" s="3" t="str">
        <f>LEFT(Table2[[#This Row],[Year]],4)</f>
        <v>2016</v>
      </c>
      <c r="C28" s="3">
        <v>3</v>
      </c>
      <c r="D28" s="3">
        <v>8</v>
      </c>
      <c r="E28" s="3" t="s">
        <v>35</v>
      </c>
      <c r="F28" s="9">
        <v>234105</v>
      </c>
      <c r="G28" s="10">
        <v>455</v>
      </c>
      <c r="H28" s="11">
        <v>2567</v>
      </c>
      <c r="I28" s="6">
        <v>415</v>
      </c>
      <c r="J28" s="12">
        <v>91767</v>
      </c>
      <c r="K28" s="12">
        <v>150</v>
      </c>
      <c r="L28" s="10">
        <v>52895</v>
      </c>
      <c r="M28" s="4">
        <v>15</v>
      </c>
      <c r="N28" s="10">
        <v>39957</v>
      </c>
      <c r="O28" s="13">
        <v>38967</v>
      </c>
      <c r="P28" s="5">
        <v>5</v>
      </c>
      <c r="Q28" s="12">
        <v>6368</v>
      </c>
      <c r="R28" s="11">
        <v>12886</v>
      </c>
      <c r="S28" s="7">
        <v>23</v>
      </c>
      <c r="T28" s="13">
        <v>161385</v>
      </c>
      <c r="U28" s="14">
        <v>48683</v>
      </c>
      <c r="V28" s="11">
        <v>19713</v>
      </c>
      <c r="W28" s="11">
        <f>SUM('Expenses Log Book'!$V28+'Expenses Log Book'!$U28+'Expenses Log Book'!$T28+'Expenses Log Book'!$R28+'Expenses Log Book'!$Q28+'Expenses Log Book'!$O28+'Expenses Log Book'!$N28+'Expenses Log Book'!$L28+'Expenses Log Book'!$K28+'Expenses Log Book'!$J28+'Expenses Log Book'!$H28+'Expenses Log Book'!$G28+'Expenses Log Book'!$F28)</f>
        <v>709898</v>
      </c>
      <c r="X28" s="12">
        <v>261904</v>
      </c>
      <c r="Y28" s="11">
        <v>191650</v>
      </c>
      <c r="Z28" s="13">
        <v>197620</v>
      </c>
      <c r="AA28" s="11">
        <v>49758</v>
      </c>
      <c r="AB28" s="13">
        <v>7937</v>
      </c>
      <c r="AC28" s="10">
        <v>8786</v>
      </c>
      <c r="AD28" s="10">
        <v>124417</v>
      </c>
      <c r="AE28" s="10">
        <f>SUM('Expenses Log Book'!$AD28+'Expenses Log Book'!$AC28+'Expenses Log Book'!$AB28+'Expenses Log Book'!$AA28+'Expenses Log Book'!$Z28+'Expenses Log Book'!$Y28+'Expenses Log Book'!$X28)</f>
        <v>842072</v>
      </c>
      <c r="AF28" s="4">
        <v>23</v>
      </c>
      <c r="AG28" s="3" t="s">
        <v>36</v>
      </c>
    </row>
    <row r="29" spans="1:33" x14ac:dyDescent="0.35">
      <c r="A29" s="3" t="s">
        <v>63</v>
      </c>
      <c r="B29" s="3" t="str">
        <f>LEFT(Table2[[#This Row],[Year]],4)</f>
        <v>2016</v>
      </c>
      <c r="C29" s="3">
        <v>4</v>
      </c>
      <c r="D29" s="3">
        <v>8</v>
      </c>
      <c r="E29" s="3" t="s">
        <v>38</v>
      </c>
      <c r="F29" s="9">
        <v>111780</v>
      </c>
      <c r="G29" s="10">
        <v>353</v>
      </c>
      <c r="H29" s="11">
        <v>2747</v>
      </c>
      <c r="I29" s="6">
        <v>220</v>
      </c>
      <c r="J29" s="12">
        <v>68598</v>
      </c>
      <c r="K29" s="12">
        <v>161</v>
      </c>
      <c r="L29" s="10">
        <v>50996</v>
      </c>
      <c r="M29" s="4">
        <v>24</v>
      </c>
      <c r="N29" s="10">
        <v>32416</v>
      </c>
      <c r="O29" s="13">
        <v>35935</v>
      </c>
      <c r="P29" s="5">
        <v>5</v>
      </c>
      <c r="Q29" s="12">
        <v>5430</v>
      </c>
      <c r="R29" s="11">
        <v>13790</v>
      </c>
      <c r="S29" s="7">
        <v>33</v>
      </c>
      <c r="T29" s="13">
        <v>134354</v>
      </c>
      <c r="U29" s="14">
        <v>27732</v>
      </c>
      <c r="V29" s="11">
        <v>16753</v>
      </c>
      <c r="W29" s="11">
        <f>SUM('Expenses Log Book'!$V29+'Expenses Log Book'!$U29+'Expenses Log Book'!$T29+'Expenses Log Book'!$R29+'Expenses Log Book'!$Q29+'Expenses Log Book'!$O29+'Expenses Log Book'!$N29+'Expenses Log Book'!$L29+'Expenses Log Book'!$K29+'Expenses Log Book'!$J29+'Expenses Log Book'!$H29+'Expenses Log Book'!$G29+'Expenses Log Book'!$F29)</f>
        <v>501045</v>
      </c>
      <c r="X29" s="12">
        <v>253645</v>
      </c>
      <c r="Y29" s="11">
        <v>102270</v>
      </c>
      <c r="Z29" s="13">
        <v>206336</v>
      </c>
      <c r="AA29" s="11">
        <v>44721</v>
      </c>
      <c r="AB29" s="13">
        <v>5054</v>
      </c>
      <c r="AC29" s="10">
        <v>7858</v>
      </c>
      <c r="AD29" s="10">
        <v>145791</v>
      </c>
      <c r="AE29" s="10">
        <f>SUM('Expenses Log Book'!$AD29+'Expenses Log Book'!$AC29+'Expenses Log Book'!$AB29+'Expenses Log Book'!$AA29+'Expenses Log Book'!$Z29+'Expenses Log Book'!$Y29+'Expenses Log Book'!$X29)</f>
        <v>765675</v>
      </c>
      <c r="AF29" s="4">
        <v>21</v>
      </c>
      <c r="AG29" s="3" t="s">
        <v>36</v>
      </c>
    </row>
    <row r="30" spans="1:33" x14ac:dyDescent="0.35">
      <c r="A30" s="3" t="s">
        <v>64</v>
      </c>
      <c r="B30" s="3" t="str">
        <f>LEFT(Table2[[#This Row],[Year]],4)</f>
        <v>2017</v>
      </c>
      <c r="C30" s="3">
        <v>1</v>
      </c>
      <c r="D30" s="3">
        <v>8</v>
      </c>
      <c r="E30" s="3" t="s">
        <v>30</v>
      </c>
      <c r="F30" s="9">
        <v>179615</v>
      </c>
      <c r="G30" s="10">
        <v>264</v>
      </c>
      <c r="H30" s="11">
        <v>2809</v>
      </c>
      <c r="I30" s="6">
        <v>364</v>
      </c>
      <c r="J30" s="12">
        <v>84937</v>
      </c>
      <c r="K30" s="12">
        <v>159</v>
      </c>
      <c r="L30" s="10">
        <v>37011</v>
      </c>
      <c r="M30" s="4">
        <v>15</v>
      </c>
      <c r="N30" s="10">
        <v>37322</v>
      </c>
      <c r="O30" s="13">
        <v>31979</v>
      </c>
      <c r="P30" s="5">
        <v>3</v>
      </c>
      <c r="Q30" s="12">
        <v>5566</v>
      </c>
      <c r="R30" s="11">
        <v>11382</v>
      </c>
      <c r="S30" s="7">
        <v>26</v>
      </c>
      <c r="T30" s="13">
        <v>117595</v>
      </c>
      <c r="U30" s="14">
        <v>27295</v>
      </c>
      <c r="V30" s="11">
        <v>19554</v>
      </c>
      <c r="W30" s="11">
        <f>SUM('Expenses Log Book'!$V30+'Expenses Log Book'!$U30+'Expenses Log Book'!$T30+'Expenses Log Book'!$R30+'Expenses Log Book'!$Q30+'Expenses Log Book'!$O30+'Expenses Log Book'!$N30+'Expenses Log Book'!$L30+'Expenses Log Book'!$K30+'Expenses Log Book'!$J30+'Expenses Log Book'!$H30+'Expenses Log Book'!$G30+'Expenses Log Book'!$F30)</f>
        <v>555488</v>
      </c>
      <c r="X30" s="12">
        <v>161640</v>
      </c>
      <c r="Y30" s="11">
        <v>177757</v>
      </c>
      <c r="Z30" s="13">
        <v>224860</v>
      </c>
      <c r="AA30" s="11">
        <v>53651</v>
      </c>
      <c r="AB30" s="13">
        <v>5440</v>
      </c>
      <c r="AC30" s="10">
        <v>7517</v>
      </c>
      <c r="AD30" s="10">
        <v>107068</v>
      </c>
      <c r="AE30" s="10">
        <f>SUM('Expenses Log Book'!$AD30+'Expenses Log Book'!$AC30+'Expenses Log Book'!$AB30+'Expenses Log Book'!$AA30+'Expenses Log Book'!$Z30+'Expenses Log Book'!$Y30+'Expenses Log Book'!$X30)</f>
        <v>737933</v>
      </c>
      <c r="AF30" s="4">
        <v>30</v>
      </c>
      <c r="AG30" s="3" t="s">
        <v>31</v>
      </c>
    </row>
    <row r="31" spans="1:33" x14ac:dyDescent="0.35">
      <c r="A31" s="3" t="s">
        <v>65</v>
      </c>
      <c r="B31" s="3" t="str">
        <f>LEFT(Table2[[#This Row],[Year]],4)</f>
        <v>2017</v>
      </c>
      <c r="C31" s="3">
        <v>2</v>
      </c>
      <c r="D31" s="3">
        <v>8</v>
      </c>
      <c r="E31" s="3" t="s">
        <v>33</v>
      </c>
      <c r="F31" s="9">
        <v>131542</v>
      </c>
      <c r="G31" s="10">
        <v>313</v>
      </c>
      <c r="H31" s="11">
        <v>2520</v>
      </c>
      <c r="I31" s="6">
        <v>281</v>
      </c>
      <c r="J31" s="12">
        <v>78073</v>
      </c>
      <c r="K31" s="12">
        <v>102</v>
      </c>
      <c r="L31" s="10">
        <v>57539</v>
      </c>
      <c r="M31" s="4">
        <v>27</v>
      </c>
      <c r="N31" s="10">
        <v>36862</v>
      </c>
      <c r="O31" s="13">
        <v>36132</v>
      </c>
      <c r="P31" s="5">
        <v>5</v>
      </c>
      <c r="Q31" s="12">
        <v>8641</v>
      </c>
      <c r="R31" s="11">
        <v>13118</v>
      </c>
      <c r="S31" s="7">
        <v>49</v>
      </c>
      <c r="T31" s="13">
        <v>102443</v>
      </c>
      <c r="U31" s="14">
        <v>40929</v>
      </c>
      <c r="V31" s="11">
        <v>16401</v>
      </c>
      <c r="W31" s="11">
        <f>SUM('Expenses Log Book'!$V31+'Expenses Log Book'!$U31+'Expenses Log Book'!$T31+'Expenses Log Book'!$R31+'Expenses Log Book'!$Q31+'Expenses Log Book'!$O31+'Expenses Log Book'!$N31+'Expenses Log Book'!$L31+'Expenses Log Book'!$K31+'Expenses Log Book'!$J31+'Expenses Log Book'!$H31+'Expenses Log Book'!$G31+'Expenses Log Book'!$F31)</f>
        <v>524615</v>
      </c>
      <c r="X31" s="12">
        <v>167847</v>
      </c>
      <c r="Y31" s="11">
        <v>141271</v>
      </c>
      <c r="Z31" s="13">
        <v>183116</v>
      </c>
      <c r="AA31" s="11">
        <v>47699</v>
      </c>
      <c r="AB31" s="13">
        <v>7713</v>
      </c>
      <c r="AC31" s="10">
        <v>6551</v>
      </c>
      <c r="AD31" s="10">
        <v>146163</v>
      </c>
      <c r="AE31" s="10">
        <f>SUM('Expenses Log Book'!$AD31+'Expenses Log Book'!$AC31+'Expenses Log Book'!$AB31+'Expenses Log Book'!$AA31+'Expenses Log Book'!$Z31+'Expenses Log Book'!$Y31+'Expenses Log Book'!$X31)</f>
        <v>700360</v>
      </c>
      <c r="AF31" s="4">
        <v>29</v>
      </c>
      <c r="AG31" s="3" t="s">
        <v>36</v>
      </c>
    </row>
    <row r="32" spans="1:33" x14ac:dyDescent="0.35">
      <c r="A32" s="3" t="s">
        <v>66</v>
      </c>
      <c r="B32" s="3" t="str">
        <f>LEFT(Table2[[#This Row],[Year]],4)</f>
        <v>2017</v>
      </c>
      <c r="C32" s="3">
        <v>3</v>
      </c>
      <c r="D32" s="3">
        <v>8</v>
      </c>
      <c r="E32" s="3" t="s">
        <v>35</v>
      </c>
      <c r="F32" s="9">
        <v>233269</v>
      </c>
      <c r="G32" s="10">
        <v>354</v>
      </c>
      <c r="H32" s="11">
        <v>2136</v>
      </c>
      <c r="I32" s="6">
        <v>330</v>
      </c>
      <c r="J32" s="12">
        <v>65832</v>
      </c>
      <c r="K32" s="12">
        <v>126</v>
      </c>
      <c r="L32" s="10">
        <v>32576</v>
      </c>
      <c r="M32" s="4">
        <v>36</v>
      </c>
      <c r="N32" s="10">
        <v>36126</v>
      </c>
      <c r="O32" s="13">
        <v>34166</v>
      </c>
      <c r="P32" s="5">
        <v>5</v>
      </c>
      <c r="Q32" s="12">
        <v>5353</v>
      </c>
      <c r="R32" s="11">
        <v>13666</v>
      </c>
      <c r="S32" s="7">
        <v>15</v>
      </c>
      <c r="T32" s="13">
        <v>194563</v>
      </c>
      <c r="U32" s="14">
        <v>33129</v>
      </c>
      <c r="V32" s="11">
        <v>15783</v>
      </c>
      <c r="W32" s="11">
        <f>SUM('Expenses Log Book'!$V32+'Expenses Log Book'!$U32+'Expenses Log Book'!$T32+'Expenses Log Book'!$R32+'Expenses Log Book'!$Q32+'Expenses Log Book'!$O32+'Expenses Log Book'!$N32+'Expenses Log Book'!$L32+'Expenses Log Book'!$K32+'Expenses Log Book'!$J32+'Expenses Log Book'!$H32+'Expenses Log Book'!$G32+'Expenses Log Book'!$F32)</f>
        <v>667079</v>
      </c>
      <c r="X32" s="12">
        <v>222285</v>
      </c>
      <c r="Y32" s="11">
        <v>125477</v>
      </c>
      <c r="Z32" s="13">
        <v>182051</v>
      </c>
      <c r="AA32" s="11">
        <v>56619</v>
      </c>
      <c r="AB32" s="13">
        <v>8244</v>
      </c>
      <c r="AC32" s="10">
        <v>5593</v>
      </c>
      <c r="AD32" s="10">
        <v>112023</v>
      </c>
      <c r="AE32" s="10">
        <f>SUM('Expenses Log Book'!$AD32+'Expenses Log Book'!$AC32+'Expenses Log Book'!$AB32+'Expenses Log Book'!$AA32+'Expenses Log Book'!$Z32+'Expenses Log Book'!$Y32+'Expenses Log Book'!$X32)</f>
        <v>712292</v>
      </c>
      <c r="AF32" s="4">
        <v>29</v>
      </c>
      <c r="AG32" s="3" t="s">
        <v>36</v>
      </c>
    </row>
    <row r="33" spans="1:33" x14ac:dyDescent="0.35">
      <c r="A33" s="3" t="s">
        <v>67</v>
      </c>
      <c r="B33" s="3" t="str">
        <f>LEFT(Table2[[#This Row],[Year]],4)</f>
        <v>2017</v>
      </c>
      <c r="C33" s="3">
        <v>4</v>
      </c>
      <c r="D33" s="3">
        <v>8</v>
      </c>
      <c r="E33" s="3" t="s">
        <v>38</v>
      </c>
      <c r="F33" s="9">
        <v>246746</v>
      </c>
      <c r="G33" s="10">
        <v>532</v>
      </c>
      <c r="H33" s="11">
        <v>2476</v>
      </c>
      <c r="I33" s="6">
        <v>284</v>
      </c>
      <c r="J33" s="12">
        <v>91938</v>
      </c>
      <c r="K33" s="12">
        <v>105</v>
      </c>
      <c r="L33" s="10">
        <v>20795</v>
      </c>
      <c r="M33" s="4">
        <v>18</v>
      </c>
      <c r="N33" s="10">
        <v>44160</v>
      </c>
      <c r="O33" s="13">
        <v>37391</v>
      </c>
      <c r="P33" s="5">
        <v>4</v>
      </c>
      <c r="Q33" s="12">
        <v>5124</v>
      </c>
      <c r="R33" s="11">
        <v>11102</v>
      </c>
      <c r="S33" s="7">
        <v>17</v>
      </c>
      <c r="T33" s="13">
        <v>167077</v>
      </c>
      <c r="U33" s="14">
        <v>46547</v>
      </c>
      <c r="V33" s="11">
        <v>18393</v>
      </c>
      <c r="W33" s="11">
        <f>SUM('Expenses Log Book'!$V33+'Expenses Log Book'!$U33+'Expenses Log Book'!$T33+'Expenses Log Book'!$R33+'Expenses Log Book'!$Q33+'Expenses Log Book'!$O33+'Expenses Log Book'!$N33+'Expenses Log Book'!$L33+'Expenses Log Book'!$K33+'Expenses Log Book'!$J33+'Expenses Log Book'!$H33+'Expenses Log Book'!$G33+'Expenses Log Book'!$F33)</f>
        <v>692386</v>
      </c>
      <c r="X33" s="12">
        <v>248997</v>
      </c>
      <c r="Y33" s="11">
        <v>122838</v>
      </c>
      <c r="Z33" s="13">
        <v>180944</v>
      </c>
      <c r="AA33" s="11">
        <v>32066</v>
      </c>
      <c r="AB33" s="13">
        <v>9078</v>
      </c>
      <c r="AC33" s="10">
        <v>9331</v>
      </c>
      <c r="AD33" s="10">
        <v>148387</v>
      </c>
      <c r="AE33" s="10">
        <f>SUM('Expenses Log Book'!$AD33+'Expenses Log Book'!$AC33+'Expenses Log Book'!$AB33+'Expenses Log Book'!$AA33+'Expenses Log Book'!$Z33+'Expenses Log Book'!$Y33+'Expenses Log Book'!$X33)</f>
        <v>751641</v>
      </c>
      <c r="AF33" s="4">
        <v>40</v>
      </c>
      <c r="AG33" s="3" t="s">
        <v>42</v>
      </c>
    </row>
    <row r="34" spans="1:33" x14ac:dyDescent="0.35">
      <c r="A34" s="3" t="s">
        <v>68</v>
      </c>
      <c r="B34" s="3" t="str">
        <f>LEFT(Table2[[#This Row],[Year]],4)</f>
        <v>2018</v>
      </c>
      <c r="C34" s="3">
        <v>1</v>
      </c>
      <c r="D34" s="3">
        <v>8</v>
      </c>
      <c r="E34" s="3" t="s">
        <v>30</v>
      </c>
      <c r="F34" s="9">
        <v>211035</v>
      </c>
      <c r="G34" s="10">
        <v>363</v>
      </c>
      <c r="H34" s="11">
        <v>2985</v>
      </c>
      <c r="I34" s="6">
        <v>208</v>
      </c>
      <c r="J34" s="12">
        <v>51119</v>
      </c>
      <c r="K34" s="12">
        <v>157</v>
      </c>
      <c r="L34" s="10">
        <v>34343</v>
      </c>
      <c r="M34" s="4">
        <v>28</v>
      </c>
      <c r="N34" s="10">
        <v>30801</v>
      </c>
      <c r="O34" s="13">
        <v>44324</v>
      </c>
      <c r="P34" s="5">
        <v>5</v>
      </c>
      <c r="Q34" s="12">
        <v>5813</v>
      </c>
      <c r="R34" s="11">
        <v>11411</v>
      </c>
      <c r="S34" s="7">
        <v>17</v>
      </c>
      <c r="T34" s="13">
        <v>167833</v>
      </c>
      <c r="U34" s="14">
        <v>21899</v>
      </c>
      <c r="V34" s="11">
        <v>16868</v>
      </c>
      <c r="W34" s="11">
        <f>SUM('Expenses Log Book'!$V34+'Expenses Log Book'!$U34+'Expenses Log Book'!$T34+'Expenses Log Book'!$R34+'Expenses Log Book'!$Q34+'Expenses Log Book'!$O34+'Expenses Log Book'!$N34+'Expenses Log Book'!$L34+'Expenses Log Book'!$K34+'Expenses Log Book'!$J34+'Expenses Log Book'!$H34+'Expenses Log Book'!$G34+'Expenses Log Book'!$F34)</f>
        <v>598951</v>
      </c>
      <c r="X34" s="12">
        <v>213545</v>
      </c>
      <c r="Y34" s="11">
        <v>117285</v>
      </c>
      <c r="Z34" s="13">
        <v>197501</v>
      </c>
      <c r="AA34" s="11">
        <v>31202</v>
      </c>
      <c r="AB34" s="13">
        <v>5465</v>
      </c>
      <c r="AC34" s="10">
        <v>5695</v>
      </c>
      <c r="AD34" s="10">
        <v>113867</v>
      </c>
      <c r="AE34" s="10">
        <f>SUM('Expenses Log Book'!$AD34+'Expenses Log Book'!$AC34+'Expenses Log Book'!$AB34+'Expenses Log Book'!$AA34+'Expenses Log Book'!$Z34+'Expenses Log Book'!$Y34+'Expenses Log Book'!$X34)</f>
        <v>684560</v>
      </c>
      <c r="AF34" s="4">
        <v>27</v>
      </c>
      <c r="AG34" s="3" t="s">
        <v>36</v>
      </c>
    </row>
    <row r="35" spans="1:33" x14ac:dyDescent="0.35">
      <c r="A35" s="3" t="s">
        <v>69</v>
      </c>
      <c r="B35" s="3" t="str">
        <f>LEFT(Table2[[#This Row],[Year]],4)</f>
        <v>2018</v>
      </c>
      <c r="C35" s="3">
        <v>2</v>
      </c>
      <c r="D35" s="3">
        <v>8</v>
      </c>
      <c r="E35" s="3" t="s">
        <v>33</v>
      </c>
      <c r="F35" s="9">
        <v>195238</v>
      </c>
      <c r="G35" s="10">
        <v>260</v>
      </c>
      <c r="H35" s="11">
        <v>1468</v>
      </c>
      <c r="I35" s="6">
        <v>270</v>
      </c>
      <c r="J35" s="12">
        <v>94680</v>
      </c>
      <c r="K35" s="12">
        <v>161</v>
      </c>
      <c r="L35" s="10">
        <v>48743</v>
      </c>
      <c r="M35" s="4">
        <v>33</v>
      </c>
      <c r="N35" s="10">
        <v>36078</v>
      </c>
      <c r="O35" s="13">
        <v>33174</v>
      </c>
      <c r="P35" s="5">
        <v>3</v>
      </c>
      <c r="Q35" s="12">
        <v>5923</v>
      </c>
      <c r="R35" s="11">
        <v>11748</v>
      </c>
      <c r="S35" s="7">
        <v>16</v>
      </c>
      <c r="T35" s="13">
        <v>168388</v>
      </c>
      <c r="U35" s="14">
        <v>28488</v>
      </c>
      <c r="V35" s="11">
        <v>17308</v>
      </c>
      <c r="W35" s="11">
        <f>SUM('Expenses Log Book'!$V35+'Expenses Log Book'!$U35+'Expenses Log Book'!$T35+'Expenses Log Book'!$R35+'Expenses Log Book'!$Q35+'Expenses Log Book'!$O35+'Expenses Log Book'!$N35+'Expenses Log Book'!$L35+'Expenses Log Book'!$K35+'Expenses Log Book'!$J35+'Expenses Log Book'!$H35+'Expenses Log Book'!$G35+'Expenses Log Book'!$F35)</f>
        <v>641657</v>
      </c>
      <c r="X35" s="12">
        <v>287673</v>
      </c>
      <c r="Y35" s="11">
        <v>142459</v>
      </c>
      <c r="Z35" s="13">
        <v>202115</v>
      </c>
      <c r="AA35" s="11">
        <v>32549</v>
      </c>
      <c r="AB35" s="13">
        <v>7492</v>
      </c>
      <c r="AC35" s="10">
        <v>5541</v>
      </c>
      <c r="AD35" s="10">
        <v>148851</v>
      </c>
      <c r="AE35" s="10">
        <f>SUM('Expenses Log Book'!$AD35+'Expenses Log Book'!$AC35+'Expenses Log Book'!$AB35+'Expenses Log Book'!$AA35+'Expenses Log Book'!$Z35+'Expenses Log Book'!$Y35+'Expenses Log Book'!$X35)</f>
        <v>826680</v>
      </c>
      <c r="AF35" s="4">
        <v>39</v>
      </c>
      <c r="AG35" s="3" t="s">
        <v>31</v>
      </c>
    </row>
    <row r="36" spans="1:33" x14ac:dyDescent="0.35">
      <c r="A36" s="3" t="s">
        <v>70</v>
      </c>
      <c r="B36" s="3" t="str">
        <f>LEFT(Table2[[#This Row],[Year]],4)</f>
        <v>2018</v>
      </c>
      <c r="C36" s="3">
        <v>3</v>
      </c>
      <c r="D36" s="3">
        <v>8</v>
      </c>
      <c r="E36" s="3" t="s">
        <v>35</v>
      </c>
      <c r="F36" s="9">
        <v>212749</v>
      </c>
      <c r="G36" s="10">
        <v>499</v>
      </c>
      <c r="H36" s="11">
        <v>1870</v>
      </c>
      <c r="I36" s="6">
        <v>229</v>
      </c>
      <c r="J36" s="12">
        <v>73641</v>
      </c>
      <c r="K36" s="12">
        <v>180</v>
      </c>
      <c r="L36" s="10">
        <v>24244</v>
      </c>
      <c r="M36" s="4">
        <v>17</v>
      </c>
      <c r="N36" s="10">
        <v>43414</v>
      </c>
      <c r="O36" s="13">
        <v>35624</v>
      </c>
      <c r="P36" s="5">
        <v>4</v>
      </c>
      <c r="Q36" s="12">
        <v>9675</v>
      </c>
      <c r="R36" s="11">
        <v>12789</v>
      </c>
      <c r="S36" s="7">
        <v>41</v>
      </c>
      <c r="T36" s="13">
        <v>143014</v>
      </c>
      <c r="U36" s="14">
        <v>35617</v>
      </c>
      <c r="V36" s="11">
        <v>15377</v>
      </c>
      <c r="W36" s="11">
        <f>SUM('Expenses Log Book'!$V36+'Expenses Log Book'!$U36+'Expenses Log Book'!$T36+'Expenses Log Book'!$R36+'Expenses Log Book'!$Q36+'Expenses Log Book'!$O36+'Expenses Log Book'!$N36+'Expenses Log Book'!$L36+'Expenses Log Book'!$K36+'Expenses Log Book'!$J36+'Expenses Log Book'!$H36+'Expenses Log Book'!$G36+'Expenses Log Book'!$F36)</f>
        <v>608693</v>
      </c>
      <c r="X36" s="12">
        <v>285378</v>
      </c>
      <c r="Y36" s="11">
        <v>151835</v>
      </c>
      <c r="Z36" s="13">
        <v>215147</v>
      </c>
      <c r="AA36" s="11">
        <v>38489</v>
      </c>
      <c r="AB36" s="13">
        <v>7627</v>
      </c>
      <c r="AC36" s="10">
        <v>8368</v>
      </c>
      <c r="AD36" s="10">
        <v>121504</v>
      </c>
      <c r="AE36" s="10">
        <f>SUM('Expenses Log Book'!$AD36+'Expenses Log Book'!$AC36+'Expenses Log Book'!$AB36+'Expenses Log Book'!$AA36+'Expenses Log Book'!$Z36+'Expenses Log Book'!$Y36+'Expenses Log Book'!$X36)</f>
        <v>828348</v>
      </c>
      <c r="AF36" s="4">
        <v>26</v>
      </c>
      <c r="AG36" s="3" t="s">
        <v>42</v>
      </c>
    </row>
    <row r="37" spans="1:33" x14ac:dyDescent="0.35">
      <c r="A37" s="3" t="s">
        <v>71</v>
      </c>
      <c r="B37" s="3" t="str">
        <f>LEFT(Table2[[#This Row],[Year]],4)</f>
        <v>2018</v>
      </c>
      <c r="C37" s="3">
        <v>4</v>
      </c>
      <c r="D37" s="3">
        <v>8</v>
      </c>
      <c r="E37" s="3" t="s">
        <v>38</v>
      </c>
      <c r="F37" s="9">
        <v>218695</v>
      </c>
      <c r="G37" s="10">
        <v>206</v>
      </c>
      <c r="H37" s="11">
        <v>2930</v>
      </c>
      <c r="I37" s="6">
        <v>250</v>
      </c>
      <c r="J37" s="12">
        <v>82254</v>
      </c>
      <c r="K37" s="12">
        <v>200</v>
      </c>
      <c r="L37" s="10">
        <v>45505</v>
      </c>
      <c r="M37" s="4">
        <v>13</v>
      </c>
      <c r="N37" s="10">
        <v>32123</v>
      </c>
      <c r="O37" s="13">
        <v>28414</v>
      </c>
      <c r="P37" s="5">
        <v>5</v>
      </c>
      <c r="Q37" s="12">
        <v>7029</v>
      </c>
      <c r="R37" s="11">
        <v>13573</v>
      </c>
      <c r="S37" s="7">
        <v>39</v>
      </c>
      <c r="T37" s="13">
        <v>137682</v>
      </c>
      <c r="U37" s="14">
        <v>40335</v>
      </c>
      <c r="V37" s="11">
        <v>17058</v>
      </c>
      <c r="W37" s="11">
        <f>SUM('Expenses Log Book'!$V37+'Expenses Log Book'!$U37+'Expenses Log Book'!$T37+'Expenses Log Book'!$R37+'Expenses Log Book'!$Q37+'Expenses Log Book'!$O37+'Expenses Log Book'!$N37+'Expenses Log Book'!$L37+'Expenses Log Book'!$K37+'Expenses Log Book'!$J37+'Expenses Log Book'!$H37+'Expenses Log Book'!$G37+'Expenses Log Book'!$F37)</f>
        <v>626004</v>
      </c>
      <c r="X37" s="12">
        <v>274931</v>
      </c>
      <c r="Y37" s="11">
        <v>190705</v>
      </c>
      <c r="Z37" s="13">
        <v>195678</v>
      </c>
      <c r="AA37" s="11">
        <v>46957</v>
      </c>
      <c r="AB37" s="13">
        <v>8212</v>
      </c>
      <c r="AC37" s="10">
        <v>5735</v>
      </c>
      <c r="AD37" s="10">
        <v>107876</v>
      </c>
      <c r="AE37" s="10">
        <f>SUM('Expenses Log Book'!$AD37+'Expenses Log Book'!$AC37+'Expenses Log Book'!$AB37+'Expenses Log Book'!$AA37+'Expenses Log Book'!$Z37+'Expenses Log Book'!$Y37+'Expenses Log Book'!$X37)</f>
        <v>830094</v>
      </c>
      <c r="AF37" s="4">
        <v>31</v>
      </c>
      <c r="AG37" s="3" t="s">
        <v>36</v>
      </c>
    </row>
    <row r="38" spans="1:33" x14ac:dyDescent="0.35">
      <c r="A38" s="3" t="s">
        <v>72</v>
      </c>
      <c r="B38" s="3" t="str">
        <f>LEFT(Table2[[#This Row],[Year]],4)</f>
        <v>2019</v>
      </c>
      <c r="C38" s="3">
        <v>1</v>
      </c>
      <c r="D38" s="3">
        <v>8</v>
      </c>
      <c r="E38" s="3" t="s">
        <v>30</v>
      </c>
      <c r="F38" s="9">
        <v>125674</v>
      </c>
      <c r="G38" s="10">
        <v>142</v>
      </c>
      <c r="H38" s="11">
        <v>1507</v>
      </c>
      <c r="I38" s="6">
        <v>282</v>
      </c>
      <c r="J38" s="12">
        <v>79211</v>
      </c>
      <c r="K38" s="12">
        <v>155</v>
      </c>
      <c r="L38" s="10">
        <v>55592</v>
      </c>
      <c r="M38" s="4">
        <v>21</v>
      </c>
      <c r="N38" s="10">
        <v>38379</v>
      </c>
      <c r="O38" s="13">
        <v>44776</v>
      </c>
      <c r="P38" s="5">
        <v>3</v>
      </c>
      <c r="Q38" s="12">
        <v>9582</v>
      </c>
      <c r="R38" s="11">
        <v>11188</v>
      </c>
      <c r="S38" s="7">
        <v>49</v>
      </c>
      <c r="T38" s="13">
        <v>125247</v>
      </c>
      <c r="U38" s="14">
        <v>32511</v>
      </c>
      <c r="V38" s="11">
        <v>18853</v>
      </c>
      <c r="W38" s="11">
        <f>SUM('Expenses Log Book'!$V38+'Expenses Log Book'!$U38+'Expenses Log Book'!$T38+'Expenses Log Book'!$R38+'Expenses Log Book'!$Q38+'Expenses Log Book'!$O38+'Expenses Log Book'!$N38+'Expenses Log Book'!$L38+'Expenses Log Book'!$K38+'Expenses Log Book'!$J38+'Expenses Log Book'!$H38+'Expenses Log Book'!$G38+'Expenses Log Book'!$F38)</f>
        <v>542817</v>
      </c>
      <c r="X38" s="12">
        <v>230775</v>
      </c>
      <c r="Y38" s="11">
        <v>118807</v>
      </c>
      <c r="Z38" s="13">
        <v>196464</v>
      </c>
      <c r="AA38" s="11">
        <v>51940</v>
      </c>
      <c r="AB38" s="13">
        <v>5195</v>
      </c>
      <c r="AC38" s="10">
        <v>7838</v>
      </c>
      <c r="AD38" s="10">
        <v>108071</v>
      </c>
      <c r="AE38" s="10">
        <f>SUM('Expenses Log Book'!$AD38+'Expenses Log Book'!$AC38+'Expenses Log Book'!$AB38+'Expenses Log Book'!$AA38+'Expenses Log Book'!$Z38+'Expenses Log Book'!$Y38+'Expenses Log Book'!$X38)</f>
        <v>719090</v>
      </c>
      <c r="AF38" s="4">
        <v>33</v>
      </c>
      <c r="AG38" s="3" t="s">
        <v>31</v>
      </c>
    </row>
    <row r="39" spans="1:33" x14ac:dyDescent="0.35">
      <c r="A39" s="3" t="s">
        <v>73</v>
      </c>
      <c r="B39" s="3" t="str">
        <f>LEFT(Table2[[#This Row],[Year]],4)</f>
        <v>2019</v>
      </c>
      <c r="C39" s="3">
        <v>2</v>
      </c>
      <c r="D39" s="3">
        <v>8</v>
      </c>
      <c r="E39" s="3" t="s">
        <v>33</v>
      </c>
      <c r="F39" s="9">
        <v>158500</v>
      </c>
      <c r="G39" s="10">
        <v>310</v>
      </c>
      <c r="H39" s="11">
        <v>2681</v>
      </c>
      <c r="I39" s="6">
        <v>410</v>
      </c>
      <c r="J39" s="12">
        <v>80781</v>
      </c>
      <c r="K39" s="12">
        <v>149</v>
      </c>
      <c r="L39" s="10">
        <v>56687</v>
      </c>
      <c r="M39" s="4">
        <v>41</v>
      </c>
      <c r="N39" s="10">
        <v>39452</v>
      </c>
      <c r="O39" s="13">
        <v>37472</v>
      </c>
      <c r="P39" s="5">
        <v>5</v>
      </c>
      <c r="Q39" s="12">
        <v>6181</v>
      </c>
      <c r="R39" s="11">
        <v>14004</v>
      </c>
      <c r="S39" s="7">
        <v>29</v>
      </c>
      <c r="T39" s="13">
        <v>149387</v>
      </c>
      <c r="U39" s="14">
        <v>44311</v>
      </c>
      <c r="V39" s="11">
        <v>15570</v>
      </c>
      <c r="W39" s="11">
        <f>SUM('Expenses Log Book'!$V39+'Expenses Log Book'!$U39+'Expenses Log Book'!$T39+'Expenses Log Book'!$R39+'Expenses Log Book'!$Q39+'Expenses Log Book'!$O39+'Expenses Log Book'!$N39+'Expenses Log Book'!$L39+'Expenses Log Book'!$K39+'Expenses Log Book'!$J39+'Expenses Log Book'!$H39+'Expenses Log Book'!$G39+'Expenses Log Book'!$F39)</f>
        <v>605485</v>
      </c>
      <c r="X39" s="12">
        <v>177076</v>
      </c>
      <c r="Y39" s="11">
        <v>165906</v>
      </c>
      <c r="Z39" s="13">
        <v>187068</v>
      </c>
      <c r="AA39" s="11">
        <v>31991</v>
      </c>
      <c r="AB39" s="13">
        <v>8704</v>
      </c>
      <c r="AC39" s="10">
        <v>7455</v>
      </c>
      <c r="AD39" s="10">
        <v>118384</v>
      </c>
      <c r="AE39" s="10">
        <f>SUM('Expenses Log Book'!$AD39+'Expenses Log Book'!$AC39+'Expenses Log Book'!$AB39+'Expenses Log Book'!$AA39+'Expenses Log Book'!$Z39+'Expenses Log Book'!$Y39+'Expenses Log Book'!$X39)</f>
        <v>696584</v>
      </c>
      <c r="AF39" s="4">
        <v>32</v>
      </c>
      <c r="AG39" s="3" t="s">
        <v>36</v>
      </c>
    </row>
    <row r="40" spans="1:33" x14ac:dyDescent="0.35">
      <c r="A40" s="3" t="s">
        <v>74</v>
      </c>
      <c r="B40" s="3" t="str">
        <f>LEFT(Table2[[#This Row],[Year]],4)</f>
        <v>2019</v>
      </c>
      <c r="C40" s="3">
        <v>3</v>
      </c>
      <c r="D40" s="3">
        <v>8</v>
      </c>
      <c r="E40" s="3" t="s">
        <v>35</v>
      </c>
      <c r="F40" s="9">
        <v>204273</v>
      </c>
      <c r="G40" s="10">
        <v>477</v>
      </c>
      <c r="H40" s="11">
        <v>1907</v>
      </c>
      <c r="I40" s="6">
        <v>221</v>
      </c>
      <c r="J40" s="12">
        <v>54427</v>
      </c>
      <c r="K40" s="12">
        <v>170</v>
      </c>
      <c r="L40" s="10">
        <v>49499</v>
      </c>
      <c r="M40" s="4">
        <v>43</v>
      </c>
      <c r="N40" s="10">
        <v>32192</v>
      </c>
      <c r="O40" s="13">
        <v>40908</v>
      </c>
      <c r="P40" s="5">
        <v>5</v>
      </c>
      <c r="Q40" s="12">
        <v>5521</v>
      </c>
      <c r="R40" s="11">
        <v>11035</v>
      </c>
      <c r="S40" s="7">
        <v>22</v>
      </c>
      <c r="T40" s="13">
        <v>125147</v>
      </c>
      <c r="U40" s="14">
        <v>44182</v>
      </c>
      <c r="V40" s="11">
        <v>17266</v>
      </c>
      <c r="W40" s="11">
        <f>SUM('Expenses Log Book'!$V40+'Expenses Log Book'!$U40+'Expenses Log Book'!$T40+'Expenses Log Book'!$R40+'Expenses Log Book'!$Q40+'Expenses Log Book'!$O40+'Expenses Log Book'!$N40+'Expenses Log Book'!$L40+'Expenses Log Book'!$K40+'Expenses Log Book'!$J40+'Expenses Log Book'!$H40+'Expenses Log Book'!$G40+'Expenses Log Book'!$F40)</f>
        <v>587004</v>
      </c>
      <c r="X40" s="12">
        <v>175817</v>
      </c>
      <c r="Y40" s="11">
        <v>124307</v>
      </c>
      <c r="Z40" s="13">
        <v>207473</v>
      </c>
      <c r="AA40" s="11">
        <v>57602</v>
      </c>
      <c r="AB40" s="13">
        <v>5602</v>
      </c>
      <c r="AC40" s="10">
        <v>6396</v>
      </c>
      <c r="AD40" s="10">
        <v>117603</v>
      </c>
      <c r="AE40" s="10">
        <f>SUM('Expenses Log Book'!$AD40+'Expenses Log Book'!$AC40+'Expenses Log Book'!$AB40+'Expenses Log Book'!$AA40+'Expenses Log Book'!$Z40+'Expenses Log Book'!$Y40+'Expenses Log Book'!$X40)</f>
        <v>694800</v>
      </c>
      <c r="AF40" s="4">
        <v>29</v>
      </c>
      <c r="AG40" s="3" t="s">
        <v>36</v>
      </c>
    </row>
    <row r="41" spans="1:33" x14ac:dyDescent="0.35">
      <c r="A41" s="3" t="s">
        <v>75</v>
      </c>
      <c r="B41" s="3" t="str">
        <f>LEFT(Table2[[#This Row],[Year]],4)</f>
        <v>2019</v>
      </c>
      <c r="C41" s="3">
        <v>4</v>
      </c>
      <c r="D41" s="3">
        <v>8</v>
      </c>
      <c r="E41" s="3" t="s">
        <v>38</v>
      </c>
      <c r="F41" s="9">
        <v>148794</v>
      </c>
      <c r="G41" s="10">
        <v>461</v>
      </c>
      <c r="H41" s="11">
        <v>2422</v>
      </c>
      <c r="I41" s="6">
        <v>391</v>
      </c>
      <c r="J41" s="12">
        <v>81734</v>
      </c>
      <c r="K41" s="12">
        <v>127</v>
      </c>
      <c r="L41" s="10">
        <v>25611</v>
      </c>
      <c r="M41" s="4">
        <v>42</v>
      </c>
      <c r="N41" s="10">
        <v>41190</v>
      </c>
      <c r="O41" s="13">
        <v>25895</v>
      </c>
      <c r="P41" s="5">
        <v>3</v>
      </c>
      <c r="Q41" s="12">
        <v>8084</v>
      </c>
      <c r="R41" s="11">
        <v>14267</v>
      </c>
      <c r="S41" s="7">
        <v>36</v>
      </c>
      <c r="T41" s="13">
        <v>122056</v>
      </c>
      <c r="U41" s="14">
        <v>20057</v>
      </c>
      <c r="V41" s="11">
        <v>18766</v>
      </c>
      <c r="W41" s="11">
        <f>SUM('Expenses Log Book'!$V41+'Expenses Log Book'!$U41+'Expenses Log Book'!$T41+'Expenses Log Book'!$R41+'Expenses Log Book'!$Q41+'Expenses Log Book'!$O41+'Expenses Log Book'!$N41+'Expenses Log Book'!$L41+'Expenses Log Book'!$K41+'Expenses Log Book'!$J41+'Expenses Log Book'!$H41+'Expenses Log Book'!$G41+'Expenses Log Book'!$F41)</f>
        <v>509464</v>
      </c>
      <c r="X41" s="12">
        <v>150773</v>
      </c>
      <c r="Y41" s="11">
        <v>122335</v>
      </c>
      <c r="Z41" s="13">
        <v>213520</v>
      </c>
      <c r="AA41" s="11">
        <v>57708</v>
      </c>
      <c r="AB41" s="13">
        <v>9289</v>
      </c>
      <c r="AC41" s="10">
        <v>8391</v>
      </c>
      <c r="AD41" s="10">
        <v>107189</v>
      </c>
      <c r="AE41" s="10">
        <f>SUM('Expenses Log Book'!$AD41+'Expenses Log Book'!$AC41+'Expenses Log Book'!$AB41+'Expenses Log Book'!$AA41+'Expenses Log Book'!$Z41+'Expenses Log Book'!$Y41+'Expenses Log Book'!$X41)</f>
        <v>669205</v>
      </c>
      <c r="AF41" s="4">
        <v>24</v>
      </c>
      <c r="AG41" s="3"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7" sqref="C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7" sqref="A7"/>
    </sheetView>
  </sheetViews>
  <sheetFormatPr defaultRowHeight="14.5" x14ac:dyDescent="0.35"/>
  <cols>
    <col min="1" max="1" width="70.453125" customWidth="1"/>
  </cols>
  <sheetData>
    <row r="1" spans="1:1" ht="18.5" x14ac:dyDescent="0.45">
      <c r="A1" s="17" t="s">
        <v>77</v>
      </c>
    </row>
    <row r="2" spans="1:1" x14ac:dyDescent="0.35">
      <c r="A2" s="18" t="s">
        <v>78</v>
      </c>
    </row>
    <row r="4" spans="1:1" x14ac:dyDescent="0.35">
      <c r="A4" s="16" t="s">
        <v>79</v>
      </c>
    </row>
    <row r="5" spans="1:1" x14ac:dyDescent="0.35">
      <c r="A5" t="s">
        <v>81</v>
      </c>
    </row>
    <row r="6" spans="1:1" x14ac:dyDescent="0.35">
      <c r="A6" t="s">
        <v>82</v>
      </c>
    </row>
    <row r="7" spans="1:1" x14ac:dyDescent="0.35">
      <c r="A7" t="s">
        <v>91</v>
      </c>
    </row>
    <row r="8" spans="1:1" x14ac:dyDescent="0.35">
      <c r="A8" t="s">
        <v>92</v>
      </c>
    </row>
    <row r="9" spans="1:1" x14ac:dyDescent="0.35">
      <c r="A9" t="s">
        <v>80</v>
      </c>
    </row>
    <row r="10" spans="1:1" x14ac:dyDescent="0.35">
      <c r="A10" t="s">
        <v>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2"/>
  <sheetViews>
    <sheetView workbookViewId="0">
      <selection activeCell="F9" sqref="F9"/>
    </sheetView>
  </sheetViews>
  <sheetFormatPr defaultRowHeight="14.5" x14ac:dyDescent="0.35"/>
  <cols>
    <col min="1" max="1" width="12.7265625" bestFit="1" customWidth="1"/>
    <col min="2" max="2" width="18.08984375" bestFit="1" customWidth="1"/>
    <col min="3" max="3" width="22" bestFit="1" customWidth="1"/>
    <col min="4" max="4" width="21.453125" bestFit="1" customWidth="1"/>
    <col min="5" max="5" width="21.08984375" bestFit="1" customWidth="1"/>
    <col min="6" max="6" width="33.54296875" bestFit="1" customWidth="1"/>
    <col min="7" max="7" width="20.1796875" bestFit="1" customWidth="1"/>
    <col min="8" max="9" width="28.1796875" bestFit="1" customWidth="1"/>
  </cols>
  <sheetData>
    <row r="2" spans="1:2" x14ac:dyDescent="0.35">
      <c r="A2" s="19" t="s">
        <v>94</v>
      </c>
      <c r="B2" t="s">
        <v>93</v>
      </c>
    </row>
    <row r="3" spans="1:2" x14ac:dyDescent="0.35">
      <c r="A3" s="20">
        <v>449</v>
      </c>
      <c r="B3" s="22">
        <v>627629</v>
      </c>
    </row>
    <row r="4" spans="1:2" x14ac:dyDescent="0.35">
      <c r="A4" s="20">
        <v>426</v>
      </c>
      <c r="B4" s="22">
        <v>690226</v>
      </c>
    </row>
    <row r="5" spans="1:2" x14ac:dyDescent="0.35">
      <c r="A5" s="20">
        <v>416</v>
      </c>
      <c r="B5" s="22">
        <v>767513</v>
      </c>
    </row>
    <row r="6" spans="1:2" x14ac:dyDescent="0.35">
      <c r="A6" s="20">
        <v>415</v>
      </c>
      <c r="B6" s="22">
        <v>842072</v>
      </c>
    </row>
    <row r="7" spans="1:2" x14ac:dyDescent="0.35">
      <c r="A7" s="20">
        <v>410</v>
      </c>
      <c r="B7" s="22">
        <v>696584</v>
      </c>
    </row>
    <row r="8" spans="1:2" x14ac:dyDescent="0.35">
      <c r="A8" s="20">
        <v>409</v>
      </c>
      <c r="B8" s="22">
        <v>745783</v>
      </c>
    </row>
    <row r="9" spans="1:2" x14ac:dyDescent="0.35">
      <c r="A9" s="20">
        <v>400</v>
      </c>
      <c r="B9" s="22">
        <v>751016</v>
      </c>
    </row>
    <row r="10" spans="1:2" x14ac:dyDescent="0.35">
      <c r="A10" s="20">
        <v>398</v>
      </c>
      <c r="B10" s="22">
        <v>679285</v>
      </c>
    </row>
    <row r="11" spans="1:2" x14ac:dyDescent="0.35">
      <c r="A11" s="20">
        <v>391</v>
      </c>
      <c r="B11" s="22">
        <v>669205</v>
      </c>
    </row>
    <row r="12" spans="1:2" x14ac:dyDescent="0.35">
      <c r="A12" s="20">
        <v>390</v>
      </c>
      <c r="B12" s="22">
        <v>672168</v>
      </c>
    </row>
    <row r="13" spans="1:2" x14ac:dyDescent="0.35">
      <c r="A13" s="20">
        <v>389</v>
      </c>
      <c r="B13" s="22">
        <v>731714</v>
      </c>
    </row>
    <row r="14" spans="1:2" x14ac:dyDescent="0.35">
      <c r="A14" s="20">
        <v>379</v>
      </c>
      <c r="B14" s="22">
        <v>706497</v>
      </c>
    </row>
    <row r="15" spans="1:2" x14ac:dyDescent="0.35">
      <c r="A15" s="20">
        <v>371</v>
      </c>
      <c r="B15" s="22">
        <v>809253</v>
      </c>
    </row>
    <row r="16" spans="1:2" x14ac:dyDescent="0.35">
      <c r="A16" s="20">
        <v>364</v>
      </c>
      <c r="B16" s="22">
        <v>737933</v>
      </c>
    </row>
    <row r="17" spans="1:2" x14ac:dyDescent="0.35">
      <c r="A17" s="20">
        <v>330</v>
      </c>
      <c r="B17" s="22">
        <v>712292</v>
      </c>
    </row>
    <row r="18" spans="1:2" x14ac:dyDescent="0.35">
      <c r="A18" s="20">
        <v>326</v>
      </c>
      <c r="B18" s="22">
        <v>812002</v>
      </c>
    </row>
    <row r="19" spans="1:2" x14ac:dyDescent="0.35">
      <c r="A19" s="20">
        <v>318</v>
      </c>
      <c r="B19" s="22">
        <v>785897</v>
      </c>
    </row>
    <row r="20" spans="1:2" x14ac:dyDescent="0.35">
      <c r="A20" s="20">
        <v>317</v>
      </c>
      <c r="B20" s="22">
        <v>770045</v>
      </c>
    </row>
    <row r="21" spans="1:2" x14ac:dyDescent="0.35">
      <c r="A21" s="20">
        <v>299</v>
      </c>
      <c r="B21" s="22">
        <v>795418</v>
      </c>
    </row>
    <row r="22" spans="1:2" x14ac:dyDescent="0.35">
      <c r="A22" s="20">
        <v>296</v>
      </c>
      <c r="B22" s="22">
        <v>746770</v>
      </c>
    </row>
    <row r="23" spans="1:2" x14ac:dyDescent="0.35">
      <c r="A23" s="20">
        <v>284</v>
      </c>
      <c r="B23" s="22">
        <v>751641</v>
      </c>
    </row>
    <row r="24" spans="1:2" x14ac:dyDescent="0.35">
      <c r="A24" s="20">
        <v>282</v>
      </c>
      <c r="B24" s="22">
        <v>719090</v>
      </c>
    </row>
    <row r="25" spans="1:2" x14ac:dyDescent="0.35">
      <c r="A25" s="20">
        <v>281</v>
      </c>
      <c r="B25" s="22">
        <v>700360</v>
      </c>
    </row>
    <row r="26" spans="1:2" x14ac:dyDescent="0.35">
      <c r="A26" s="20">
        <v>280</v>
      </c>
      <c r="B26" s="22">
        <v>677327</v>
      </c>
    </row>
    <row r="27" spans="1:2" x14ac:dyDescent="0.35">
      <c r="A27" s="20">
        <v>270</v>
      </c>
      <c r="B27" s="22">
        <v>826680</v>
      </c>
    </row>
    <row r="28" spans="1:2" x14ac:dyDescent="0.35">
      <c r="A28" s="20">
        <v>266</v>
      </c>
      <c r="B28" s="22">
        <v>677742</v>
      </c>
    </row>
    <row r="29" spans="1:2" x14ac:dyDescent="0.35">
      <c r="A29" s="20">
        <v>261</v>
      </c>
      <c r="B29" s="22">
        <v>767446</v>
      </c>
    </row>
    <row r="30" spans="1:2" x14ac:dyDescent="0.35">
      <c r="A30" s="20">
        <v>259</v>
      </c>
      <c r="B30" s="22">
        <v>651970</v>
      </c>
    </row>
    <row r="31" spans="1:2" x14ac:dyDescent="0.35">
      <c r="A31" s="20">
        <v>253</v>
      </c>
      <c r="B31" s="22">
        <v>863388</v>
      </c>
    </row>
    <row r="32" spans="1:2" x14ac:dyDescent="0.35">
      <c r="A32" s="20">
        <v>252</v>
      </c>
      <c r="B32" s="22">
        <v>744874</v>
      </c>
    </row>
    <row r="33" spans="1:2" x14ac:dyDescent="0.35">
      <c r="A33" s="20">
        <v>250</v>
      </c>
      <c r="B33" s="22">
        <v>830094</v>
      </c>
    </row>
    <row r="34" spans="1:2" x14ac:dyDescent="0.35">
      <c r="A34" s="20">
        <v>243</v>
      </c>
      <c r="B34" s="22">
        <v>743688</v>
      </c>
    </row>
    <row r="35" spans="1:2" x14ac:dyDescent="0.35">
      <c r="A35" s="20">
        <v>240</v>
      </c>
      <c r="B35" s="22">
        <v>789391</v>
      </c>
    </row>
    <row r="36" spans="1:2" x14ac:dyDescent="0.35">
      <c r="A36" s="20">
        <v>229</v>
      </c>
      <c r="B36" s="22">
        <v>828348</v>
      </c>
    </row>
    <row r="37" spans="1:2" x14ac:dyDescent="0.35">
      <c r="A37" s="20">
        <v>228</v>
      </c>
      <c r="B37" s="22">
        <v>844612</v>
      </c>
    </row>
    <row r="38" spans="1:2" x14ac:dyDescent="0.35">
      <c r="A38" s="20">
        <v>221</v>
      </c>
      <c r="B38" s="22">
        <v>1481506</v>
      </c>
    </row>
    <row r="39" spans="1:2" x14ac:dyDescent="0.35">
      <c r="A39" s="20">
        <v>220</v>
      </c>
      <c r="B39" s="22">
        <v>765675</v>
      </c>
    </row>
    <row r="40" spans="1:2" x14ac:dyDescent="0.35">
      <c r="A40" s="20">
        <v>208</v>
      </c>
      <c r="B40" s="22">
        <v>684560</v>
      </c>
    </row>
    <row r="41" spans="1:2" x14ac:dyDescent="0.35">
      <c r="A41" s="20">
        <v>207</v>
      </c>
      <c r="B41" s="22">
        <v>824877</v>
      </c>
    </row>
    <row r="42" spans="1:2" x14ac:dyDescent="0.35">
      <c r="A42" s="20" t="s">
        <v>87</v>
      </c>
      <c r="B42" s="22">
        <v>29922571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2"/>
  <sheetViews>
    <sheetView workbookViewId="0">
      <selection activeCell="C12" sqref="C12"/>
    </sheetView>
  </sheetViews>
  <sheetFormatPr defaultRowHeight="14.5" x14ac:dyDescent="0.35"/>
  <cols>
    <col min="2" max="2" width="10.7265625" bestFit="1" customWidth="1"/>
    <col min="3" max="3" width="36.36328125" bestFit="1" customWidth="1"/>
  </cols>
  <sheetData>
    <row r="2" spans="2:3" x14ac:dyDescent="0.35">
      <c r="B2" s="19" t="s">
        <v>96</v>
      </c>
      <c r="C2" t="s">
        <v>95</v>
      </c>
    </row>
    <row r="3" spans="2:3" x14ac:dyDescent="0.35">
      <c r="B3" s="20">
        <v>221</v>
      </c>
      <c r="C3" s="22">
        <v>143668</v>
      </c>
    </row>
    <row r="4" spans="2:3" x14ac:dyDescent="0.35">
      <c r="B4" s="20">
        <v>253</v>
      </c>
      <c r="C4" s="22">
        <v>97904</v>
      </c>
    </row>
    <row r="5" spans="2:3" x14ac:dyDescent="0.35">
      <c r="B5" s="20">
        <v>207</v>
      </c>
      <c r="C5" s="22">
        <v>96983</v>
      </c>
    </row>
    <row r="6" spans="2:3" x14ac:dyDescent="0.35">
      <c r="B6" s="20">
        <v>261</v>
      </c>
      <c r="C6" s="22">
        <v>96132</v>
      </c>
    </row>
    <row r="7" spans="2:3" x14ac:dyDescent="0.35">
      <c r="B7" s="20">
        <v>296</v>
      </c>
      <c r="C7" s="22">
        <v>94959</v>
      </c>
    </row>
    <row r="8" spans="2:3" x14ac:dyDescent="0.35">
      <c r="B8" s="20">
        <v>318</v>
      </c>
      <c r="C8" s="22">
        <v>94796</v>
      </c>
    </row>
    <row r="9" spans="2:3" x14ac:dyDescent="0.35">
      <c r="B9" s="20">
        <v>426</v>
      </c>
      <c r="C9" s="22">
        <v>94751</v>
      </c>
    </row>
    <row r="10" spans="2:3" x14ac:dyDescent="0.35">
      <c r="B10" s="20">
        <v>270</v>
      </c>
      <c r="C10" s="22">
        <v>94680</v>
      </c>
    </row>
    <row r="11" spans="2:3" x14ac:dyDescent="0.35">
      <c r="B11" s="20">
        <v>259</v>
      </c>
      <c r="C11" s="22">
        <v>92622</v>
      </c>
    </row>
    <row r="12" spans="2:3" x14ac:dyDescent="0.35">
      <c r="B12" s="20">
        <v>284</v>
      </c>
      <c r="C12" s="22">
        <v>91938</v>
      </c>
    </row>
    <row r="13" spans="2:3" x14ac:dyDescent="0.35">
      <c r="B13" s="20">
        <v>415</v>
      </c>
      <c r="C13" s="22">
        <v>91767</v>
      </c>
    </row>
    <row r="14" spans="2:3" x14ac:dyDescent="0.35">
      <c r="B14" s="20">
        <v>252</v>
      </c>
      <c r="C14" s="22">
        <v>91756</v>
      </c>
    </row>
    <row r="15" spans="2:3" x14ac:dyDescent="0.35">
      <c r="B15" s="20">
        <v>449</v>
      </c>
      <c r="C15" s="22">
        <v>91039</v>
      </c>
    </row>
    <row r="16" spans="2:3" x14ac:dyDescent="0.35">
      <c r="B16" s="20">
        <v>389</v>
      </c>
      <c r="C16" s="22">
        <v>88985</v>
      </c>
    </row>
    <row r="17" spans="2:3" x14ac:dyDescent="0.35">
      <c r="B17" s="20">
        <v>364</v>
      </c>
      <c r="C17" s="22">
        <v>84937</v>
      </c>
    </row>
    <row r="18" spans="2:3" x14ac:dyDescent="0.35">
      <c r="B18" s="20">
        <v>371</v>
      </c>
      <c r="C18" s="22">
        <v>84858</v>
      </c>
    </row>
    <row r="19" spans="2:3" x14ac:dyDescent="0.35">
      <c r="B19" s="20">
        <v>250</v>
      </c>
      <c r="C19" s="22">
        <v>82254</v>
      </c>
    </row>
    <row r="20" spans="2:3" x14ac:dyDescent="0.35">
      <c r="B20" s="20">
        <v>266</v>
      </c>
      <c r="C20" s="22">
        <v>81970</v>
      </c>
    </row>
    <row r="21" spans="2:3" x14ac:dyDescent="0.35">
      <c r="B21" s="20">
        <v>409</v>
      </c>
      <c r="C21" s="22">
        <v>81749</v>
      </c>
    </row>
    <row r="22" spans="2:3" x14ac:dyDescent="0.35">
      <c r="B22" s="20">
        <v>391</v>
      </c>
      <c r="C22" s="22">
        <v>81734</v>
      </c>
    </row>
    <row r="23" spans="2:3" x14ac:dyDescent="0.35">
      <c r="B23" s="20">
        <v>410</v>
      </c>
      <c r="C23" s="22">
        <v>80781</v>
      </c>
    </row>
    <row r="24" spans="2:3" x14ac:dyDescent="0.35">
      <c r="B24" s="20">
        <v>398</v>
      </c>
      <c r="C24" s="22">
        <v>80253</v>
      </c>
    </row>
    <row r="25" spans="2:3" x14ac:dyDescent="0.35">
      <c r="B25" s="20">
        <v>326</v>
      </c>
      <c r="C25" s="22">
        <v>80220</v>
      </c>
    </row>
    <row r="26" spans="2:3" x14ac:dyDescent="0.35">
      <c r="B26" s="20">
        <v>282</v>
      </c>
      <c r="C26" s="22">
        <v>79211</v>
      </c>
    </row>
    <row r="27" spans="2:3" x14ac:dyDescent="0.35">
      <c r="B27" s="20">
        <v>228</v>
      </c>
      <c r="C27" s="22">
        <v>78226</v>
      </c>
    </row>
    <row r="28" spans="2:3" x14ac:dyDescent="0.35">
      <c r="B28" s="20">
        <v>281</v>
      </c>
      <c r="C28" s="22">
        <v>78073</v>
      </c>
    </row>
    <row r="29" spans="2:3" x14ac:dyDescent="0.35">
      <c r="B29" s="20">
        <v>280</v>
      </c>
      <c r="C29" s="22">
        <v>75759</v>
      </c>
    </row>
    <row r="30" spans="2:3" x14ac:dyDescent="0.35">
      <c r="B30" s="20">
        <v>243</v>
      </c>
      <c r="C30" s="22">
        <v>74472</v>
      </c>
    </row>
    <row r="31" spans="2:3" x14ac:dyDescent="0.35">
      <c r="B31" s="20">
        <v>229</v>
      </c>
      <c r="C31" s="22">
        <v>73641</v>
      </c>
    </row>
    <row r="32" spans="2:3" x14ac:dyDescent="0.35">
      <c r="B32" s="20">
        <v>220</v>
      </c>
      <c r="C32" s="22">
        <v>68598</v>
      </c>
    </row>
    <row r="33" spans="2:3" x14ac:dyDescent="0.35">
      <c r="B33" s="20">
        <v>317</v>
      </c>
      <c r="C33" s="22">
        <v>66744</v>
      </c>
    </row>
    <row r="34" spans="2:3" x14ac:dyDescent="0.35">
      <c r="B34" s="20">
        <v>330</v>
      </c>
      <c r="C34" s="22">
        <v>65832</v>
      </c>
    </row>
    <row r="35" spans="2:3" x14ac:dyDescent="0.35">
      <c r="B35" s="20">
        <v>416</v>
      </c>
      <c r="C35" s="22">
        <v>65173</v>
      </c>
    </row>
    <row r="36" spans="2:3" x14ac:dyDescent="0.35">
      <c r="B36" s="20">
        <v>379</v>
      </c>
      <c r="C36" s="22">
        <v>63855</v>
      </c>
    </row>
    <row r="37" spans="2:3" x14ac:dyDescent="0.35">
      <c r="B37" s="20">
        <v>240</v>
      </c>
      <c r="C37" s="22">
        <v>63037</v>
      </c>
    </row>
    <row r="38" spans="2:3" x14ac:dyDescent="0.35">
      <c r="B38" s="20">
        <v>390</v>
      </c>
      <c r="C38" s="22">
        <v>62811</v>
      </c>
    </row>
    <row r="39" spans="2:3" x14ac:dyDescent="0.35">
      <c r="B39" s="20">
        <v>299</v>
      </c>
      <c r="C39" s="22">
        <v>53487</v>
      </c>
    </row>
    <row r="40" spans="2:3" x14ac:dyDescent="0.35">
      <c r="B40" s="20">
        <v>208</v>
      </c>
      <c r="C40" s="22">
        <v>51119</v>
      </c>
    </row>
    <row r="41" spans="2:3" x14ac:dyDescent="0.35">
      <c r="B41" s="20">
        <v>400</v>
      </c>
      <c r="C41" s="22">
        <v>50309</v>
      </c>
    </row>
    <row r="42" spans="2:3" x14ac:dyDescent="0.35">
      <c r="B42" s="20" t="s">
        <v>87</v>
      </c>
      <c r="C42" s="22">
        <v>3171083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8"/>
  <sheetViews>
    <sheetView topLeftCell="A13" workbookViewId="0">
      <selection activeCell="A17" sqref="A17"/>
    </sheetView>
  </sheetViews>
  <sheetFormatPr defaultRowHeight="14.5" x14ac:dyDescent="0.35"/>
  <cols>
    <col min="1" max="1" width="10.7265625" customWidth="1"/>
    <col min="2" max="2" width="23" customWidth="1"/>
    <col min="3" max="3" width="19.36328125" bestFit="1" customWidth="1"/>
  </cols>
  <sheetData>
    <row r="2" spans="1:2" x14ac:dyDescent="0.35">
      <c r="A2" s="19" t="s">
        <v>3</v>
      </c>
      <c r="B2" t="s">
        <v>97</v>
      </c>
    </row>
    <row r="3" spans="1:2" x14ac:dyDescent="0.35">
      <c r="A3" s="20" t="s">
        <v>35</v>
      </c>
      <c r="B3" s="21">
        <v>44</v>
      </c>
    </row>
    <row r="4" spans="1:2" x14ac:dyDescent="0.35">
      <c r="A4" s="20" t="s">
        <v>33</v>
      </c>
      <c r="B4" s="21">
        <v>40</v>
      </c>
    </row>
    <row r="5" spans="1:2" x14ac:dyDescent="0.35">
      <c r="A5" s="20" t="s">
        <v>38</v>
      </c>
      <c r="B5" s="21">
        <v>39</v>
      </c>
    </row>
    <row r="6" spans="1:2" x14ac:dyDescent="0.35">
      <c r="A6" s="20" t="s">
        <v>30</v>
      </c>
      <c r="B6" s="21">
        <v>35</v>
      </c>
    </row>
    <row r="7" spans="1:2" x14ac:dyDescent="0.35">
      <c r="A7" s="20" t="s">
        <v>87</v>
      </c>
      <c r="B7" s="21">
        <v>158</v>
      </c>
    </row>
    <row r="17" spans="1:3" x14ac:dyDescent="0.35">
      <c r="A17" s="19" t="s">
        <v>0</v>
      </c>
      <c r="B17" s="22" t="s">
        <v>101</v>
      </c>
      <c r="C17" s="22" t="s">
        <v>93</v>
      </c>
    </row>
    <row r="18" spans="1:3" x14ac:dyDescent="0.35">
      <c r="A18" s="20" t="s">
        <v>102</v>
      </c>
      <c r="B18" s="22">
        <v>2352174</v>
      </c>
      <c r="C18" s="22">
        <v>3035172</v>
      </c>
    </row>
    <row r="19" spans="1:3" x14ac:dyDescent="0.35">
      <c r="A19" s="20" t="s">
        <v>103</v>
      </c>
      <c r="B19" s="22">
        <v>2219465</v>
      </c>
      <c r="C19" s="22">
        <v>2866210</v>
      </c>
    </row>
    <row r="20" spans="1:3" x14ac:dyDescent="0.35">
      <c r="A20" s="20" t="s">
        <v>104</v>
      </c>
      <c r="B20" s="22">
        <v>2388256</v>
      </c>
      <c r="C20" s="22">
        <v>3112281</v>
      </c>
    </row>
    <row r="21" spans="1:3" x14ac:dyDescent="0.35">
      <c r="A21" s="20" t="s">
        <v>105</v>
      </c>
      <c r="B21" s="22">
        <v>2535401</v>
      </c>
      <c r="C21" s="22">
        <v>3010018</v>
      </c>
    </row>
    <row r="22" spans="1:3" x14ac:dyDescent="0.35">
      <c r="A22" s="20" t="s">
        <v>106</v>
      </c>
      <c r="B22" s="22">
        <v>2398783</v>
      </c>
      <c r="C22" s="22">
        <v>2993228</v>
      </c>
    </row>
    <row r="23" spans="1:3" x14ac:dyDescent="0.35">
      <c r="A23" s="20" t="s">
        <v>107</v>
      </c>
      <c r="B23" s="22">
        <v>2515593</v>
      </c>
      <c r="C23" s="22">
        <v>3089301</v>
      </c>
    </row>
    <row r="24" spans="1:3" x14ac:dyDescent="0.35">
      <c r="A24" s="20" t="s">
        <v>108</v>
      </c>
      <c r="B24" s="22">
        <v>2287815</v>
      </c>
      <c r="C24" s="22">
        <v>2964774</v>
      </c>
    </row>
    <row r="25" spans="1:3" x14ac:dyDescent="0.35">
      <c r="A25" s="20" t="s">
        <v>109</v>
      </c>
      <c r="B25" s="22">
        <v>2439568</v>
      </c>
      <c r="C25" s="22">
        <v>2902226</v>
      </c>
    </row>
    <row r="26" spans="1:3" x14ac:dyDescent="0.35">
      <c r="A26" s="20" t="s">
        <v>110</v>
      </c>
      <c r="B26" s="22">
        <v>2475305</v>
      </c>
      <c r="C26" s="22">
        <v>3169682</v>
      </c>
    </row>
    <row r="27" spans="1:3" x14ac:dyDescent="0.35">
      <c r="A27" s="20" t="s">
        <v>100</v>
      </c>
      <c r="B27" s="22">
        <v>2244770</v>
      </c>
      <c r="C27" s="22">
        <v>2779679</v>
      </c>
    </row>
    <row r="28" spans="1:3" x14ac:dyDescent="0.35">
      <c r="A28" s="20" t="s">
        <v>87</v>
      </c>
      <c r="B28" s="22">
        <v>23857130</v>
      </c>
      <c r="C28" s="22">
        <v>29922571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8"/>
  <sheetViews>
    <sheetView topLeftCell="A19" workbookViewId="0">
      <selection activeCell="B28" sqref="B28:B68"/>
    </sheetView>
  </sheetViews>
  <sheetFormatPr defaultRowHeight="14.5" x14ac:dyDescent="0.35"/>
  <cols>
    <col min="2" max="2" width="13.08984375" customWidth="1"/>
    <col min="3" max="3" width="18.08984375" customWidth="1"/>
    <col min="4" max="4" width="20.6328125" bestFit="1" customWidth="1"/>
  </cols>
  <sheetData>
    <row r="3" spans="2:4" x14ac:dyDescent="0.35">
      <c r="C3" s="19" t="s">
        <v>98</v>
      </c>
    </row>
    <row r="4" spans="2:4" x14ac:dyDescent="0.35">
      <c r="B4" s="19" t="s">
        <v>3</v>
      </c>
      <c r="C4" s="22" t="s">
        <v>88</v>
      </c>
      <c r="D4" t="s">
        <v>89</v>
      </c>
    </row>
    <row r="5" spans="2:4" x14ac:dyDescent="0.35">
      <c r="B5" s="20" t="s">
        <v>35</v>
      </c>
      <c r="C5" s="22">
        <v>6338500</v>
      </c>
      <c r="D5" s="22">
        <v>7429763</v>
      </c>
    </row>
    <row r="6" spans="2:4" x14ac:dyDescent="0.35">
      <c r="B6" s="20" t="s">
        <v>30</v>
      </c>
      <c r="C6" s="22">
        <v>5628333</v>
      </c>
      <c r="D6" s="22">
        <v>7563875</v>
      </c>
    </row>
    <row r="7" spans="2:4" x14ac:dyDescent="0.35">
      <c r="B7" s="20" t="s">
        <v>33</v>
      </c>
      <c r="C7" s="22">
        <v>5892130</v>
      </c>
      <c r="D7" s="22">
        <v>7384805</v>
      </c>
    </row>
    <row r="8" spans="2:4" x14ac:dyDescent="0.35">
      <c r="B8" s="20" t="s">
        <v>38</v>
      </c>
      <c r="C8" s="22">
        <v>5998167</v>
      </c>
      <c r="D8" s="22">
        <v>7544128</v>
      </c>
    </row>
    <row r="9" spans="2:4" x14ac:dyDescent="0.35">
      <c r="B9" s="20" t="s">
        <v>87</v>
      </c>
      <c r="C9" s="22">
        <v>23857130</v>
      </c>
      <c r="D9" s="22">
        <v>29922571</v>
      </c>
    </row>
    <row r="17" spans="2:3" x14ac:dyDescent="0.35">
      <c r="B17" s="19" t="s">
        <v>3</v>
      </c>
      <c r="C17" t="s">
        <v>90</v>
      </c>
    </row>
    <row r="18" spans="2:3" x14ac:dyDescent="0.35">
      <c r="B18" s="20" t="s">
        <v>33</v>
      </c>
      <c r="C18" s="21">
        <v>3310</v>
      </c>
    </row>
    <row r="19" spans="2:3" x14ac:dyDescent="0.35">
      <c r="B19" s="20" t="s">
        <v>30</v>
      </c>
      <c r="C19" s="21">
        <v>3183</v>
      </c>
    </row>
    <row r="20" spans="2:3" x14ac:dyDescent="0.35">
      <c r="B20" s="20" t="s">
        <v>38</v>
      </c>
      <c r="C20" s="21">
        <v>2991</v>
      </c>
    </row>
    <row r="21" spans="2:3" x14ac:dyDescent="0.35">
      <c r="B21" s="20" t="s">
        <v>35</v>
      </c>
      <c r="C21" s="21">
        <v>2964</v>
      </c>
    </row>
    <row r="22" spans="2:3" x14ac:dyDescent="0.35">
      <c r="B22" s="20" t="s">
        <v>87</v>
      </c>
      <c r="C22" s="21">
        <v>12448</v>
      </c>
    </row>
    <row r="27" spans="2:3" x14ac:dyDescent="0.35">
      <c r="B27" s="19" t="s">
        <v>86</v>
      </c>
      <c r="C27" t="s">
        <v>93</v>
      </c>
    </row>
    <row r="28" spans="2:3" x14ac:dyDescent="0.35">
      <c r="B28" s="20" t="s">
        <v>34</v>
      </c>
      <c r="C28" s="22">
        <v>627629</v>
      </c>
    </row>
    <row r="29" spans="2:3" x14ac:dyDescent="0.35">
      <c r="B29" s="20" t="s">
        <v>29</v>
      </c>
      <c r="C29" s="22">
        <v>767513</v>
      </c>
    </row>
    <row r="30" spans="2:3" x14ac:dyDescent="0.35">
      <c r="B30" s="20" t="s">
        <v>32</v>
      </c>
      <c r="C30" s="22">
        <v>795418</v>
      </c>
    </row>
    <row r="31" spans="2:3" x14ac:dyDescent="0.35">
      <c r="B31" s="20" t="s">
        <v>37</v>
      </c>
      <c r="C31" s="22">
        <v>844612</v>
      </c>
    </row>
    <row r="32" spans="2:3" x14ac:dyDescent="0.35">
      <c r="B32" s="20" t="s">
        <v>41</v>
      </c>
      <c r="C32" s="22">
        <v>677327</v>
      </c>
    </row>
    <row r="33" spans="2:3" x14ac:dyDescent="0.35">
      <c r="B33" s="20" t="s">
        <v>39</v>
      </c>
      <c r="C33" s="22">
        <v>785897</v>
      </c>
    </row>
    <row r="34" spans="2:3" x14ac:dyDescent="0.35">
      <c r="B34" s="20" t="s">
        <v>40</v>
      </c>
      <c r="C34" s="22">
        <v>751016</v>
      </c>
    </row>
    <row r="35" spans="2:3" x14ac:dyDescent="0.35">
      <c r="B35" s="20" t="s">
        <v>43</v>
      </c>
      <c r="C35" s="22">
        <v>651970</v>
      </c>
    </row>
    <row r="36" spans="2:3" x14ac:dyDescent="0.35">
      <c r="B36" s="20" t="s">
        <v>46</v>
      </c>
      <c r="C36" s="22">
        <v>743688</v>
      </c>
    </row>
    <row r="37" spans="2:3" x14ac:dyDescent="0.35">
      <c r="B37" s="20" t="s">
        <v>44</v>
      </c>
      <c r="C37" s="22">
        <v>812002</v>
      </c>
    </row>
    <row r="38" spans="2:3" x14ac:dyDescent="0.35">
      <c r="B38" s="20" t="s">
        <v>45</v>
      </c>
      <c r="C38" s="22">
        <v>731714</v>
      </c>
    </row>
    <row r="39" spans="2:3" x14ac:dyDescent="0.35">
      <c r="B39" s="20" t="s">
        <v>47</v>
      </c>
      <c r="C39" s="22">
        <v>824877</v>
      </c>
    </row>
    <row r="40" spans="2:3" x14ac:dyDescent="0.35">
      <c r="B40" s="20" t="s">
        <v>50</v>
      </c>
      <c r="C40" s="22">
        <v>746770</v>
      </c>
    </row>
    <row r="41" spans="2:3" x14ac:dyDescent="0.35">
      <c r="B41" s="20" t="s">
        <v>48</v>
      </c>
      <c r="C41" s="22">
        <v>706497</v>
      </c>
    </row>
    <row r="42" spans="2:3" x14ac:dyDescent="0.35">
      <c r="B42" s="20" t="s">
        <v>49</v>
      </c>
      <c r="C42" s="22">
        <v>786706</v>
      </c>
    </row>
    <row r="43" spans="2:3" x14ac:dyDescent="0.35">
      <c r="B43" s="20" t="s">
        <v>51</v>
      </c>
      <c r="C43" s="22">
        <v>770045</v>
      </c>
    </row>
    <row r="44" spans="2:3" x14ac:dyDescent="0.35">
      <c r="B44" s="20" t="s">
        <v>54</v>
      </c>
      <c r="C44" s="22">
        <v>767446</v>
      </c>
    </row>
    <row r="45" spans="2:3" x14ac:dyDescent="0.35">
      <c r="B45" s="20" t="s">
        <v>52</v>
      </c>
      <c r="C45" s="22">
        <v>863388</v>
      </c>
    </row>
    <row r="46" spans="2:3" x14ac:dyDescent="0.35">
      <c r="B46" s="20" t="s">
        <v>53</v>
      </c>
      <c r="C46" s="22">
        <v>672168</v>
      </c>
    </row>
    <row r="47" spans="2:3" x14ac:dyDescent="0.35">
      <c r="B47" s="20" t="s">
        <v>55</v>
      </c>
      <c r="C47" s="22">
        <v>690226</v>
      </c>
    </row>
    <row r="48" spans="2:3" x14ac:dyDescent="0.35">
      <c r="B48" s="20" t="s">
        <v>58</v>
      </c>
      <c r="C48" s="22">
        <v>789391</v>
      </c>
    </row>
    <row r="49" spans="2:3" x14ac:dyDescent="0.35">
      <c r="B49" s="20" t="s">
        <v>56</v>
      </c>
      <c r="C49" s="22">
        <v>809253</v>
      </c>
    </row>
    <row r="50" spans="2:3" x14ac:dyDescent="0.35">
      <c r="B50" s="20" t="s">
        <v>57</v>
      </c>
      <c r="C50" s="22">
        <v>744874</v>
      </c>
    </row>
    <row r="51" spans="2:3" x14ac:dyDescent="0.35">
      <c r="B51" s="20" t="s">
        <v>59</v>
      </c>
      <c r="C51" s="22">
        <v>745783</v>
      </c>
    </row>
    <row r="52" spans="2:3" x14ac:dyDescent="0.35">
      <c r="B52" s="20" t="s">
        <v>62</v>
      </c>
      <c r="C52" s="22">
        <v>842072</v>
      </c>
    </row>
    <row r="53" spans="2:3" x14ac:dyDescent="0.35">
      <c r="B53" s="20" t="s">
        <v>60</v>
      </c>
      <c r="C53" s="22">
        <v>677742</v>
      </c>
    </row>
    <row r="54" spans="2:3" x14ac:dyDescent="0.35">
      <c r="B54" s="20" t="s">
        <v>61</v>
      </c>
      <c r="C54" s="22">
        <v>679285</v>
      </c>
    </row>
    <row r="55" spans="2:3" x14ac:dyDescent="0.35">
      <c r="B55" s="20" t="s">
        <v>63</v>
      </c>
      <c r="C55" s="22">
        <v>765675</v>
      </c>
    </row>
    <row r="56" spans="2:3" x14ac:dyDescent="0.35">
      <c r="B56" s="20" t="s">
        <v>66</v>
      </c>
      <c r="C56" s="22">
        <v>712292</v>
      </c>
    </row>
    <row r="57" spans="2:3" x14ac:dyDescent="0.35">
      <c r="B57" s="20" t="s">
        <v>64</v>
      </c>
      <c r="C57" s="22">
        <v>737933</v>
      </c>
    </row>
    <row r="58" spans="2:3" x14ac:dyDescent="0.35">
      <c r="B58" s="20" t="s">
        <v>65</v>
      </c>
      <c r="C58" s="22">
        <v>700360</v>
      </c>
    </row>
    <row r="59" spans="2:3" x14ac:dyDescent="0.35">
      <c r="B59" s="20" t="s">
        <v>67</v>
      </c>
      <c r="C59" s="22">
        <v>751641</v>
      </c>
    </row>
    <row r="60" spans="2:3" x14ac:dyDescent="0.35">
      <c r="B60" s="20" t="s">
        <v>70</v>
      </c>
      <c r="C60" s="22">
        <v>828348</v>
      </c>
    </row>
    <row r="61" spans="2:3" x14ac:dyDescent="0.35">
      <c r="B61" s="20" t="s">
        <v>68</v>
      </c>
      <c r="C61" s="22">
        <v>684560</v>
      </c>
    </row>
    <row r="62" spans="2:3" x14ac:dyDescent="0.35">
      <c r="B62" s="20" t="s">
        <v>69</v>
      </c>
      <c r="C62" s="22">
        <v>826680</v>
      </c>
    </row>
    <row r="63" spans="2:3" x14ac:dyDescent="0.35">
      <c r="B63" s="20" t="s">
        <v>71</v>
      </c>
      <c r="C63" s="22">
        <v>830094</v>
      </c>
    </row>
    <row r="64" spans="2:3" x14ac:dyDescent="0.35">
      <c r="B64" s="20" t="s">
        <v>74</v>
      </c>
      <c r="C64" s="22">
        <v>694800</v>
      </c>
    </row>
    <row r="65" spans="2:3" x14ac:dyDescent="0.35">
      <c r="B65" s="20" t="s">
        <v>72</v>
      </c>
      <c r="C65" s="22">
        <v>719090</v>
      </c>
    </row>
    <row r="66" spans="2:3" x14ac:dyDescent="0.35">
      <c r="B66" s="20" t="s">
        <v>73</v>
      </c>
      <c r="C66" s="22">
        <v>696584</v>
      </c>
    </row>
    <row r="67" spans="2:3" x14ac:dyDescent="0.35">
      <c r="B67" s="20" t="s">
        <v>75</v>
      </c>
      <c r="C67" s="22">
        <v>669205</v>
      </c>
    </row>
    <row r="68" spans="2:3" x14ac:dyDescent="0.35">
      <c r="B68" s="20" t="s">
        <v>87</v>
      </c>
      <c r="C68" s="22">
        <v>29922571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Expenses Log Book</vt:lpstr>
      <vt:lpstr>Dashbord</vt:lpstr>
      <vt:lpstr>Questions</vt:lpstr>
      <vt:lpstr>Sheet1</vt:lpstr>
      <vt:lpstr>Sheet2</vt:lpstr>
      <vt:lpstr>Sheet4</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2025-02-17T12:25:32Z</dcterms:created>
  <dcterms:modified xsi:type="dcterms:W3CDTF">2025-03-03T16:36:14Z</dcterms:modified>
</cp:coreProperties>
</file>