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344E4B63-02CC-4885-BB74-2F8BFBA1B849}" xr6:coauthVersionLast="45" xr6:coauthVersionMax="45" xr10:uidLastSave="{00000000-0000-0000-0000-000000000000}"/>
  <bookViews>
    <workbookView xWindow="-110" yWindow="-110" windowWidth="19420" windowHeight="10420" xr2:uid="{54EA0719-9092-4D6E-B5EF-9F2BCC3A55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D51" i="1"/>
  <c r="D50" i="1"/>
  <c r="D49" i="1"/>
  <c r="C56" i="1"/>
  <c r="C55" i="1"/>
  <c r="C54" i="1"/>
  <c r="C53" i="1"/>
  <c r="C52" i="1"/>
  <c r="C51" i="1"/>
  <c r="C50" i="1"/>
  <c r="C49" i="1"/>
  <c r="C4" i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<sst xmlns="http://schemas.openxmlformats.org/spreadsheetml/2006/main" count="27" uniqueCount="11">
  <si>
    <t>N</t>
  </si>
  <si>
    <t xml:space="preserve">Tiempos MÉTODO INSERCIÓN: </t>
  </si>
  <si>
    <t xml:space="preserve">Tiempos MÉTODO SELECCIÓN: </t>
  </si>
  <si>
    <t xml:space="preserve">Tiempos MÉTODO BURBUJA: </t>
  </si>
  <si>
    <t xml:space="preserve">Tiempos MÉTODO QUICKSORT: </t>
  </si>
  <si>
    <t>con pivote usando mediana a 3</t>
  </si>
  <si>
    <t>t ordenado (ms)</t>
  </si>
  <si>
    <t>t inverso (ms)</t>
  </si>
  <si>
    <t>t aleatorio (ms)</t>
  </si>
  <si>
    <t>Despues OutOfMemoryError</t>
  </si>
  <si>
    <t>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</si>
</sst>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ordenado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Hoja1!$C$3:$C$10</c:f>
              <c:numCache>
                <c:formatCode>General</c:formatCode>
                <c:ptCount val="8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7.8E-2</c:v>
                </c:pt>
                <c:pt idx="6">
                  <c:v>0.188</c:v>
                </c:pt>
                <c:pt idx="7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31D-B439-FE253BA871EE}"/>
            </c:ext>
          </c:extLst>
        </c:ser>
        <c:ser>
          <c:idx val="1"/>
          <c:order val="1"/>
          <c:tx>
            <c:v>inverso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Hoja1!$D$3:$D$10</c:f>
              <c:numCache>
                <c:formatCode>General</c:formatCode>
                <c:ptCount val="8"/>
                <c:pt idx="0">
                  <c:v>62</c:v>
                </c:pt>
                <c:pt idx="1">
                  <c:v>251</c:v>
                </c:pt>
                <c:pt idx="2">
                  <c:v>284</c:v>
                </c:pt>
                <c:pt idx="3">
                  <c:v>1135</c:v>
                </c:pt>
                <c:pt idx="4">
                  <c:v>4649</c:v>
                </c:pt>
                <c:pt idx="5">
                  <c:v>18844</c:v>
                </c:pt>
                <c:pt idx="6">
                  <c:v>76020</c:v>
                </c:pt>
                <c:pt idx="7">
                  <c:v>319523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31D-B439-FE253BA871EE}"/>
            </c:ext>
          </c:extLst>
        </c:ser>
        <c:ser>
          <c:idx val="2"/>
          <c:order val="2"/>
          <c:tx>
            <c:v>aleatorio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Hoja1!$E$3:$E$10</c:f>
              <c:numCache>
                <c:formatCode>General</c:formatCode>
                <c:ptCount val="8"/>
                <c:pt idx="0">
                  <c:v>47</c:v>
                </c:pt>
                <c:pt idx="1">
                  <c:v>125</c:v>
                </c:pt>
                <c:pt idx="2">
                  <c:v>126</c:v>
                </c:pt>
                <c:pt idx="3">
                  <c:v>531</c:v>
                </c:pt>
                <c:pt idx="4">
                  <c:v>2249</c:v>
                </c:pt>
                <c:pt idx="5">
                  <c:v>9380</c:v>
                </c:pt>
                <c:pt idx="6">
                  <c:v>37674</c:v>
                </c:pt>
                <c:pt idx="7">
                  <c:v>156680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31D-B439-FE253BA8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57328"/>
        <c:axId val="1035581696"/>
      </c:lineChart>
      <c:catAx>
        <c:axId val="7178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5581696"/>
        <c:crosses val="autoZero"/>
        <c:auto val="1"/>
        <c:lblAlgn val="ctr"/>
        <c:lblOffset val="100"/>
        <c:noMultiLvlLbl val="0"/>
      </c:catAx>
      <c:valAx>
        <c:axId val="1035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ordenado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  <c:pt idx="8">
                <c:v>2560000</c:v>
              </c:pt>
            </c:numLit>
          </c:cat>
          <c:val>
            <c:numRef>
              <c:f>Hoja1!$C$21:$C$29</c:f>
              <c:numCache>
                <c:formatCode>General</c:formatCode>
                <c:ptCount val="9"/>
                <c:pt idx="0">
                  <c:v>31</c:v>
                </c:pt>
                <c:pt idx="1">
                  <c:v>32</c:v>
                </c:pt>
                <c:pt idx="2">
                  <c:v>172</c:v>
                </c:pt>
                <c:pt idx="3">
                  <c:v>593</c:v>
                </c:pt>
                <c:pt idx="4">
                  <c:v>2446</c:v>
                </c:pt>
                <c:pt idx="5">
                  <c:v>9908</c:v>
                </c:pt>
                <c:pt idx="6">
                  <c:v>40202</c:v>
                </c:pt>
                <c:pt idx="7">
                  <c:v>170490</c:v>
                </c:pt>
                <c:pt idx="8">
                  <c:v>820344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7BB-BF83-F19F2EAB0610}"/>
            </c:ext>
          </c:extLst>
        </c:ser>
        <c:ser>
          <c:idx val="1"/>
          <c:order val="1"/>
          <c:tx>
            <c:v>inverso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  <c:pt idx="8">
                <c:v>2560000</c:v>
              </c:pt>
            </c:numLit>
          </c:cat>
          <c:val>
            <c:numRef>
              <c:f>Hoja1!$D$21:$D$29</c:f>
              <c:numCache>
                <c:formatCode>General</c:formatCode>
                <c:ptCount val="9"/>
                <c:pt idx="0">
                  <c:v>56</c:v>
                </c:pt>
                <c:pt idx="1">
                  <c:v>171</c:v>
                </c:pt>
                <c:pt idx="2">
                  <c:v>694</c:v>
                </c:pt>
                <c:pt idx="3">
                  <c:v>2545</c:v>
                </c:pt>
                <c:pt idx="4">
                  <c:v>10423</c:v>
                </c:pt>
                <c:pt idx="5">
                  <c:v>38638</c:v>
                </c:pt>
                <c:pt idx="6">
                  <c:v>155610</c:v>
                </c:pt>
                <c:pt idx="7">
                  <c:v>646091</c:v>
                </c:pt>
                <c:pt idx="8">
                  <c:v>2316930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7BB-BF83-F19F2EAB0610}"/>
            </c:ext>
          </c:extLst>
        </c:ser>
        <c:ser>
          <c:idx val="2"/>
          <c:order val="2"/>
          <c:tx>
            <c:v>aleatorio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  <c:pt idx="8">
                <c:v>2560000</c:v>
              </c:pt>
            </c:numLit>
          </c:cat>
          <c:val>
            <c:numRef>
              <c:f>Hoja1!$E$21:$E$29</c:f>
              <c:numCache>
                <c:formatCode>General</c:formatCode>
                <c:ptCount val="9"/>
                <c:pt idx="0">
                  <c:v>32</c:v>
                </c:pt>
                <c:pt idx="1">
                  <c:v>94</c:v>
                </c:pt>
                <c:pt idx="2">
                  <c:v>399</c:v>
                </c:pt>
                <c:pt idx="3">
                  <c:v>1583</c:v>
                </c:pt>
                <c:pt idx="4">
                  <c:v>6357</c:v>
                </c:pt>
                <c:pt idx="5">
                  <c:v>24998</c:v>
                </c:pt>
                <c:pt idx="6">
                  <c:v>99846</c:v>
                </c:pt>
                <c:pt idx="7">
                  <c:v>406564</c:v>
                </c:pt>
                <c:pt idx="8">
                  <c:v>2126636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C-47BB-BF83-F19F2EAB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46208"/>
        <c:axId val="1048549520"/>
      </c:lineChart>
      <c:catAx>
        <c:axId val="10459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549520"/>
        <c:crosses val="autoZero"/>
        <c:auto val="1"/>
        <c:lblAlgn val="ctr"/>
        <c:lblOffset val="100"/>
        <c:noMultiLvlLbl val="0"/>
      </c:catAx>
      <c:valAx>
        <c:axId val="10485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9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ordenado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Hoja1!$C$35:$C$42</c:f>
              <c:numCache>
                <c:formatCode>General</c:formatCode>
                <c:ptCount val="8"/>
                <c:pt idx="0">
                  <c:v>15</c:v>
                </c:pt>
                <c:pt idx="1">
                  <c:v>64</c:v>
                </c:pt>
                <c:pt idx="2">
                  <c:v>219</c:v>
                </c:pt>
                <c:pt idx="3">
                  <c:v>962</c:v>
                </c:pt>
                <c:pt idx="4">
                  <c:v>3987</c:v>
                </c:pt>
                <c:pt idx="5">
                  <c:v>16754</c:v>
                </c:pt>
                <c:pt idx="6">
                  <c:v>64739</c:v>
                </c:pt>
                <c:pt idx="7">
                  <c:v>267822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8-4480-B66F-5B13FD722744}"/>
            </c:ext>
          </c:extLst>
        </c:ser>
        <c:ser>
          <c:idx val="1"/>
          <c:order val="1"/>
          <c:tx>
            <c:v>inverso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Hoja1!$D$35:$D$42</c:f>
              <c:numCache>
                <c:formatCode>General</c:formatCode>
                <c:ptCount val="8"/>
                <c:pt idx="0">
                  <c:v>78</c:v>
                </c:pt>
                <c:pt idx="1">
                  <c:v>250</c:v>
                </c:pt>
                <c:pt idx="2">
                  <c:v>969</c:v>
                </c:pt>
                <c:pt idx="3">
                  <c:v>3999</c:v>
                </c:pt>
                <c:pt idx="4">
                  <c:v>15918</c:v>
                </c:pt>
                <c:pt idx="5">
                  <c:v>63313</c:v>
                </c:pt>
                <c:pt idx="6">
                  <c:v>253628</c:v>
                </c:pt>
                <c:pt idx="7">
                  <c:v>1029566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8-4480-B66F-5B13FD722744}"/>
            </c:ext>
          </c:extLst>
        </c:ser>
        <c:ser>
          <c:idx val="2"/>
          <c:order val="2"/>
          <c:tx>
            <c:v>aleatorio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Hoja1!$E$35:$E$42</c:f>
              <c:numCache>
                <c:formatCode>General</c:formatCode>
                <c:ptCount val="8"/>
                <c:pt idx="0">
                  <c:v>141</c:v>
                </c:pt>
                <c:pt idx="1">
                  <c:v>547</c:v>
                </c:pt>
                <c:pt idx="2">
                  <c:v>2171</c:v>
                </c:pt>
                <c:pt idx="3">
                  <c:v>9357</c:v>
                </c:pt>
                <c:pt idx="4">
                  <c:v>37913</c:v>
                </c:pt>
                <c:pt idx="5">
                  <c:v>152121</c:v>
                </c:pt>
                <c:pt idx="6">
                  <c:v>600125</c:v>
                </c:pt>
                <c:pt idx="7">
                  <c:v>2413264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8-4480-B66F-5B13FD72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21488"/>
        <c:axId val="1152123008"/>
      </c:lineChart>
      <c:catAx>
        <c:axId val="10438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123008"/>
        <c:crosses val="autoZero"/>
        <c:auto val="1"/>
        <c:lblAlgn val="ctr"/>
        <c:lblOffset val="100"/>
        <c:noMultiLvlLbl val="0"/>
      </c:catAx>
      <c:valAx>
        <c:axId val="1152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8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ordenado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Hoja1!$C$49:$C$56</c:f>
              <c:numCache>
                <c:formatCode>General</c:formatCode>
                <c:ptCount val="8"/>
                <c:pt idx="0">
                  <c:v>0.109</c:v>
                </c:pt>
                <c:pt idx="1">
                  <c:v>0.23400000000000001</c:v>
                </c:pt>
                <c:pt idx="2">
                  <c:v>0.48499999999999999</c:v>
                </c:pt>
                <c:pt idx="3">
                  <c:v>1.0309999999999999</c:v>
                </c:pt>
                <c:pt idx="4">
                  <c:v>2.141</c:v>
                </c:pt>
                <c:pt idx="5">
                  <c:v>4.5519999999999996</c:v>
                </c:pt>
                <c:pt idx="6">
                  <c:v>9.56</c:v>
                </c:pt>
                <c:pt idx="7">
                  <c:v>20.05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533-B4DB-90CBBDDEB47B}"/>
            </c:ext>
          </c:extLst>
        </c:ser>
        <c:ser>
          <c:idx val="1"/>
          <c:order val="1"/>
          <c:tx>
            <c:v>inverso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Hoja1!$D$49:$D$56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0.313</c:v>
                </c:pt>
                <c:pt idx="2">
                  <c:v>0.73399999999999999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533-B4DB-90CBBDDEB47B}"/>
            </c:ext>
          </c:extLst>
        </c:ser>
        <c:ser>
          <c:idx val="2"/>
          <c:order val="2"/>
          <c:tx>
            <c:v>aleatorio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10000</c:v>
              </c:pt>
              <c:pt idx="1">
                <c:v>20000</c:v>
              </c:pt>
              <c:pt idx="2">
                <c:v>40000</c:v>
              </c:pt>
              <c:pt idx="3">
                <c:v>80000</c:v>
              </c:pt>
              <c:pt idx="4">
                <c:v>160000</c:v>
              </c:pt>
              <c:pt idx="5">
                <c:v>320000</c:v>
              </c:pt>
              <c:pt idx="6">
                <c:v>640000</c:v>
              </c:pt>
              <c:pt idx="7">
                <c:v>1280000</c:v>
              </c:pt>
            </c:numLit>
          </c:cat>
          <c:val>
            <c:numRef>
              <c:f>Hoja1!$E$49:$E$56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0.28100000000000003</c:v>
                </c:pt>
                <c:pt idx="2">
                  <c:v>0.59399999999999997</c:v>
                </c:pt>
                <c:pt idx="3">
                  <c:v>1.266</c:v>
                </c:pt>
                <c:pt idx="4">
                  <c:v>2.75</c:v>
                </c:pt>
                <c:pt idx="5">
                  <c:v>6.2089999999999996</c:v>
                </c:pt>
                <c:pt idx="6">
                  <c:v>14.856</c:v>
                </c:pt>
                <c:pt idx="7">
                  <c:v>38.865000000000002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533-B4DB-90CBBDDE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00864"/>
        <c:axId val="1152122592"/>
      </c:lineChart>
      <c:catAx>
        <c:axId val="11422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122592"/>
        <c:crosses val="autoZero"/>
        <c:auto val="1"/>
        <c:lblAlgn val="ctr"/>
        <c:lblOffset val="100"/>
        <c:noMultiLvlLbl val="0"/>
      </c:catAx>
      <c:valAx>
        <c:axId val="1152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22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466958</xdr:colOff>
      <xdr:row>1</xdr:row>
      <xdr:rowOff>122973</xdr:rowOff>
    </xdr:from>
    <xdr:to>
      <xdr:col>11</xdr:col>
      <xdr:colOff>485543</xdr:colOff>
      <xdr:row>15</xdr:row>
      <xdr:rowOff>155808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36EC7E-19F0-450E-9B5E-80C69BFD5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583117</xdr:colOff>
      <xdr:row>17</xdr:row>
      <xdr:rowOff>107485</xdr:rowOff>
    </xdr:from>
    <xdr:to>
      <xdr:col>11</xdr:col>
      <xdr:colOff>601702</xdr:colOff>
      <xdr:row>31</xdr:row>
      <xdr:rowOff>148064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330A9-C9E2-49D4-ACFB-C57A8C120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575373</xdr:colOff>
      <xdr:row>32</xdr:row>
      <xdr:rowOff>84254</xdr:rowOff>
    </xdr:from>
    <xdr:to>
      <xdr:col>11</xdr:col>
      <xdr:colOff>593958</xdr:colOff>
      <xdr:row>46</xdr:row>
      <xdr:rowOff>140320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599E86-4B5A-4EF1-B769-B97B5635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575373</xdr:colOff>
      <xdr:row>47</xdr:row>
      <xdr:rowOff>91998</xdr:rowOff>
    </xdr:from>
    <xdr:to>
      <xdr:col>11</xdr:col>
      <xdr:colOff>593958</xdr:colOff>
      <xdr:row>61</xdr:row>
      <xdr:rowOff>155808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F99B76-2C81-4639-982D-FB40E0B83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09F-174A-4805-8D9D-FF09396E655B}">
  <dimension ref="A1:E57"/>
  <sheetViews>
    <sheetView tabSelected="1" topLeftCell="A44" zoomScale="82" workbookViewId="0">
      <selection activeCell="D52" sqref="D52:D56"/>
    </sheetView>
  </sheetViews>
  <sheetFormatPr baseColWidth="10" defaultRowHeight="14.5" x14ac:dyDescent="0.35"/>
  <cols>
    <col min="1" max="1" width="27.81640625" customWidth="1"/>
    <col min="2" max="2" width="14.7265625" customWidth="1"/>
    <col min="3" max="3" width="16.26953125" customWidth="1"/>
    <col min="4" max="4" width="15.54296875" customWidth="1"/>
    <col min="5" max="5" width="17.26953125" customWidth="1"/>
  </cols>
  <sheetData>
    <row r="1" spans="1:5" ht="15" thickBot="1" x14ac:dyDescent="0.4">
      <c r="A1" t="s">
        <v>1</v>
      </c>
    </row>
    <row r="2" spans="1:5" ht="15.5" thickTop="1" thickBot="1" x14ac:dyDescent="0.4">
      <c r="B2" s="1" t="s">
        <v>0</v>
      </c>
      <c r="C2" s="1" t="s">
        <v>6</v>
      </c>
      <c r="D2" s="1" t="s">
        <v>7</v>
      </c>
      <c r="E2" s="1" t="s">
        <v>8</v>
      </c>
    </row>
    <row r="3" spans="1:5" ht="15.5" thickTop="1" thickBot="1" x14ac:dyDescent="0.4">
      <c r="B3" s="1">
        <v>10000</v>
      </c>
      <c r="C3">
        <f>16/1000</f>
        <v>1.6E-2</v>
      </c>
      <c r="D3">
        <v>62</v>
      </c>
      <c r="E3">
        <v>47</v>
      </c>
    </row>
    <row r="4" spans="1:5" ht="15.5" thickTop="1" thickBot="1" x14ac:dyDescent="0.4">
      <c r="B4" s="1">
        <v>20000</v>
      </c>
      <c r="C4">
        <f>16/1000</f>
        <v>1.6E-2</v>
      </c>
      <c r="D4">
        <v>251</v>
      </c>
      <c r="E4">
        <v>125</v>
      </c>
    </row>
    <row r="5" spans="1:5" ht="15.5" thickTop="1" thickBot="1" x14ac:dyDescent="0.4">
      <c r="B5" s="1">
        <v>40000</v>
      </c>
      <c r="C5">
        <f>16/1000</f>
        <v>1.6E-2</v>
      </c>
      <c r="D5">
        <v>284</v>
      </c>
      <c r="E5">
        <v>126</v>
      </c>
    </row>
    <row r="6" spans="1:5" ht="15.5" thickTop="1" thickBot="1" x14ac:dyDescent="0.4">
      <c r="B6" s="1">
        <v>80000</v>
      </c>
      <c r="C6">
        <f>31/1000</f>
        <v>3.1E-2</v>
      </c>
      <c r="D6">
        <v>1135</v>
      </c>
      <c r="E6">
        <v>531</v>
      </c>
    </row>
    <row r="7" spans="1:5" ht="15.5" thickTop="1" thickBot="1" x14ac:dyDescent="0.4">
      <c r="B7" s="1">
        <v>160000</v>
      </c>
      <c r="C7">
        <f>62/1000</f>
        <v>6.2E-2</v>
      </c>
      <c r="D7">
        <v>4649</v>
      </c>
      <c r="E7">
        <v>2249</v>
      </c>
    </row>
    <row r="8" spans="1:5" ht="15.5" thickTop="1" thickBot="1" x14ac:dyDescent="0.4">
      <c r="B8" s="1">
        <v>320000</v>
      </c>
      <c r="C8">
        <f>78/1000</f>
        <v>7.8E-2</v>
      </c>
      <c r="D8">
        <v>18844</v>
      </c>
      <c r="E8">
        <v>9380</v>
      </c>
    </row>
    <row r="9" spans="1:5" ht="15.5" thickTop="1" thickBot="1" x14ac:dyDescent="0.4">
      <c r="B9" s="1">
        <v>640000</v>
      </c>
      <c r="C9">
        <f>188/1000</f>
        <v>0.188</v>
      </c>
      <c r="D9">
        <v>76020</v>
      </c>
      <c r="E9">
        <v>37674</v>
      </c>
    </row>
    <row r="10" spans="1:5" ht="15.5" thickTop="1" thickBot="1" x14ac:dyDescent="0.4">
      <c r="B10" s="1">
        <v>1280000</v>
      </c>
      <c r="C10">
        <f>422/1000</f>
        <v>0.42199999999999999</v>
      </c>
      <c r="D10">
        <v>319523</v>
      </c>
      <c r="E10">
        <v>156680</v>
      </c>
    </row>
    <row r="11" spans="1:5" ht="15.5" thickTop="1" thickBot="1" x14ac:dyDescent="0.4">
      <c r="B11" s="1">
        <v>2560000</v>
      </c>
      <c r="C11">
        <f>1062/1000</f>
        <v>1.0620000000000001</v>
      </c>
    </row>
    <row r="12" spans="1:5" ht="15.5" thickTop="1" thickBot="1" x14ac:dyDescent="0.4">
      <c r="B12" s="1">
        <v>5120000</v>
      </c>
      <c r="C12">
        <f>2500/1000</f>
        <v>2.5</v>
      </c>
    </row>
    <row r="13" spans="1:5" ht="15.5" thickTop="1" thickBot="1" x14ac:dyDescent="0.4">
      <c r="B13" s="1">
        <v>10240000</v>
      </c>
      <c r="C13">
        <f>5827/1000</f>
        <v>5.827</v>
      </c>
    </row>
    <row r="14" spans="1:5" ht="15.5" thickTop="1" thickBot="1" x14ac:dyDescent="0.4">
      <c r="B14" s="1">
        <v>20480000</v>
      </c>
      <c r="C14">
        <f>11950/1000</f>
        <v>11.95</v>
      </c>
    </row>
    <row r="15" spans="1:5" ht="15.5" thickTop="1" thickBot="1" x14ac:dyDescent="0.4">
      <c r="B15" s="1">
        <v>40960000</v>
      </c>
      <c r="C15">
        <f>23791/1000</f>
        <v>23.791</v>
      </c>
    </row>
    <row r="16" spans="1:5" ht="15.5" thickTop="1" thickBot="1" x14ac:dyDescent="0.4">
      <c r="B16" s="1">
        <v>81920000</v>
      </c>
      <c r="C16">
        <f>47201/1000</f>
        <v>47.201000000000001</v>
      </c>
    </row>
    <row r="17" spans="1:5" ht="15.5" thickTop="1" thickBot="1" x14ac:dyDescent="0.4">
      <c r="A17" t="s">
        <v>9</v>
      </c>
      <c r="B17" s="1">
        <v>163840000</v>
      </c>
      <c r="C17">
        <f>94302/1000</f>
        <v>94.302000000000007</v>
      </c>
    </row>
    <row r="18" spans="1:5" ht="15" thickTop="1" x14ac:dyDescent="0.35"/>
    <row r="19" spans="1:5" ht="15" thickBot="1" x14ac:dyDescent="0.4">
      <c r="A19" t="s">
        <v>2</v>
      </c>
    </row>
    <row r="20" spans="1:5" ht="15.5" thickTop="1" thickBot="1" x14ac:dyDescent="0.4">
      <c r="B20" s="1" t="s">
        <v>0</v>
      </c>
      <c r="C20" s="1" t="s">
        <v>6</v>
      </c>
      <c r="D20" s="1" t="s">
        <v>7</v>
      </c>
      <c r="E20" s="1" t="s">
        <v>8</v>
      </c>
    </row>
    <row r="21" spans="1:5" ht="15.5" thickTop="1" thickBot="1" x14ac:dyDescent="0.4">
      <c r="B21" s="1">
        <v>10000</v>
      </c>
      <c r="C21">
        <v>31</v>
      </c>
      <c r="D21">
        <v>56</v>
      </c>
      <c r="E21">
        <v>32</v>
      </c>
    </row>
    <row r="22" spans="1:5" ht="15.5" thickTop="1" thickBot="1" x14ac:dyDescent="0.4">
      <c r="B22" s="1">
        <v>20000</v>
      </c>
      <c r="C22">
        <v>32</v>
      </c>
      <c r="D22">
        <v>171</v>
      </c>
      <c r="E22">
        <v>94</v>
      </c>
    </row>
    <row r="23" spans="1:5" ht="15.5" thickTop="1" thickBot="1" x14ac:dyDescent="0.4">
      <c r="B23" s="1">
        <v>40000</v>
      </c>
      <c r="C23">
        <v>172</v>
      </c>
      <c r="D23">
        <v>694</v>
      </c>
      <c r="E23">
        <v>399</v>
      </c>
    </row>
    <row r="24" spans="1:5" ht="15.5" thickTop="1" thickBot="1" x14ac:dyDescent="0.4">
      <c r="B24" s="1">
        <v>80000</v>
      </c>
      <c r="C24">
        <v>593</v>
      </c>
      <c r="D24">
        <v>2545</v>
      </c>
      <c r="E24">
        <v>1583</v>
      </c>
    </row>
    <row r="25" spans="1:5" ht="15.5" thickTop="1" thickBot="1" x14ac:dyDescent="0.4">
      <c r="B25" s="1">
        <v>160000</v>
      </c>
      <c r="C25">
        <v>2446</v>
      </c>
      <c r="D25">
        <v>10423</v>
      </c>
      <c r="E25">
        <v>6357</v>
      </c>
    </row>
    <row r="26" spans="1:5" ht="15.5" thickTop="1" thickBot="1" x14ac:dyDescent="0.4">
      <c r="B26" s="1">
        <v>320000</v>
      </c>
      <c r="C26">
        <v>9908</v>
      </c>
      <c r="D26">
        <v>38638</v>
      </c>
      <c r="E26">
        <v>24998</v>
      </c>
    </row>
    <row r="27" spans="1:5" ht="15.5" thickTop="1" thickBot="1" x14ac:dyDescent="0.4">
      <c r="B27" s="1">
        <v>640000</v>
      </c>
      <c r="C27">
        <v>40202</v>
      </c>
      <c r="D27">
        <v>155610</v>
      </c>
      <c r="E27">
        <v>99846</v>
      </c>
    </row>
    <row r="28" spans="1:5" ht="15.5" thickTop="1" thickBot="1" x14ac:dyDescent="0.4">
      <c r="B28" s="1">
        <v>1280000</v>
      </c>
      <c r="C28">
        <v>170490</v>
      </c>
      <c r="D28">
        <v>646091</v>
      </c>
      <c r="E28">
        <v>406564</v>
      </c>
    </row>
    <row r="29" spans="1:5" ht="15.5" thickTop="1" thickBot="1" x14ac:dyDescent="0.4">
      <c r="B29" s="1">
        <v>2560000</v>
      </c>
      <c r="C29">
        <v>820344</v>
      </c>
      <c r="D29">
        <v>2316930</v>
      </c>
      <c r="E29">
        <v>2126636</v>
      </c>
    </row>
    <row r="30" spans="1:5" ht="15" thickTop="1" x14ac:dyDescent="0.35"/>
    <row r="33" spans="1:5" ht="15" thickBot="1" x14ac:dyDescent="0.4">
      <c r="A33" t="s">
        <v>3</v>
      </c>
    </row>
    <row r="34" spans="1:5" ht="15.5" thickTop="1" thickBot="1" x14ac:dyDescent="0.4">
      <c r="B34" s="1" t="s">
        <v>0</v>
      </c>
      <c r="C34" s="1" t="s">
        <v>6</v>
      </c>
      <c r="D34" s="1" t="s">
        <v>7</v>
      </c>
      <c r="E34" s="1" t="s">
        <v>8</v>
      </c>
    </row>
    <row r="35" spans="1:5" ht="15.5" thickTop="1" thickBot="1" x14ac:dyDescent="0.4">
      <c r="B35" s="1">
        <v>10000</v>
      </c>
      <c r="C35">
        <v>15</v>
      </c>
      <c r="D35">
        <v>78</v>
      </c>
      <c r="E35">
        <v>141</v>
      </c>
    </row>
    <row r="36" spans="1:5" ht="15.5" thickTop="1" thickBot="1" x14ac:dyDescent="0.4">
      <c r="B36" s="1">
        <v>20000</v>
      </c>
      <c r="C36">
        <v>64</v>
      </c>
      <c r="D36">
        <v>250</v>
      </c>
      <c r="E36">
        <v>547</v>
      </c>
    </row>
    <row r="37" spans="1:5" ht="15.5" thickTop="1" thickBot="1" x14ac:dyDescent="0.4">
      <c r="B37" s="1">
        <v>40000</v>
      </c>
      <c r="C37">
        <v>219</v>
      </c>
      <c r="D37">
        <v>969</v>
      </c>
      <c r="E37">
        <v>2171</v>
      </c>
    </row>
    <row r="38" spans="1:5" ht="15.5" thickTop="1" thickBot="1" x14ac:dyDescent="0.4">
      <c r="B38" s="1">
        <v>80000</v>
      </c>
      <c r="C38">
        <v>962</v>
      </c>
      <c r="D38">
        <v>3999</v>
      </c>
      <c r="E38">
        <v>9357</v>
      </c>
    </row>
    <row r="39" spans="1:5" ht="15.5" thickTop="1" thickBot="1" x14ac:dyDescent="0.4">
      <c r="B39" s="1">
        <v>160000</v>
      </c>
      <c r="C39">
        <v>3987</v>
      </c>
      <c r="D39">
        <v>15918</v>
      </c>
      <c r="E39">
        <v>37913</v>
      </c>
    </row>
    <row r="40" spans="1:5" ht="15.5" thickTop="1" thickBot="1" x14ac:dyDescent="0.4">
      <c r="B40" s="1">
        <v>320000</v>
      </c>
      <c r="C40">
        <v>16754</v>
      </c>
      <c r="D40">
        <v>63313</v>
      </c>
      <c r="E40">
        <v>152121</v>
      </c>
    </row>
    <row r="41" spans="1:5" ht="15.5" thickTop="1" thickBot="1" x14ac:dyDescent="0.4">
      <c r="B41" s="1">
        <v>640000</v>
      </c>
      <c r="C41">
        <v>64739</v>
      </c>
      <c r="D41">
        <v>253628</v>
      </c>
      <c r="E41">
        <v>600125</v>
      </c>
    </row>
    <row r="42" spans="1:5" ht="15.5" thickTop="1" thickBot="1" x14ac:dyDescent="0.4">
      <c r="B42" s="1">
        <v>1280000</v>
      </c>
      <c r="C42">
        <v>267822</v>
      </c>
      <c r="D42">
        <v>1029566</v>
      </c>
      <c r="E42">
        <v>2413264</v>
      </c>
    </row>
    <row r="43" spans="1:5" ht="15" thickTop="1" x14ac:dyDescent="0.35"/>
    <row r="47" spans="1:5" ht="15" thickBot="1" x14ac:dyDescent="0.4">
      <c r="A47" t="s">
        <v>4</v>
      </c>
    </row>
    <row r="48" spans="1:5" ht="15.5" thickTop="1" thickBot="1" x14ac:dyDescent="0.4">
      <c r="A48" t="s">
        <v>5</v>
      </c>
      <c r="B48" s="1" t="s">
        <v>0</v>
      </c>
      <c r="C48" s="1" t="s">
        <v>6</v>
      </c>
      <c r="D48" s="1" t="s">
        <v>7</v>
      </c>
      <c r="E48" s="1" t="s">
        <v>8</v>
      </c>
    </row>
    <row r="49" spans="2:5" ht="15.5" thickTop="1" thickBot="1" x14ac:dyDescent="0.4">
      <c r="B49" s="1">
        <v>10000</v>
      </c>
      <c r="C49">
        <f>109/1000</f>
        <v>0.109</v>
      </c>
      <c r="D49">
        <f>172/1000</f>
        <v>0.17199999999999999</v>
      </c>
      <c r="E49">
        <f>140/1000</f>
        <v>0.14000000000000001</v>
      </c>
    </row>
    <row r="50" spans="2:5" ht="15.5" thickTop="1" thickBot="1" x14ac:dyDescent="0.4">
      <c r="B50" s="1">
        <v>20000</v>
      </c>
      <c r="C50">
        <f>234/1000</f>
        <v>0.23400000000000001</v>
      </c>
      <c r="D50">
        <f>313/1000</f>
        <v>0.313</v>
      </c>
      <c r="E50">
        <f>281/1000</f>
        <v>0.28100000000000003</v>
      </c>
    </row>
    <row r="51" spans="2:5" ht="15.5" thickTop="1" thickBot="1" x14ac:dyDescent="0.4">
      <c r="B51" s="1">
        <v>40000</v>
      </c>
      <c r="C51">
        <f>485/1000</f>
        <v>0.48499999999999999</v>
      </c>
      <c r="D51">
        <f>734/1000</f>
        <v>0.73399999999999999</v>
      </c>
      <c r="E51">
        <f>594/1000</f>
        <v>0.59399999999999997</v>
      </c>
    </row>
    <row r="52" spans="2:5" ht="15.5" thickTop="1" thickBot="1" x14ac:dyDescent="0.4">
      <c r="B52" s="1">
        <v>80000</v>
      </c>
      <c r="C52">
        <f>1031/1000</f>
        <v>1.0309999999999999</v>
      </c>
      <c r="D52" t="s">
        <v>10</v>
      </c>
      <c r="E52">
        <f>1266/1000</f>
        <v>1.266</v>
      </c>
    </row>
    <row r="53" spans="2:5" ht="15.5" thickTop="1" thickBot="1" x14ac:dyDescent="0.4">
      <c r="B53" s="1">
        <v>160000</v>
      </c>
      <c r="C53">
        <f>2141/1000</f>
        <v>2.141</v>
      </c>
      <c r="D53" t="s">
        <v>10</v>
      </c>
      <c r="E53">
        <f>2750/1000</f>
        <v>2.75</v>
      </c>
    </row>
    <row r="54" spans="2:5" ht="15.5" thickTop="1" thickBot="1" x14ac:dyDescent="0.4">
      <c r="B54" s="1">
        <v>320000</v>
      </c>
      <c r="C54">
        <f>4552/1000</f>
        <v>4.5519999999999996</v>
      </c>
      <c r="D54" t="s">
        <v>10</v>
      </c>
      <c r="E54">
        <f>6209/1000</f>
        <v>6.2089999999999996</v>
      </c>
    </row>
    <row r="55" spans="2:5" ht="15.5" thickTop="1" thickBot="1" x14ac:dyDescent="0.4">
      <c r="B55" s="1">
        <v>640000</v>
      </c>
      <c r="C55">
        <f>9560/1000</f>
        <v>9.56</v>
      </c>
      <c r="D55" t="s">
        <v>10</v>
      </c>
      <c r="E55">
        <f>14856/1000</f>
        <v>14.856</v>
      </c>
    </row>
    <row r="56" spans="2:5" ht="15.5" thickTop="1" thickBot="1" x14ac:dyDescent="0.4">
      <c r="B56" s="1">
        <v>1280000</v>
      </c>
      <c r="C56">
        <f>20050/1000</f>
        <v>20.05</v>
      </c>
      <c r="D56" t="s">
        <v>10</v>
      </c>
      <c r="E56">
        <f>38865/1000</f>
        <v>38.865000000000002</v>
      </c>
    </row>
    <row r="57" spans="2:5" ht="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Lopez</dc:creator>
  <cp:lastModifiedBy>Angela Lopez</cp:lastModifiedBy>
  <dcterms:created xsi:type="dcterms:W3CDTF">2020-02-19T14:07:21Z</dcterms:created>
  <dcterms:modified xsi:type="dcterms:W3CDTF">2020-02-23T19:12:11Z</dcterms:modified>
</cp:coreProperties>
</file>