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Training Excel\"/>
    </mc:Choice>
  </mc:AlternateContent>
  <xr:revisionPtr revIDLastSave="0" documentId="13_ncr:1_{5E525E82-242B-467A-BABD-5A4C5C5E2504}" xr6:coauthVersionLast="47" xr6:coauthVersionMax="47" xr10:uidLastSave="{00000000-0000-0000-0000-000000000000}"/>
  <bookViews>
    <workbookView xWindow="-120" yWindow="-120" windowWidth="20730" windowHeight="11160" firstSheet="5" activeTab="9" xr2:uid="{00000000-000D-0000-FFFF-FFFF00000000}"/>
  </bookViews>
  <sheets>
    <sheet name="VLOOKUP" sheetId="34" r:id="rId1"/>
    <sheet name="HLOOKUP" sheetId="35" r:id="rId2"/>
    <sheet name="Data Pivot" sheetId="40" r:id="rId3"/>
    <sheet name="Pivot Terjual" sheetId="41" r:id="rId4"/>
    <sheet name="Pivot Uang Diterima" sheetId="43" r:id="rId5"/>
    <sheet name="Pivot Pajak" sheetId="44" r:id="rId6"/>
    <sheet name="Dashboard" sheetId="42" r:id="rId7"/>
    <sheet name="Sumifs" sheetId="45" r:id="rId8"/>
    <sheet name="IF AND OR" sheetId="46" r:id="rId9"/>
    <sheet name="Data Validation" sheetId="47" r:id="rId10"/>
  </sheets>
  <definedNames>
    <definedName name="Slicer_CABANG">#N/A</definedName>
    <definedName name="Slicer_PERIODE">#N/A</definedName>
  </definedNames>
  <calcPr calcId="191029" concurrentCalc="0"/>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7" i="46" l="1"/>
  <c r="P13" i="46"/>
  <c r="P14" i="46"/>
  <c r="P15" i="46"/>
  <c r="P16" i="46"/>
  <c r="P12" i="46"/>
  <c r="P3" i="46"/>
  <c r="P4" i="46"/>
  <c r="Q4" i="46"/>
  <c r="P5" i="46"/>
  <c r="Q5" i="46"/>
  <c r="P6" i="46"/>
  <c r="Q6" i="46"/>
  <c r="P7" i="46"/>
  <c r="Q7" i="46"/>
  <c r="P8" i="46"/>
  <c r="Q8" i="46"/>
  <c r="Q3" i="46"/>
  <c r="G13" i="46"/>
  <c r="G14" i="46"/>
  <c r="G15" i="46"/>
  <c r="G16" i="46"/>
  <c r="G17" i="46"/>
  <c r="G12" i="46"/>
  <c r="G3" i="46"/>
  <c r="G4" i="46"/>
  <c r="H4" i="46"/>
  <c r="G5" i="46"/>
  <c r="H5" i="46"/>
  <c r="G6" i="46"/>
  <c r="H6" i="46"/>
  <c r="G7" i="46"/>
  <c r="H7" i="46"/>
  <c r="G8" i="46"/>
  <c r="H8" i="46"/>
  <c r="H3" i="46"/>
  <c r="N17" i="45"/>
  <c r="N18" i="45"/>
  <c r="N16" i="45"/>
  <c r="L17" i="45"/>
  <c r="L18" i="45"/>
  <c r="L16" i="45"/>
  <c r="L10" i="45"/>
  <c r="N4" i="45"/>
  <c r="L5" i="45"/>
  <c r="N5" i="45"/>
  <c r="L6" i="45"/>
  <c r="N6" i="45"/>
  <c r="L4" i="45"/>
  <c r="H16" i="45"/>
  <c r="H10" i="45"/>
  <c r="H5" i="45"/>
  <c r="H4" i="45"/>
  <c r="H17" i="45"/>
  <c r="H18" i="45"/>
  <c r="N12" i="45"/>
  <c r="L11" i="45"/>
  <c r="N11" i="45"/>
  <c r="L12" i="45"/>
  <c r="N10" i="45"/>
  <c r="H11" i="45"/>
  <c r="H12" i="45"/>
  <c r="H6" i="45"/>
  <c r="O6" i="34"/>
  <c r="O7" i="34"/>
  <c r="O8" i="34"/>
  <c r="O9" i="34"/>
  <c r="O10" i="34"/>
  <c r="O11" i="34"/>
  <c r="O12" i="34"/>
  <c r="O13" i="34"/>
  <c r="O14" i="34"/>
  <c r="O5" i="34"/>
  <c r="N6" i="34"/>
  <c r="N7" i="34"/>
  <c r="N8" i="34"/>
  <c r="N9" i="34"/>
  <c r="N10" i="34"/>
  <c r="N11" i="34"/>
  <c r="N12" i="34"/>
  <c r="N13" i="34"/>
  <c r="N14" i="34"/>
  <c r="N5" i="34"/>
  <c r="M6" i="34"/>
  <c r="M7" i="34"/>
  <c r="M8" i="34"/>
  <c r="M9" i="34"/>
  <c r="M10" i="34"/>
  <c r="M11" i="34"/>
  <c r="M12" i="34"/>
  <c r="M13" i="34"/>
  <c r="M14" i="34"/>
  <c r="M5" i="34"/>
  <c r="L6" i="34"/>
  <c r="L7" i="34"/>
  <c r="L8" i="34"/>
  <c r="L9" i="34"/>
  <c r="L10" i="34"/>
  <c r="L11" i="34"/>
  <c r="L12" i="34"/>
  <c r="L13" i="34"/>
  <c r="L14" i="34"/>
  <c r="L5" i="34"/>
  <c r="K6" i="34"/>
  <c r="K7" i="34"/>
  <c r="K8" i="34"/>
  <c r="K9" i="34"/>
  <c r="K10" i="34"/>
  <c r="K11" i="34"/>
  <c r="K12" i="34"/>
  <c r="K13" i="34"/>
  <c r="K14" i="34"/>
  <c r="K5" i="34"/>
  <c r="J5" i="34"/>
  <c r="J6" i="34"/>
  <c r="J7" i="34"/>
  <c r="J8" i="34"/>
  <c r="J9" i="34"/>
  <c r="J10" i="34"/>
  <c r="J11" i="34"/>
  <c r="J12" i="34"/>
  <c r="J13" i="34"/>
  <c r="J14" i="34"/>
  <c r="G14" i="35"/>
  <c r="G15" i="35"/>
  <c r="G16" i="35"/>
  <c r="G17" i="35"/>
  <c r="G18" i="35"/>
  <c r="G19" i="35"/>
  <c r="G20" i="35"/>
  <c r="G21" i="35"/>
  <c r="G22" i="35"/>
  <c r="F14" i="35"/>
  <c r="F15" i="35"/>
  <c r="F16" i="35"/>
  <c r="F17" i="35"/>
  <c r="F18" i="35"/>
  <c r="F19" i="35"/>
  <c r="F20" i="35"/>
  <c r="F21" i="35"/>
  <c r="F22" i="35"/>
  <c r="E14" i="35"/>
  <c r="E15" i="35"/>
  <c r="E16" i="35"/>
  <c r="E17" i="35"/>
  <c r="E18" i="35"/>
  <c r="E19" i="35"/>
  <c r="E20" i="35"/>
  <c r="E21" i="35"/>
  <c r="E22" i="35"/>
  <c r="D14" i="35"/>
  <c r="D15" i="35"/>
  <c r="D16" i="35"/>
  <c r="D17" i="35"/>
  <c r="D18" i="35"/>
  <c r="D19" i="35"/>
  <c r="D20" i="35"/>
  <c r="D21" i="35"/>
  <c r="D22" i="35"/>
  <c r="C14" i="35"/>
  <c r="C15" i="35"/>
  <c r="C16" i="35"/>
  <c r="C17" i="35"/>
  <c r="C18" i="35"/>
  <c r="C19" i="35"/>
  <c r="C20" i="35"/>
  <c r="C21" i="35"/>
  <c r="C22" i="35"/>
  <c r="G13" i="35"/>
  <c r="F13" i="35"/>
  <c r="E13" i="35"/>
  <c r="D13" i="35"/>
  <c r="C13" i="35"/>
  <c r="B13" i="35"/>
  <c r="B14" i="35"/>
  <c r="B15" i="35"/>
  <c r="B16" i="35"/>
  <c r="B17" i="35"/>
  <c r="B18" i="35"/>
  <c r="B19" i="35"/>
  <c r="B20" i="35"/>
  <c r="B21" i="35"/>
  <c r="B22" i="35"/>
</calcChain>
</file>

<file path=xl/sharedStrings.xml><?xml version="1.0" encoding="utf-8"?>
<sst xmlns="http://schemas.openxmlformats.org/spreadsheetml/2006/main" count="6984" uniqueCount="301">
  <si>
    <t>Country</t>
  </si>
  <si>
    <t>LILA-Supermercado</t>
  </si>
  <si>
    <t>Venezuela</t>
  </si>
  <si>
    <t>Ikura</t>
  </si>
  <si>
    <t>Gumbär Gummibärchen</t>
  </si>
  <si>
    <t>Camembert Pierrot</t>
  </si>
  <si>
    <t>QUICK-Stop</t>
  </si>
  <si>
    <t>Germany</t>
  </si>
  <si>
    <t>Teatime Chocolate Biscuits</t>
  </si>
  <si>
    <t>Rhönbräu Klosterbier</t>
  </si>
  <si>
    <t>GROSELLA-Restaurante</t>
  </si>
  <si>
    <t>Tradição Hipermercados</t>
  </si>
  <si>
    <t>Brazil</t>
  </si>
  <si>
    <t>Thüringer Rostbratwurst</t>
  </si>
  <si>
    <t>Nord-Ost Matjeshering</t>
  </si>
  <si>
    <t>Reggiani Caseifici</t>
  </si>
  <si>
    <t>Italy</t>
  </si>
  <si>
    <t>Jack's New England Clam Chowder</t>
  </si>
  <si>
    <t>Königlich Essen</t>
  </si>
  <si>
    <t>Queso Cabrales</t>
  </si>
  <si>
    <t>Tourtière</t>
  </si>
  <si>
    <t>Hanari Carnes</t>
  </si>
  <si>
    <t>Côte de Blaye</t>
  </si>
  <si>
    <t>Bon app'</t>
  </si>
  <si>
    <t>France</t>
  </si>
  <si>
    <t>Inlagd Sill</t>
  </si>
  <si>
    <t>Boston Crab Meat</t>
  </si>
  <si>
    <t>Furia Bacalhau e Frutos do Mar</t>
  </si>
  <si>
    <t>Portugal</t>
  </si>
  <si>
    <t>Chocolade</t>
  </si>
  <si>
    <t>Lakkalikööri</t>
  </si>
  <si>
    <t>Save-a-lot Markets</t>
  </si>
  <si>
    <t>USA</t>
  </si>
  <si>
    <t>Røgede sild</t>
  </si>
  <si>
    <t>Spegesild</t>
  </si>
  <si>
    <t>Victuailles en stock</t>
  </si>
  <si>
    <t>Uncle Bob's Organic Dried Pears</t>
  </si>
  <si>
    <t>Steeleye Stout</t>
  </si>
  <si>
    <t>Tarte au sucre</t>
  </si>
  <si>
    <t>Tortuga Restaurante</t>
  </si>
  <si>
    <t>Mexico</t>
  </si>
  <si>
    <t>Maxilaku</t>
  </si>
  <si>
    <t>Raclette Courdavault</t>
  </si>
  <si>
    <t>Fløtemysost</t>
  </si>
  <si>
    <t>Ipoh Coffee</t>
  </si>
  <si>
    <t>Scottish Longbreads</t>
  </si>
  <si>
    <t>Outback Lager</t>
  </si>
  <si>
    <t>Mère Paillarde</t>
  </si>
  <si>
    <t>Canada</t>
  </si>
  <si>
    <t>Grandma's Boysenberry Spread</t>
  </si>
  <si>
    <t>Gnocchi di nonna Alice</t>
  </si>
  <si>
    <t>Eastern Connection</t>
  </si>
  <si>
    <t>UK</t>
  </si>
  <si>
    <t>Gudbrandsdalsost</t>
  </si>
  <si>
    <t>Queso Manchego La Pastora</t>
  </si>
  <si>
    <t>Pavlova</t>
  </si>
  <si>
    <t>Comércio Mineiro</t>
  </si>
  <si>
    <t>Frankenversand</t>
  </si>
  <si>
    <t>Sir Rodney's Scones</t>
  </si>
  <si>
    <t>Vaffeljernet</t>
  </si>
  <si>
    <t>Denmark</t>
  </si>
  <si>
    <t>Guaraná Fantástica</t>
  </si>
  <si>
    <t>Valkoinen suklaa</t>
  </si>
  <si>
    <t>Carnarvon Tigers</t>
  </si>
  <si>
    <t>Ricardo Adocicados</t>
  </si>
  <si>
    <t>Rancho grande</t>
  </si>
  <si>
    <t>Argentina</t>
  </si>
  <si>
    <t>Mascarpone Fabioli</t>
  </si>
  <si>
    <t>Ravioli Angelo</t>
  </si>
  <si>
    <t>Wolski  Zajazd</t>
  </si>
  <si>
    <t>Poland</t>
  </si>
  <si>
    <t>Chang</t>
  </si>
  <si>
    <t>Bottom-Dollar Markets</t>
  </si>
  <si>
    <t>Vegie-spread</t>
  </si>
  <si>
    <t>Franchi S.p.A.</t>
  </si>
  <si>
    <t>Zaanse koeken</t>
  </si>
  <si>
    <t>Lonesome Pine Restaurant</t>
  </si>
  <si>
    <t>Manjimup Dried Apples</t>
  </si>
  <si>
    <t>Godos Cocina Típica</t>
  </si>
  <si>
    <t>Spain</t>
  </si>
  <si>
    <t>Alfreds Futterkiste</t>
  </si>
  <si>
    <t>Original Frankfurter grüne Soße</t>
  </si>
  <si>
    <t>Konbu</t>
  </si>
  <si>
    <t>Tofu</t>
  </si>
  <si>
    <t>Gorgonzola Telino</t>
  </si>
  <si>
    <t>Mozzarella di Giovanni</t>
  </si>
  <si>
    <t>Pericles Comidas clásicas</t>
  </si>
  <si>
    <t>Berglunds snabbköp</t>
  </si>
  <si>
    <t>Sweden</t>
  </si>
  <si>
    <t>Chai</t>
  </si>
  <si>
    <t>Old World Delicatessen</t>
  </si>
  <si>
    <t>Singaporean Hokkien Fried Mee</t>
  </si>
  <si>
    <t>Ernst Handel</t>
  </si>
  <si>
    <t>Austria</t>
  </si>
  <si>
    <t>Wimmers gute Semmelknödel</t>
  </si>
  <si>
    <t>Escargots de Bourgogne</t>
  </si>
  <si>
    <t>Chef Anton's Gumbo Mix</t>
  </si>
  <si>
    <t>Seven Seas Imports</t>
  </si>
  <si>
    <t>Rössle Sauerkraut</t>
  </si>
  <si>
    <t>Chartreuse verte</t>
  </si>
  <si>
    <t>Lazy K Kountry Store</t>
  </si>
  <si>
    <t>Galería del gastrónomo</t>
  </si>
  <si>
    <t>Gourmet Lanchonetes</t>
  </si>
  <si>
    <t>Northwoods Cranberry Sauce</t>
  </si>
  <si>
    <t>Alice Mutton</t>
  </si>
  <si>
    <t>The Big Cheese</t>
  </si>
  <si>
    <t>Folies gourmandes</t>
  </si>
  <si>
    <t>Hungry Owl All-Night Grocers</t>
  </si>
  <si>
    <t>Ireland</t>
  </si>
  <si>
    <t>Que Delícia</t>
  </si>
  <si>
    <t>Let's Stop N Shop</t>
  </si>
  <si>
    <t>Genen Shouyu</t>
  </si>
  <si>
    <t>Rattlesnake Canyon Grocery</t>
  </si>
  <si>
    <t>Filo Mix</t>
  </si>
  <si>
    <t>Hungry Coyote Import Store</t>
  </si>
  <si>
    <t>France restauration</t>
  </si>
  <si>
    <t>Louisiana Fiery Hot Pepper Sauce</t>
  </si>
  <si>
    <t>Schoggi Schokolade</t>
  </si>
  <si>
    <t>Island Trading</t>
  </si>
  <si>
    <t>Geitost</t>
  </si>
  <si>
    <t>Around the Horn</t>
  </si>
  <si>
    <t>Perth Pasties</t>
  </si>
  <si>
    <t>Pâté chinois</t>
  </si>
  <si>
    <t>LINO-Delicateses</t>
  </si>
  <si>
    <t>Aniseed Syrup</t>
  </si>
  <si>
    <t>Romero y tomillo</t>
  </si>
  <si>
    <t>Richter Supermarkt</t>
  </si>
  <si>
    <t>Switzerland</t>
  </si>
  <si>
    <t>Röd Kaviar</t>
  </si>
  <si>
    <t>Gula Malacca</t>
  </si>
  <si>
    <t>Wartian Herkku</t>
  </si>
  <si>
    <t>Finland</t>
  </si>
  <si>
    <t>White Clover Markets</t>
  </si>
  <si>
    <t>B's Beverages</t>
  </si>
  <si>
    <t>Ottilies Käseladen</t>
  </si>
  <si>
    <t>Chop-suey Chinese</t>
  </si>
  <si>
    <t>Split Rail Beer &amp; Ale</t>
  </si>
  <si>
    <t>Drachenblut Delikatessen</t>
  </si>
  <si>
    <t>Wilman Kala</t>
  </si>
  <si>
    <t>Sirop d'érable</t>
  </si>
  <si>
    <t>Die Wandernde Kuh</t>
  </si>
  <si>
    <t>Magazzini Alimentari Riuniti</t>
  </si>
  <si>
    <t>Wellington Importadora</t>
  </si>
  <si>
    <t>Santé Gourmet</t>
  </si>
  <si>
    <t>Norway</t>
  </si>
  <si>
    <t>La maison d'Asie</t>
  </si>
  <si>
    <t>Antonio Moreno Taquería</t>
  </si>
  <si>
    <t>HILARIÓN-Abastos</t>
  </si>
  <si>
    <t>Tunnbröd</t>
  </si>
  <si>
    <t>NuNuCa Nuß-Nougat-Creme</t>
  </si>
  <si>
    <t>Chef Anton's Cajun Seasoning</t>
  </si>
  <si>
    <t>Sir Rodney's Marmalade</t>
  </si>
  <si>
    <t>Louisiana Hot Spiced Okra</t>
  </si>
  <si>
    <t>Great Lakes Food Market</t>
  </si>
  <si>
    <t>Folk och fä HB</t>
  </si>
  <si>
    <t>Du monde entier</t>
  </si>
  <si>
    <t>Suprêmes délices</t>
  </si>
  <si>
    <t>Belgium</t>
  </si>
  <si>
    <t>Longlife Tofu</t>
  </si>
  <si>
    <t>Morgenstern Gesundkost</t>
  </si>
  <si>
    <t>Toms Spezialitäten</t>
  </si>
  <si>
    <t>Vins et alcools Chevalier</t>
  </si>
  <si>
    <t>Queen Cozinha</t>
  </si>
  <si>
    <t>Piccolo und mehr</t>
  </si>
  <si>
    <t>Gustaf's Knäckebröd</t>
  </si>
  <si>
    <t>Sasquatch Ale</t>
  </si>
  <si>
    <t>Laughing Bacchus Wine Cellars</t>
  </si>
  <si>
    <t>Blondel père et fils</t>
  </si>
  <si>
    <t>Lehmanns Marktstand</t>
  </si>
  <si>
    <t>Familia Arquibaldo</t>
  </si>
  <si>
    <t>Simons bistro</t>
  </si>
  <si>
    <t>Spécialités du monde</t>
  </si>
  <si>
    <t>Consolidated Holdings</t>
  </si>
  <si>
    <t>La corne d'abondance</t>
  </si>
  <si>
    <t>Mishi Kobe Niku</t>
  </si>
  <si>
    <t>North/South</t>
  </si>
  <si>
    <t>Cactus Comidas para llevar</t>
  </si>
  <si>
    <t>Princesa Isabel Vinhos</t>
  </si>
  <si>
    <t>Ana Trujillo Emparedados y helados</t>
  </si>
  <si>
    <t>The Cracker Box</t>
  </si>
  <si>
    <t>Maison Dewey</t>
  </si>
  <si>
    <t>Océano Atlántico Ltda.</t>
  </si>
  <si>
    <t>Blauer See Delikatessen</t>
  </si>
  <si>
    <t>Gravad lax</t>
  </si>
  <si>
    <t>Trail's Head Gourmet Provisioners</t>
  </si>
  <si>
    <t>Bólido Comidas preparadas</t>
  </si>
  <si>
    <t>Centro comercial Moctezuma</t>
  </si>
  <si>
    <t>United States</t>
  </si>
  <si>
    <t>Order Date</t>
  </si>
  <si>
    <t>Company Name</t>
  </si>
  <si>
    <t>Product Name</t>
  </si>
  <si>
    <t>Price</t>
  </si>
  <si>
    <t>Order Id</t>
  </si>
  <si>
    <t xml:space="preserve">Country </t>
  </si>
  <si>
    <t xml:space="preserve">Order ID </t>
  </si>
  <si>
    <t xml:space="preserve">Product Name </t>
  </si>
  <si>
    <t>Sales Name</t>
  </si>
  <si>
    <t>Nancy Davolio</t>
  </si>
  <si>
    <t>Steven Buchanan</t>
  </si>
  <si>
    <t>Andrew Fuller</t>
  </si>
  <si>
    <t>Margaret Peacock</t>
  </si>
  <si>
    <t>Janet Leverling</t>
  </si>
  <si>
    <t>Robert King</t>
  </si>
  <si>
    <t>Michael Suyama</t>
  </si>
  <si>
    <t>Anne Dodsworth</t>
  </si>
  <si>
    <t>Laura Callahan</t>
  </si>
  <si>
    <t>Row Labels</t>
  </si>
  <si>
    <t>Grand Total</t>
  </si>
  <si>
    <t>(All)</t>
  </si>
  <si>
    <t>Sum of Pajak</t>
  </si>
  <si>
    <t>PERIODE</t>
  </si>
  <si>
    <t>KODE BARANG</t>
  </si>
  <si>
    <t>CABANG</t>
  </si>
  <si>
    <t>JUMLAH TERJUAL</t>
  </si>
  <si>
    <t>HARGA BARANG</t>
  </si>
  <si>
    <t>UANG YANG DITERIMA</t>
  </si>
  <si>
    <t>Kuartal I</t>
  </si>
  <si>
    <t>YOGYAKARTA</t>
  </si>
  <si>
    <t>Kuartal II</t>
  </si>
  <si>
    <t>BANDUNG</t>
  </si>
  <si>
    <t>Kuartal III</t>
  </si>
  <si>
    <t>SURABAYA</t>
  </si>
  <si>
    <t>Kuartal IV</t>
  </si>
  <si>
    <t>SEMARANG</t>
  </si>
  <si>
    <t>MEDAN</t>
  </si>
  <si>
    <t>Sum of JUMLAH TERJUAL</t>
  </si>
  <si>
    <t>Sum of UANG YANG DITERIMA</t>
  </si>
  <si>
    <t>Nama Sales</t>
  </si>
  <si>
    <t>Produk</t>
  </si>
  <si>
    <t>Jenis Pembayaran</t>
  </si>
  <si>
    <t>Penjualan</t>
  </si>
  <si>
    <t>Sales A</t>
  </si>
  <si>
    <t>Buku</t>
  </si>
  <si>
    <t>Tunai</t>
  </si>
  <si>
    <t>Pulpen</t>
  </si>
  <si>
    <t>Cicil</t>
  </si>
  <si>
    <t>Tas</t>
  </si>
  <si>
    <t>Sales B</t>
  </si>
  <si>
    <t>Sales C</t>
  </si>
  <si>
    <t>Sales D</t>
  </si>
  <si>
    <t>Penggunaan SUMIF</t>
  </si>
  <si>
    <t>Penggunaan SUMIFS</t>
  </si>
  <si>
    <t>Penggunaan AVERAGEIF</t>
  </si>
  <si>
    <t>Penggunaan AVERAGEIFS</t>
  </si>
  <si>
    <t>Penjualan Keperluan Sekolah Toko A</t>
  </si>
  <si>
    <t>Penggunaan COUNTIF</t>
  </si>
  <si>
    <t>Penggunaan COUNTIFS</t>
  </si>
  <si>
    <t>SISWA</t>
  </si>
  <si>
    <t>IPA</t>
  </si>
  <si>
    <t>IPS</t>
  </si>
  <si>
    <t>FUNGSI AND</t>
  </si>
  <si>
    <t>Hasil Kelulusan</t>
  </si>
  <si>
    <t>Standar KKM</t>
  </si>
  <si>
    <t>Siswa A</t>
  </si>
  <si>
    <t>Siswa B</t>
  </si>
  <si>
    <t>Siswa C</t>
  </si>
  <si>
    <t>Siswa D</t>
  </si>
  <si>
    <t>Siswa E</t>
  </si>
  <si>
    <t>Nilai Ujian Kelulusan Siswa (AND)</t>
  </si>
  <si>
    <t>FUNGSI IF AND</t>
  </si>
  <si>
    <t>Nilai Ujian Kelulusan Siswa (IF AND)</t>
  </si>
  <si>
    <t>Kehadiran</t>
  </si>
  <si>
    <t>Hari-01</t>
  </si>
  <si>
    <t>Hari-02</t>
  </si>
  <si>
    <t>Hari-03</t>
  </si>
  <si>
    <t>Hari-04</t>
  </si>
  <si>
    <t>Hari-05</t>
  </si>
  <si>
    <t>FUNGSI OR</t>
  </si>
  <si>
    <t>Ketentuan SP</t>
  </si>
  <si>
    <t>Tidak Hadir</t>
  </si>
  <si>
    <t>Karyawan A</t>
  </si>
  <si>
    <t>Hadir</t>
  </si>
  <si>
    <t>Karyawan B</t>
  </si>
  <si>
    <t>Karyawan C</t>
  </si>
  <si>
    <t>Karyawan D</t>
  </si>
  <si>
    <t>Karyawan E</t>
  </si>
  <si>
    <t>MTK</t>
  </si>
  <si>
    <t>B INDO</t>
  </si>
  <si>
    <t>B ING</t>
  </si>
  <si>
    <t>Kehadiran Karyawan (OR)</t>
  </si>
  <si>
    <t>Kehadiran Karyawan (IF OR)</t>
  </si>
  <si>
    <t>FUNGSI IF OR</t>
  </si>
  <si>
    <t>Penjualan Barang di 5 Cabang dalam 4 Kuartal Toko A</t>
  </si>
  <si>
    <t>Nama Karyawan</t>
  </si>
  <si>
    <t xml:space="preserve">Jenis Kelamin </t>
  </si>
  <si>
    <t>Jabatan</t>
  </si>
  <si>
    <t>Divisi</t>
  </si>
  <si>
    <t>Usia</t>
  </si>
  <si>
    <t xml:space="preserve">Tahun Masuk </t>
  </si>
  <si>
    <t xml:space="preserve">Pendidikan </t>
  </si>
  <si>
    <t>Wilayah Tugas</t>
  </si>
  <si>
    <t>Kawin/Belum Kawin</t>
  </si>
  <si>
    <t>:</t>
  </si>
  <si>
    <t>IDENTITAS KARYAWAN</t>
  </si>
  <si>
    <t>Ainun Eva Mawarni</t>
  </si>
  <si>
    <t>Perempuan</t>
  </si>
  <si>
    <t>Belum Kawin</t>
  </si>
  <si>
    <t>Staff</t>
  </si>
  <si>
    <t>Produksi</t>
  </si>
  <si>
    <t>Sarjana</t>
  </si>
  <si>
    <t>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</si>
</sst>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Rp&quot;* #,##0_-;\-&quot;Rp&quot;* #,##0_-;_-&quot;Rp&quot;* &quot;-&quot;_-;_-@_-"/>
    <numFmt numFmtId="165" formatCode="_-[$Rp-421]* #,##0.00_-;\-[$Rp-421]* #,##0.00_-;_-[$Rp-421]* &quot;-&quot;??_-;_-@_-"/>
    <numFmt numFmtId="166" formatCode="_-[$Rp-421]* #,##0_-;\-[$Rp-421]* #,##0_-;_-[$Rp-421]* &quot;-&quot;_-;_-@_-"/>
    <numFmt numFmtId="167" formatCode="0.0"/>
  </numFmts>
  <fonts count="11" x14ac:knownFonts="1">
    <font>
      <sz val="11"/>
      <color theme="1"/>
      <name val="Calibri"/>
      <family val="2"/>
      <scheme val="minor"/>
    </font>
    <font>
      <u/>
      <sz val="14"/>
      <color theme="0"/>
      <name val="Calibri"/>
      <family val="2"/>
      <scheme val="minor"/>
    </font>
    <font>
      <sz val="11"/>
      <color theme="1"/>
      <name val="Calibri"/>
      <family val="2"/>
      <scheme val="minor"/>
    </font>
    <font>
      <u/>
      <sz val="12"/>
      <color theme="0"/>
      <name val="Open Sans"/>
      <family val="2"/>
    </font>
    <font>
      <sz val="8"/>
      <name val="Calibri"/>
      <family val="2"/>
      <scheme val="minor"/>
    </font>
    <font>
      <b/>
      <sz val="18"/>
      <color rgb="FFFFFF00"/>
      <name val="Calibri"/>
      <family val="2"/>
      <scheme val="minor"/>
    </font>
    <font>
      <b/>
      <sz val="14"/>
      <color theme="1"/>
      <name val="Calibri"/>
      <family val="2"/>
      <scheme val="minor"/>
    </font>
    <font>
      <b/>
      <sz val="11"/>
      <color theme="1"/>
      <name val="Calibri"/>
      <family val="2"/>
      <scheme val="minor"/>
    </font>
    <font>
      <b/>
      <i/>
      <sz val="16"/>
      <color theme="1"/>
      <name val="Calibri"/>
      <family val="2"/>
      <scheme val="minor"/>
    </font>
    <font>
      <b/>
      <i/>
      <sz val="11"/>
      <color theme="1"/>
      <name val="Calibri"/>
      <family val="2"/>
      <scheme val="minor"/>
    </font>
    <font>
      <b/>
      <sz val="24"/>
      <color theme="1"/>
      <name val="Calibri"/>
      <family val="2"/>
      <scheme val="minor"/>
    </font>
  </fonts>
  <fills count="15">
    <fill>
      <patternFill patternType="none"/>
    </fill>
    <fill>
      <patternFill patternType="gray125"/>
    </fill>
    <fill>
      <patternFill patternType="solid">
        <fgColor rgb="FF006600"/>
        <bgColor indexed="64"/>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bgColor indexed="64"/>
      </patternFill>
    </fill>
    <fill>
      <patternFill patternType="solid">
        <fgColor theme="1" tint="0.249977111117893"/>
        <bgColor indexed="64"/>
      </patternFill>
    </fill>
    <fill>
      <patternFill patternType="solid">
        <fgColor theme="7"/>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2" tint="-0.49998474074526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 fillId="2" borderId="0">
      <alignment horizontal="right"/>
    </xf>
    <xf numFmtId="0" fontId="2" fillId="0" borderId="0"/>
    <xf numFmtId="0" fontId="3" fillId="0" borderId="0" applyNumberFormat="0" applyFill="0" applyBorder="0" applyAlignment="0" applyProtection="0"/>
  </cellStyleXfs>
  <cellXfs count="126">
    <xf numFmtId="0" fontId="0" fillId="0" borderId="0" xfId="0"/>
    <xf numFmtId="14" fontId="0" fillId="0" borderId="0" xfId="0" applyNumberFormat="1"/>
    <xf numFmtId="0" fontId="0" fillId="3" borderId="0" xfId="0" applyFill="1"/>
    <xf numFmtId="14" fontId="0" fillId="3" borderId="0" xfId="0" applyNumberFormat="1" applyFill="1"/>
    <xf numFmtId="0" fontId="5" fillId="0" borderId="0" xfId="0" applyFont="1" applyAlignment="1">
      <alignment horizontal="center" vertical="center"/>
    </xf>
    <xf numFmtId="14" fontId="5" fillId="0" borderId="0" xfId="0" applyNumberFormat="1" applyFont="1" applyAlignment="1">
      <alignment horizontal="center" vertical="center"/>
    </xf>
    <xf numFmtId="44" fontId="0" fillId="0" borderId="0" xfId="0" applyNumberFormat="1"/>
    <xf numFmtId="0" fontId="0" fillId="0" borderId="0" xfId="0" applyAlignment="1">
      <alignment horizontal="left"/>
    </xf>
    <xf numFmtId="0" fontId="0" fillId="0" borderId="0" xfId="0" applyBorder="1"/>
    <xf numFmtId="0" fontId="0" fillId="0" borderId="0" xfId="0" applyBorder="1" applyAlignment="1">
      <alignment horizontal="left"/>
    </xf>
    <xf numFmtId="0" fontId="0" fillId="0" borderId="1" xfId="0" applyBorder="1"/>
    <xf numFmtId="14" fontId="0" fillId="0" borderId="0" xfId="0" applyNumberFormat="1" applyAlignment="1">
      <alignment horizontal="left"/>
    </xf>
    <xf numFmtId="14" fontId="0" fillId="0" borderId="0" xfId="0" applyNumberFormat="1" applyBorder="1" applyAlignment="1">
      <alignment horizontal="left"/>
    </xf>
    <xf numFmtId="44" fontId="0" fillId="0" borderId="0" xfId="0" applyNumberFormat="1" applyBorder="1"/>
    <xf numFmtId="0" fontId="0" fillId="4" borderId="2" xfId="0" applyFont="1" applyFill="1" applyBorder="1"/>
    <xf numFmtId="44" fontId="0" fillId="0" borderId="3" xfId="0" applyNumberFormat="1" applyBorder="1"/>
    <xf numFmtId="0" fontId="0" fillId="5" borderId="2" xfId="0" applyFont="1" applyFill="1" applyBorder="1"/>
    <xf numFmtId="0" fontId="0" fillId="0" borderId="2" xfId="0" applyFont="1" applyBorder="1"/>
    <xf numFmtId="0" fontId="0" fillId="0" borderId="4" xfId="0" applyFont="1" applyBorder="1"/>
    <xf numFmtId="0" fontId="0" fillId="0" borderId="5" xfId="0" applyBorder="1"/>
    <xf numFmtId="44" fontId="0" fillId="0" borderId="6" xfId="0" applyNumberFormat="1" applyBorder="1"/>
    <xf numFmtId="0" fontId="0" fillId="4" borderId="7" xfId="0" applyFont="1" applyFill="1" applyBorder="1"/>
    <xf numFmtId="0" fontId="0" fillId="0" borderId="8" xfId="0" applyBorder="1"/>
    <xf numFmtId="44" fontId="0" fillId="0" borderId="9" xfId="0" applyNumberFormat="1" applyBorder="1"/>
    <xf numFmtId="0" fontId="6" fillId="0" borderId="10" xfId="0" applyFont="1" applyBorder="1" applyAlignment="1">
      <alignment horizontal="center"/>
    </xf>
    <xf numFmtId="14" fontId="6" fillId="0" borderId="11" xfId="0" applyNumberFormat="1" applyFont="1" applyBorder="1" applyAlignment="1">
      <alignment horizontal="center"/>
    </xf>
    <xf numFmtId="0" fontId="6" fillId="0" borderId="11" xfId="0" applyFont="1" applyBorder="1" applyAlignment="1">
      <alignment horizontal="center"/>
    </xf>
    <xf numFmtId="44" fontId="6" fillId="0" borderId="12" xfId="0" applyNumberFormat="1" applyFont="1" applyFill="1" applyBorder="1" applyAlignment="1">
      <alignment horizontal="center"/>
    </xf>
    <xf numFmtId="0" fontId="5" fillId="6" borderId="13" xfId="0" applyFont="1" applyFill="1" applyBorder="1" applyAlignment="1">
      <alignment horizontal="left" vertical="center"/>
    </xf>
    <xf numFmtId="0" fontId="0" fillId="7" borderId="13" xfId="0" applyFont="1" applyFill="1" applyBorder="1" applyAlignment="1">
      <alignment horizontal="left"/>
    </xf>
    <xf numFmtId="0" fontId="0" fillId="0" borderId="13" xfId="0" applyFont="1" applyBorder="1" applyAlignment="1">
      <alignment horizontal="left"/>
    </xf>
    <xf numFmtId="14" fontId="5" fillId="6" borderId="14" xfId="0" applyNumberFormat="1" applyFont="1" applyFill="1" applyBorder="1" applyAlignment="1">
      <alignment horizontal="left" vertical="center"/>
    </xf>
    <xf numFmtId="14" fontId="0" fillId="0" borderId="14" xfId="0" applyNumberFormat="1" applyFont="1" applyBorder="1" applyAlignment="1">
      <alignment horizontal="left"/>
    </xf>
    <xf numFmtId="14" fontId="0" fillId="7" borderId="14" xfId="0" applyNumberFormat="1" applyFont="1" applyFill="1" applyBorder="1" applyAlignment="1">
      <alignment horizontal="left"/>
    </xf>
    <xf numFmtId="0" fontId="5" fillId="6" borderId="14" xfId="0" applyFont="1" applyFill="1" applyBorder="1" applyAlignment="1">
      <alignment horizontal="left" vertical="center"/>
    </xf>
    <xf numFmtId="0" fontId="0" fillId="0" borderId="14" xfId="0" applyFont="1" applyBorder="1" applyAlignment="1">
      <alignment horizontal="left"/>
    </xf>
    <xf numFmtId="0" fontId="0" fillId="7" borderId="14" xfId="0" applyFont="1" applyFill="1" applyBorder="1" applyAlignment="1">
      <alignment horizontal="left"/>
    </xf>
    <xf numFmtId="0" fontId="5" fillId="6" borderId="15" xfId="0" applyFont="1" applyFill="1" applyBorder="1" applyAlignment="1">
      <alignment horizontal="left" vertical="center"/>
    </xf>
    <xf numFmtId="44" fontId="0" fillId="0" borderId="15" xfId="0" applyNumberFormat="1" applyFont="1" applyBorder="1" applyAlignment="1">
      <alignment horizontal="left"/>
    </xf>
    <xf numFmtId="44" fontId="0" fillId="7" borderId="15" xfId="0" applyNumberFormat="1" applyFont="1" applyFill="1" applyBorder="1" applyAlignment="1">
      <alignment horizontal="left"/>
    </xf>
    <xf numFmtId="0" fontId="0" fillId="5" borderId="13" xfId="0" applyFont="1" applyFill="1" applyBorder="1" applyAlignment="1">
      <alignment horizontal="left"/>
    </xf>
    <xf numFmtId="0" fontId="0" fillId="0" borderId="1" xfId="0" applyBorder="1" applyAlignment="1">
      <alignment horizontal="left"/>
    </xf>
    <xf numFmtId="14" fontId="0" fillId="0" borderId="1" xfId="0" applyNumberFormat="1" applyBorder="1" applyAlignment="1">
      <alignment horizontal="right"/>
    </xf>
    <xf numFmtId="14" fontId="0" fillId="0" borderId="5" xfId="0" applyNumberFormat="1" applyBorder="1" applyAlignment="1">
      <alignment horizontal="right"/>
    </xf>
    <xf numFmtId="0" fontId="0" fillId="0" borderId="5" xfId="0" applyBorder="1" applyAlignment="1">
      <alignment horizontal="left"/>
    </xf>
    <xf numFmtId="14" fontId="0" fillId="0" borderId="8" xfId="0" applyNumberFormat="1" applyBorder="1" applyAlignment="1">
      <alignment horizontal="right"/>
    </xf>
    <xf numFmtId="0" fontId="0" fillId="0" borderId="8" xfId="0" applyBorder="1" applyAlignment="1">
      <alignment horizontal="left"/>
    </xf>
    <xf numFmtId="14" fontId="0" fillId="0" borderId="1" xfId="0" applyNumberFormat="1" applyBorder="1"/>
    <xf numFmtId="0" fontId="0" fillId="4" borderId="2" xfId="0" applyFont="1" applyFill="1" applyBorder="1" applyAlignment="1">
      <alignment horizontal="left"/>
    </xf>
    <xf numFmtId="0" fontId="0" fillId="5" borderId="2" xfId="0" applyFont="1" applyFill="1" applyBorder="1" applyAlignment="1">
      <alignment horizontal="left"/>
    </xf>
    <xf numFmtId="0" fontId="0" fillId="5" borderId="4" xfId="0" applyFont="1" applyFill="1" applyBorder="1" applyAlignment="1">
      <alignment horizontal="left"/>
    </xf>
    <xf numFmtId="14" fontId="0" fillId="0" borderId="5" xfId="0" applyNumberFormat="1" applyBorder="1"/>
    <xf numFmtId="0" fontId="0" fillId="4" borderId="7" xfId="0" applyFont="1" applyFill="1" applyBorder="1" applyAlignment="1">
      <alignment horizontal="left"/>
    </xf>
    <xf numFmtId="14" fontId="0" fillId="0" borderId="8" xfId="0" applyNumberFormat="1" applyBorder="1"/>
    <xf numFmtId="0" fontId="0" fillId="0" borderId="1" xfId="0" applyBorder="1" applyAlignment="1">
      <alignment horizontal="center"/>
    </xf>
    <xf numFmtId="0" fontId="0" fillId="8" borderId="1" xfId="0" applyFill="1" applyBorder="1" applyAlignment="1">
      <alignment horizontal="center"/>
    </xf>
    <xf numFmtId="164" fontId="0" fillId="0" borderId="1" xfId="0" applyNumberFormat="1" applyBorder="1"/>
    <xf numFmtId="0" fontId="0" fillId="0" borderId="17" xfId="0" pivotButton="1" applyBorder="1"/>
    <xf numFmtId="0" fontId="0" fillId="0" borderId="18" xfId="0" applyBorder="1"/>
    <xf numFmtId="0" fontId="0" fillId="0" borderId="16" xfId="0" pivotButton="1" applyBorder="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16" xfId="0" applyBorder="1" applyAlignment="1">
      <alignment horizontal="left"/>
    </xf>
    <xf numFmtId="0" fontId="0" fillId="0" borderId="16" xfId="0" applyBorder="1"/>
    <xf numFmtId="165" fontId="0" fillId="0" borderId="19" xfId="0" applyNumberFormat="1" applyBorder="1"/>
    <xf numFmtId="165" fontId="0" fillId="0" borderId="20" xfId="0" applyNumberFormat="1" applyBorder="1"/>
    <xf numFmtId="0" fontId="0" fillId="9" borderId="1" xfId="0" applyFill="1" applyBorder="1" applyAlignment="1">
      <alignment horizontal="center" vertical="center"/>
    </xf>
    <xf numFmtId="0" fontId="0" fillId="9" borderId="1" xfId="0" applyFill="1" applyBorder="1"/>
    <xf numFmtId="0" fontId="0" fillId="10" borderId="1" xfId="0" applyFill="1" applyBorder="1"/>
    <xf numFmtId="0" fontId="7" fillId="11" borderId="1" xfId="0" applyFont="1" applyFill="1" applyBorder="1"/>
    <xf numFmtId="0" fontId="7" fillId="11" borderId="1" xfId="0" applyFont="1" applyFill="1" applyBorder="1" applyAlignment="1">
      <alignment horizontal="center"/>
    </xf>
    <xf numFmtId="0" fontId="0" fillId="13" borderId="1" xfId="0" applyFill="1" applyBorder="1"/>
    <xf numFmtId="167" fontId="0" fillId="13" borderId="1" xfId="0" applyNumberFormat="1" applyFill="1" applyBorder="1" applyAlignment="1">
      <alignment horizontal="center"/>
    </xf>
    <xf numFmtId="0" fontId="0" fillId="13" borderId="1" xfId="0" applyFill="1" applyBorder="1" applyAlignment="1">
      <alignment horizontal="center"/>
    </xf>
    <xf numFmtId="167" fontId="0" fillId="0" borderId="1" xfId="0" applyNumberFormat="1" applyBorder="1" applyAlignment="1">
      <alignment horizontal="center"/>
    </xf>
    <xf numFmtId="0" fontId="0" fillId="0" borderId="25" xfId="0" applyBorder="1" applyAlignment="1"/>
    <xf numFmtId="0" fontId="0" fillId="0" borderId="0" xfId="0" applyFill="1"/>
    <xf numFmtId="0" fontId="0" fillId="0" borderId="1" xfId="0" applyFill="1" applyBorder="1"/>
    <xf numFmtId="0" fontId="0" fillId="0" borderId="1" xfId="0"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NumberFormat="1" applyBorder="1" applyAlignment="1">
      <alignment horizontal="center"/>
    </xf>
    <xf numFmtId="164" fontId="0" fillId="0" borderId="3" xfId="0" applyNumberFormat="1" applyBorder="1"/>
    <xf numFmtId="164" fontId="0" fillId="0" borderId="6" xfId="0" applyNumberFormat="1" applyBorder="1"/>
    <xf numFmtId="0" fontId="9" fillId="14" borderId="22" xfId="0" applyFont="1" applyFill="1" applyBorder="1" applyAlignment="1">
      <alignment horizontal="center"/>
    </xf>
    <xf numFmtId="0" fontId="10" fillId="14" borderId="0" xfId="0" applyFont="1" applyFill="1" applyAlignment="1">
      <alignment horizontal="center" vertical="center"/>
    </xf>
    <xf numFmtId="0" fontId="7" fillId="11" borderId="22" xfId="0" applyFont="1" applyFill="1" applyBorder="1" applyAlignment="1">
      <alignment horizontal="center"/>
    </xf>
    <xf numFmtId="0" fontId="0" fillId="9" borderId="1" xfId="0" applyFill="1" applyBorder="1" applyAlignment="1">
      <alignment horizontal="center"/>
    </xf>
    <xf numFmtId="166" fontId="0" fillId="0" borderId="1" xfId="0" applyNumberFormat="1" applyBorder="1" applyAlignment="1">
      <alignment horizontal="left"/>
    </xf>
    <xf numFmtId="166" fontId="0" fillId="0" borderId="23" xfId="0" applyNumberFormat="1" applyBorder="1" applyAlignment="1">
      <alignment horizontal="center"/>
    </xf>
    <xf numFmtId="166" fontId="0" fillId="0" borderId="24" xfId="0" applyNumberFormat="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0" fillId="0" borderId="1" xfId="0" applyNumberFormat="1" applyBorder="1" applyAlignment="1">
      <alignment horizontal="center"/>
    </xf>
    <xf numFmtId="0" fontId="0" fillId="0" borderId="23" xfId="0" applyNumberFormat="1" applyBorder="1" applyAlignment="1">
      <alignment horizontal="center"/>
    </xf>
    <xf numFmtId="0" fontId="0" fillId="0" borderId="24" xfId="0" applyNumberFormat="1" applyBorder="1" applyAlignment="1">
      <alignment horizontal="center"/>
    </xf>
    <xf numFmtId="166" fontId="0" fillId="0" borderId="1" xfId="0" applyNumberFormat="1" applyBorder="1" applyAlignment="1">
      <alignment horizontal="center"/>
    </xf>
    <xf numFmtId="0" fontId="8" fillId="12" borderId="0" xfId="0" applyFont="1" applyFill="1" applyBorder="1" applyAlignment="1">
      <alignment horizontal="center" vertical="center"/>
    </xf>
    <xf numFmtId="0" fontId="8" fillId="12" borderId="22" xfId="0" applyFont="1" applyFill="1" applyBorder="1" applyAlignment="1">
      <alignment horizontal="center" vertical="center"/>
    </xf>
    <xf numFmtId="0" fontId="0" fillId="0" borderId="1" xfId="0" applyFill="1" applyBorder="1" applyAlignment="1">
      <alignment horizontal="center"/>
    </xf>
    <xf numFmtId="0" fontId="7" fillId="11" borderId="1" xfId="0" applyFont="1" applyFill="1" applyBorder="1" applyAlignment="1">
      <alignment horizontal="center"/>
    </xf>
    <xf numFmtId="0" fontId="0" fillId="13" borderId="1" xfId="0" applyFill="1" applyBorder="1" applyAlignment="1">
      <alignment horizontal="center"/>
    </xf>
    <xf numFmtId="0" fontId="9" fillId="14" borderId="22" xfId="0" applyFont="1" applyFill="1" applyBorder="1" applyAlignment="1">
      <alignment horizontal="center" vertical="center"/>
    </xf>
    <xf numFmtId="0" fontId="9" fillId="14" borderId="0" xfId="0" applyFont="1" applyFill="1" applyBorder="1" applyAlignment="1">
      <alignment horizontal="center" vertical="center"/>
    </xf>
    <xf numFmtId="0" fontId="0" fillId="0" borderId="0" xfId="0" applyBorder="1" applyAlignment="1">
      <alignment vertic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7" fillId="14" borderId="32" xfId="0" applyFont="1" applyFill="1" applyBorder="1" applyAlignment="1">
      <alignment horizontal="center"/>
    </xf>
    <xf numFmtId="0" fontId="0" fillId="0" borderId="0" xfId="0" applyBorder="1" applyAlignment="1">
      <alignment horizontal="left"/>
    </xf>
    <xf numFmtId="0" fontId="0" fillId="0" borderId="30" xfId="0" applyBorder="1" applyAlignment="1">
      <alignment horizontal="left"/>
    </xf>
    <xf numFmtId="165" fontId="0" fillId="0" borderId="16" xfId="0" applyNumberFormat="1" applyBorder="1"/>
    <xf numFmtId="0" fontId="0" fillId="0" borderId="7" xfId="0" applyBorder="1" applyAlignment="1">
      <alignment horizontal="left"/>
    </xf>
    <xf numFmtId="164" fontId="0" fillId="0" borderId="9" xfId="0" applyNumberFormat="1" applyBorder="1"/>
    <xf numFmtId="0" fontId="0" fillId="0" borderId="10" xfId="0" pivotButton="1" applyBorder="1"/>
    <xf numFmtId="0" fontId="0" fillId="0" borderId="12" xfId="0" applyBorder="1"/>
    <xf numFmtId="0" fontId="0" fillId="0" borderId="34" xfId="0" applyBorder="1" applyAlignment="1">
      <alignment horizontal="left"/>
    </xf>
    <xf numFmtId="0" fontId="0" fillId="0" borderId="35" xfId="0" applyNumberFormat="1" applyBorder="1" applyAlignment="1">
      <alignment horizontal="center"/>
    </xf>
    <xf numFmtId="0" fontId="0" fillId="0" borderId="10" xfId="0" applyBorder="1" applyAlignment="1">
      <alignment horizontal="left"/>
    </xf>
    <xf numFmtId="0" fontId="0" fillId="0" borderId="12" xfId="0" applyNumberFormat="1" applyBorder="1" applyAlignment="1">
      <alignment horizontal="center"/>
    </xf>
    <xf numFmtId="0" fontId="0" fillId="0" borderId="9" xfId="0" applyNumberFormat="1" applyBorder="1" applyAlignment="1">
      <alignment horizontal="center"/>
    </xf>
  </cellXfs>
  <cellStyles count="4">
    <cellStyle name="Hyperlink" xfId="3" builtinId="8" customBuiltin="1"/>
    <cellStyle name="Normal" xfId="0" builtinId="0"/>
    <cellStyle name="Normal 2" xfId="2" xr:uid="{00000000-0005-0000-0000-000002000000}"/>
    <cellStyle name="qa highlight" xfId="1" xr:uid="{00000000-0005-0000-0000-000003000000}"/>
  </cellStyles>
  <dxfs count="34">
    <dxf>
      <border>
        <bottom style="medium">
          <color indexed="64"/>
        </bottom>
      </border>
    </dxf>
    <dxf>
      <border>
        <bottom style="medium">
          <color indexed="64"/>
        </bottom>
      </border>
    </dxf>
    <dxf>
      <border>
        <top style="medium">
          <color indexed="64"/>
        </top>
      </border>
    </dxf>
    <dxf>
      <border>
        <top style="medium">
          <color indexed="64"/>
        </top>
      </border>
    </dxf>
    <dxf>
      <border>
        <bottom style="medium">
          <color indexed="64"/>
        </bottom>
      </border>
    </dxf>
    <dxf>
      <border>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Rp-421]* #,##0.00_-;\-[$Rp-421]* #,##0.00_-;_-[$Rp-421]* &quot;-&quot;??_-;_-@_-"/>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numFmt numFmtId="168" formatCode="m/d/yy"/>
    </dxf>
    <dxf>
      <font>
        <b/>
        <strike val="0"/>
        <outline val="0"/>
        <shadow val="0"/>
        <u val="none"/>
        <vertAlign val="baseline"/>
        <color rgb="FFFFFF00"/>
        <name val="Calibri"/>
        <family val="2"/>
        <scheme val="minor"/>
      </font>
      <alignment horizontal="center" vertical="center" textRotation="0" wrapText="0" indent="0" justifyLastLine="0" shrinkToFit="0" readingOrder="0"/>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xr9:uid="{00000000-0011-0000-FFFF-FFFF00000000}">
      <tableStyleElement type="headerRow" dxfId="33"/>
      <tableStyleElement type="firstRowStripe" dxfId="32"/>
    </tableStyle>
  </tableStyles>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Portofolio.xlsx]Pivot Terjual!PivotTable4</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Penjualan</a:t>
            </a:r>
          </a:p>
        </c:rich>
      </c:tx>
      <c:layout>
        <c:manualLayout>
          <c:xMode val="edge"/>
          <c:yMode val="edge"/>
          <c:x val="0.36218744531933506"/>
          <c:y val="0.1877734033245844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Terjual'!$B$3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Terjual'!$A$4:$A$9</c:f>
              <c:strCache>
                <c:ptCount val="5"/>
                <c:pt idx="0">
                  <c:v>BANDUNG</c:v>
                </c:pt>
                <c:pt idx="1">
                  <c:v>MEDAN</c:v>
                </c:pt>
                <c:pt idx="2">
                  <c:v>SEMARANG</c:v>
                </c:pt>
                <c:pt idx="3">
                  <c:v>SURABAYA</c:v>
                </c:pt>
                <c:pt idx="4">
                  <c:v>YOGYAKARTA</c:v>
                </c:pt>
              </c:strCache>
            </c:strRef>
          </c:cat>
          <c:val>
            <c:numRef>
              <c:f>'Pivot Terjual'!$B$4:$B$9</c:f>
              <c:numCache>
                <c:formatCode>General</c:formatCode>
                <c:ptCount val="5"/>
                <c:pt idx="0">
                  <c:v>268</c:v>
                </c:pt>
                <c:pt idx="1">
                  <c:v>336</c:v>
                </c:pt>
                <c:pt idx="2">
                  <c:v>297</c:v>
                </c:pt>
                <c:pt idx="3">
                  <c:v>256</c:v>
                </c:pt>
                <c:pt idx="4">
                  <c:v>209</c:v>
                </c:pt>
              </c:numCache>
            </c:numRef>
          </c:val>
          <c:extLst>
            <c:ext xmlns:c16="http://schemas.microsoft.com/office/drawing/2014/chart" uri="{C3380CC4-5D6E-409C-BE32-E72D297353CC}">
              <c16:uniqueId val="{00000000-1BEB-44FF-ACA6-59067048BA6B}"/>
            </c:ext>
          </c:extLst>
        </c:ser>
        <c:dLbls>
          <c:dLblPos val="inEnd"/>
          <c:showLegendKey val="0"/>
          <c:showVal val="1"/>
          <c:showCatName val="0"/>
          <c:showSerName val="0"/>
          <c:showPercent val="0"/>
          <c:showBubbleSize val="0"/>
        </c:dLbls>
        <c:gapWidth val="41"/>
        <c:axId val="1919082800"/>
        <c:axId val="1919084048"/>
      </c:barChart>
      <c:catAx>
        <c:axId val="191908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19084048"/>
        <c:crosses val="autoZero"/>
        <c:auto val="1"/>
        <c:lblAlgn val="ctr"/>
        <c:lblOffset val="100"/>
        <c:noMultiLvlLbl val="0"/>
      </c:catAx>
      <c:valAx>
        <c:axId val="1919084048"/>
        <c:scaling>
          <c:orientation val="minMax"/>
        </c:scaling>
        <c:delete val="1"/>
        <c:axPos val="l"/>
        <c:numFmt formatCode="General" sourceLinked="1"/>
        <c:majorTickMark val="none"/>
        <c:minorTickMark val="none"/>
        <c:tickLblPos val="nextTo"/>
        <c:crossAx val="19190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Portofolio.xlsx]Pivot Uang Diterima!PivotTable5</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Penerimaan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3648293963255"/>
          <c:y val="0.35485673665791778"/>
          <c:w val="0.7104560367454068"/>
          <c:h val="0.44617198891805193"/>
        </c:manualLayout>
      </c:layout>
      <c:barChart>
        <c:barDir val="col"/>
        <c:grouping val="clustered"/>
        <c:varyColors val="0"/>
        <c:ser>
          <c:idx val="0"/>
          <c:order val="0"/>
          <c:tx>
            <c:strRef>
              <c:f>'Pivot Uang Diterima'!$B$3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Uang Diterima'!$A$4:$A$9</c:f>
              <c:strCache>
                <c:ptCount val="5"/>
                <c:pt idx="0">
                  <c:v>BANDUNG</c:v>
                </c:pt>
                <c:pt idx="1">
                  <c:v>MEDAN</c:v>
                </c:pt>
                <c:pt idx="2">
                  <c:v>SEMARANG</c:v>
                </c:pt>
                <c:pt idx="3">
                  <c:v>SURABAYA</c:v>
                </c:pt>
                <c:pt idx="4">
                  <c:v>YOGYAKARTA</c:v>
                </c:pt>
              </c:strCache>
            </c:strRef>
          </c:cat>
          <c:val>
            <c:numRef>
              <c:f>'Pivot Uang Diterima'!$B$4:$B$9</c:f>
              <c:numCache>
                <c:formatCode>_-[$Rp-421]* #,##0.00_-;\-[$Rp-421]* #,##0.00_-;_-[$Rp-421]* "-"??_-;_-@_-</c:formatCode>
                <c:ptCount val="5"/>
                <c:pt idx="0">
                  <c:v>6700000</c:v>
                </c:pt>
                <c:pt idx="1">
                  <c:v>18480000</c:v>
                </c:pt>
                <c:pt idx="2">
                  <c:v>2970000</c:v>
                </c:pt>
                <c:pt idx="3">
                  <c:v>3840000</c:v>
                </c:pt>
                <c:pt idx="4">
                  <c:v>10450000</c:v>
                </c:pt>
              </c:numCache>
            </c:numRef>
          </c:val>
          <c:extLst>
            <c:ext xmlns:c16="http://schemas.microsoft.com/office/drawing/2014/chart" uri="{C3380CC4-5D6E-409C-BE32-E72D297353CC}">
              <c16:uniqueId val="{00000000-C933-4F33-9E57-FF8FD3E2719A}"/>
            </c:ext>
          </c:extLst>
        </c:ser>
        <c:dLbls>
          <c:dLblPos val="inEnd"/>
          <c:showLegendKey val="0"/>
          <c:showVal val="1"/>
          <c:showCatName val="0"/>
          <c:showSerName val="0"/>
          <c:showPercent val="0"/>
          <c:showBubbleSize val="0"/>
        </c:dLbls>
        <c:gapWidth val="269"/>
        <c:overlap val="-20"/>
        <c:axId val="1926292144"/>
        <c:axId val="1926293808"/>
      </c:barChart>
      <c:catAx>
        <c:axId val="19262921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26293808"/>
        <c:crosses val="autoZero"/>
        <c:auto val="1"/>
        <c:lblAlgn val="ctr"/>
        <c:lblOffset val="100"/>
        <c:noMultiLvlLbl val="0"/>
      </c:catAx>
      <c:valAx>
        <c:axId val="1926293808"/>
        <c:scaling>
          <c:orientation val="minMax"/>
        </c:scaling>
        <c:delete val="0"/>
        <c:axPos val="l"/>
        <c:numFmt formatCode="_-[$Rp-421]* #,##0.00_-;\-[$Rp-421]* #,##0.0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2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Portofolio.xlsx]Pivot Pajak!PivotTable6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Pajak</a:t>
            </a:r>
          </a:p>
        </c:rich>
      </c:tx>
      <c:layout>
        <c:manualLayout>
          <c:xMode val="edge"/>
          <c:yMode val="edge"/>
          <c:x val="0.40747222222222224"/>
          <c:y val="0.104440069991251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Pajak'!$B$3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Pajak'!$A$4:$A$9</c:f>
              <c:strCache>
                <c:ptCount val="5"/>
                <c:pt idx="0">
                  <c:v>BANDUNG</c:v>
                </c:pt>
                <c:pt idx="1">
                  <c:v>MEDAN</c:v>
                </c:pt>
                <c:pt idx="2">
                  <c:v>SEMARANG</c:v>
                </c:pt>
                <c:pt idx="3">
                  <c:v>SURABAYA</c:v>
                </c:pt>
                <c:pt idx="4">
                  <c:v>YOGYAKARTA</c:v>
                </c:pt>
              </c:strCache>
            </c:strRef>
          </c:cat>
          <c:val>
            <c:numRef>
              <c:f>'Pivot Pajak'!$B$4:$B$9</c:f>
              <c:numCache>
                <c:formatCode>_-"Rp"* #,##0_-;\-"Rp"* #,##0_-;_-"Rp"* "-"_-;_-@_-</c:formatCode>
                <c:ptCount val="5"/>
                <c:pt idx="0">
                  <c:v>335000</c:v>
                </c:pt>
                <c:pt idx="1">
                  <c:v>924000</c:v>
                </c:pt>
                <c:pt idx="2">
                  <c:v>148500</c:v>
                </c:pt>
                <c:pt idx="3">
                  <c:v>192000</c:v>
                </c:pt>
                <c:pt idx="4">
                  <c:v>522500</c:v>
                </c:pt>
              </c:numCache>
            </c:numRef>
          </c:val>
          <c:extLst>
            <c:ext xmlns:c16="http://schemas.microsoft.com/office/drawing/2014/chart" uri="{C3380CC4-5D6E-409C-BE32-E72D297353CC}">
              <c16:uniqueId val="{00000000-FEDC-4DA5-B05A-0DC60A15F7C2}"/>
            </c:ext>
          </c:extLst>
        </c:ser>
        <c:dLbls>
          <c:dLblPos val="inEnd"/>
          <c:showLegendKey val="0"/>
          <c:showVal val="1"/>
          <c:showCatName val="0"/>
          <c:showSerName val="0"/>
          <c:showPercent val="0"/>
          <c:showBubbleSize val="0"/>
        </c:dLbls>
        <c:gapWidth val="100"/>
        <c:overlap val="-24"/>
        <c:axId val="1919094448"/>
        <c:axId val="1919093200"/>
      </c:barChart>
      <c:catAx>
        <c:axId val="1919094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093200"/>
        <c:crosses val="autoZero"/>
        <c:auto val="1"/>
        <c:lblAlgn val="ctr"/>
        <c:lblOffset val="100"/>
        <c:noMultiLvlLbl val="0"/>
      </c:catAx>
      <c:valAx>
        <c:axId val="1919093200"/>
        <c:scaling>
          <c:orientation val="minMax"/>
        </c:scaling>
        <c:delete val="0"/>
        <c:axPos val="l"/>
        <c:numFmt formatCode="_-&quot;Rp&quot;* #,##0_-;\-&quot;Rp&quot;* #,##0_-;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09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xdr:colOff>
      <xdr:row>0</xdr:row>
      <xdr:rowOff>83343</xdr:rowOff>
    </xdr:from>
    <xdr:to>
      <xdr:col>9</xdr:col>
      <xdr:colOff>654844</xdr:colOff>
      <xdr:row>1</xdr:row>
      <xdr:rowOff>142874</xdr:rowOff>
    </xdr:to>
    <xdr:sp macro="" textlink="">
      <xdr:nvSpPr>
        <xdr:cNvPr id="3" name="TextBox 2">
          <a:extLst>
            <a:ext uri="{FF2B5EF4-FFF2-40B4-BE49-F238E27FC236}">
              <a16:creationId xmlns:a16="http://schemas.microsoft.com/office/drawing/2014/main" id="{286773F1-ED00-4774-890F-BCABB524AE5E}"/>
            </a:ext>
          </a:extLst>
        </xdr:cNvPr>
        <xdr:cNvSpPr txBox="1"/>
      </xdr:nvSpPr>
      <xdr:spPr>
        <a:xfrm>
          <a:off x="11203782" y="83343"/>
          <a:ext cx="1631156" cy="35718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US" sz="2400" b="1"/>
            <a:t>VLOOKUP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1153584</xdr:colOff>
      <xdr:row>8</xdr:row>
      <xdr:rowOff>105834</xdr:rowOff>
    </xdr:from>
    <xdr:to>
      <xdr:col>4</xdr:col>
      <xdr:colOff>17198</xdr:colOff>
      <xdr:row>10</xdr:row>
      <xdr:rowOff>124354</xdr:rowOff>
    </xdr:to>
    <xdr:sp macro="" textlink="">
      <xdr:nvSpPr>
        <xdr:cNvPr id="2" name="TextBox 1">
          <a:extLst>
            <a:ext uri="{FF2B5EF4-FFF2-40B4-BE49-F238E27FC236}">
              <a16:creationId xmlns:a16="http://schemas.microsoft.com/office/drawing/2014/main" id="{0CDC480D-F1FF-46DF-8F4D-F4691377E271}"/>
            </a:ext>
          </a:extLst>
        </xdr:cNvPr>
        <xdr:cNvSpPr txBox="1"/>
      </xdr:nvSpPr>
      <xdr:spPr>
        <a:xfrm>
          <a:off x="4116917" y="1926167"/>
          <a:ext cx="1636448" cy="39952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US" sz="2400" b="1"/>
            <a:t>HLOOKUP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540202</xdr:colOff>
      <xdr:row>2</xdr:row>
      <xdr:rowOff>0</xdr:rowOff>
    </xdr:from>
    <xdr:to>
      <xdr:col>14</xdr:col>
      <xdr:colOff>464343</xdr:colOff>
      <xdr:row>14</xdr:row>
      <xdr:rowOff>46264</xdr:rowOff>
    </xdr:to>
    <xdr:graphicFrame macro="">
      <xdr:nvGraphicFramePr>
        <xdr:cNvPr id="2" name="Chart 1">
          <a:extLst>
            <a:ext uri="{FF2B5EF4-FFF2-40B4-BE49-F238E27FC236}">
              <a16:creationId xmlns:a16="http://schemas.microsoft.com/office/drawing/2014/main" id="{356D59A2-9F44-40CE-B1F8-F298E7ADA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190262</xdr:rowOff>
    </xdr:from>
    <xdr:to>
      <xdr:col>7</xdr:col>
      <xdr:colOff>503466</xdr:colOff>
      <xdr:row>26</xdr:row>
      <xdr:rowOff>178254</xdr:rowOff>
    </xdr:to>
    <xdr:graphicFrame macro="">
      <xdr:nvGraphicFramePr>
        <xdr:cNvPr id="3" name="Chart 2">
          <a:extLst>
            <a:ext uri="{FF2B5EF4-FFF2-40B4-BE49-F238E27FC236}">
              <a16:creationId xmlns:a16="http://schemas.microsoft.com/office/drawing/2014/main" id="{1F024600-3FEC-46DF-8B05-0BD309B29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514351</xdr:colOff>
      <xdr:row>14</xdr:row>
      <xdr:rowOff>0</xdr:rowOff>
    </xdr:from>
    <xdr:to>
      <xdr:col>14</xdr:col>
      <xdr:colOff>472999</xdr:colOff>
      <xdr:row>27</xdr:row>
      <xdr:rowOff>19049</xdr:rowOff>
    </xdr:to>
    <xdr:graphicFrame macro="">
      <xdr:nvGraphicFramePr>
        <xdr:cNvPr id="4" name="Chart 3">
          <a:extLst>
            <a:ext uri="{FF2B5EF4-FFF2-40B4-BE49-F238E27FC236}">
              <a16:creationId xmlns:a16="http://schemas.microsoft.com/office/drawing/2014/main" id="{75E42478-75FB-4742-87E9-8A2AA73E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564697</xdr:colOff>
      <xdr:row>2</xdr:row>
      <xdr:rowOff>1363</xdr:rowOff>
    </xdr:from>
    <xdr:to>
      <xdr:col>6</xdr:col>
      <xdr:colOff>556532</xdr:colOff>
      <xdr:row>13</xdr:row>
      <xdr:rowOff>176894</xdr:rowOff>
    </xdr:to>
    <mc:AlternateContent xmlns:mc="http://schemas.openxmlformats.org/markup-compatibility/2006" xmlns:a14="http://schemas.microsoft.com/office/drawing/2010/main">
      <mc:Choice Requires="a14">
        <xdr:graphicFrame macro="">
          <xdr:nvGraphicFramePr>
            <xdr:cNvPr id="5" name="PERIODE">
              <a:extLst>
                <a:ext uri="{FF2B5EF4-FFF2-40B4-BE49-F238E27FC236}">
                  <a16:creationId xmlns:a16="http://schemas.microsoft.com/office/drawing/2014/main" id="{2BB27682-B8B8-460C-B57A-2EFBEFF1422E}"/>
                </a:ext>
              </a:extLst>
            </xdr:cNvPr>
            <xdr:cNvGraphicFramePr/>
          </xdr:nvGraphicFramePr>
          <xdr:xfrm>
            <a:off x="0" y="0"/>
            <a:ext cx="0" cy="0"/>
          </xdr:xfrm>
          <a:graphic>
            <a:graphicData uri="http://schemas.microsoft.com/office/drawing/2010/slicer">
              <sle:slicer xmlns:sle="http://schemas.microsoft.com/office/drawing/2010/slicer" name="PERIODE"/>
            </a:graphicData>
          </a:graphic>
        </xdr:graphicFrame>
      </mc:Choice>
      <mc:Fallback xmlns="">
        <xdr:sp macro="" textlink="">
          <xdr:nvSpPr>
            <xdr:cNvPr id="0" name=""/>
            <xdr:cNvSpPr>
              <a:spLocks noTextEdit="1"/>
            </xdr:cNvSpPr>
          </xdr:nvSpPr>
          <xdr:spPr>
            <a:xfrm>
              <a:off x="3013983" y="1144363"/>
              <a:ext cx="1828800" cy="2271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6804</xdr:colOff>
      <xdr:row>2</xdr:row>
      <xdr:rowOff>0</xdr:rowOff>
    </xdr:from>
    <xdr:to>
      <xdr:col>4</xdr:col>
      <xdr:colOff>3742</xdr:colOff>
      <xdr:row>13</xdr:row>
      <xdr:rowOff>175531</xdr:rowOff>
    </xdr:to>
    <mc:AlternateContent xmlns:mc="http://schemas.openxmlformats.org/markup-compatibility/2006" xmlns:a14="http://schemas.microsoft.com/office/drawing/2010/main">
      <mc:Choice Requires="a14">
        <xdr:graphicFrame macro="">
          <xdr:nvGraphicFramePr>
            <xdr:cNvPr id="6" name="CABANG">
              <a:extLst>
                <a:ext uri="{FF2B5EF4-FFF2-40B4-BE49-F238E27FC236}">
                  <a16:creationId xmlns:a16="http://schemas.microsoft.com/office/drawing/2014/main" id="{547ACA43-AFD8-4540-A6E6-DA8F38C06838}"/>
                </a:ext>
              </a:extLst>
            </xdr:cNvPr>
            <xdr:cNvGraphicFramePr/>
          </xdr:nvGraphicFramePr>
          <xdr:xfrm>
            <a:off x="0" y="0"/>
            <a:ext cx="0" cy="0"/>
          </xdr:xfrm>
          <a:graphic>
            <a:graphicData uri="http://schemas.microsoft.com/office/drawing/2010/slicer">
              <sle:slicer xmlns:sle="http://schemas.microsoft.com/office/drawing/2010/slicer" name="CABANG"/>
            </a:graphicData>
          </a:graphic>
        </xdr:graphicFrame>
      </mc:Choice>
      <mc:Fallback xmlns="">
        <xdr:sp macro="" textlink="">
          <xdr:nvSpPr>
            <xdr:cNvPr id="0" name=""/>
            <xdr:cNvSpPr>
              <a:spLocks noTextEdit="1"/>
            </xdr:cNvSpPr>
          </xdr:nvSpPr>
          <xdr:spPr>
            <a:xfrm>
              <a:off x="1231447" y="1130754"/>
              <a:ext cx="1828800" cy="2271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63.892707638886" createdVersion="7" refreshedVersion="7" minRefreshableVersion="3" recordCount="30" xr:uid="{5BDD7642-AA51-4038-8756-142C25E0D6F0}">
  <cacheSource type="worksheet">
    <worksheetSource ref="A2:F32" sheet="Data Pivot"/>
  </cacheSource>
  <cacheFields count="7">
    <cacheField name="PERIODE" numFmtId="14">
      <sharedItems count="4">
        <s v="Kuartal I"/>
        <s v="Kuartal II"/>
        <s v="Kuartal III"/>
        <s v="Kuartal IV"/>
      </sharedItems>
    </cacheField>
    <cacheField name="KODE BARANG" numFmtId="0">
      <sharedItems containsSemiMixedTypes="0" containsString="0" containsNumber="1" containsInteger="1" minValue="1" maxValue="8"/>
    </cacheField>
    <cacheField name="CABANG" numFmtId="0">
      <sharedItems count="5">
        <s v="YOGYAKARTA"/>
        <s v="BANDUNG"/>
        <s v="SURABAYA"/>
        <s v="SEMARANG"/>
        <s v="MEDAN"/>
      </sharedItems>
    </cacheField>
    <cacheField name="JUMLAH TERJUAL" numFmtId="0">
      <sharedItems containsSemiMixedTypes="0" containsString="0" containsNumber="1" containsInteger="1" minValue="10" maxValue="87"/>
    </cacheField>
    <cacheField name="HARGA BARANG" numFmtId="164">
      <sharedItems containsSemiMixedTypes="0" containsString="0" containsNumber="1" containsInteger="1" minValue="10000" maxValue="55000"/>
    </cacheField>
    <cacheField name="UANG YANG DITERIMA" numFmtId="164">
      <sharedItems containsSemiMixedTypes="0" containsString="0" containsNumber="1" containsInteger="1" minValue="150000" maxValue="3685000"/>
    </cacheField>
    <cacheField name="Pajak" numFmtId="0" formula="5%*'UANG YANG DITERIMA'" databaseField="0"/>
  </cacheFields>
  <extLst>
    <ext xmlns:x14="http://schemas.microsoft.com/office/spreadsheetml/2009/9/main" uri="{725AE2AE-9491-48be-B2B4-4EB974FC3084}">
      <x14:pivotCacheDefinition pivotCacheId="319788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n v="1"/>
    <x v="0"/>
    <n v="20"/>
    <n v="50000"/>
    <n v="1000000"/>
  </r>
  <r>
    <x v="1"/>
    <n v="2"/>
    <x v="1"/>
    <n v="25"/>
    <n v="25000"/>
    <n v="625000"/>
  </r>
  <r>
    <x v="2"/>
    <n v="3"/>
    <x v="2"/>
    <n v="10"/>
    <n v="15000"/>
    <n v="150000"/>
  </r>
  <r>
    <x v="3"/>
    <n v="4"/>
    <x v="3"/>
    <n v="67"/>
    <n v="10000"/>
    <n v="670000"/>
  </r>
  <r>
    <x v="0"/>
    <n v="5"/>
    <x v="4"/>
    <n v="45"/>
    <n v="55000"/>
    <n v="2475000"/>
  </r>
  <r>
    <x v="1"/>
    <n v="1"/>
    <x v="0"/>
    <n v="34"/>
    <n v="50000"/>
    <n v="1700000"/>
  </r>
  <r>
    <x v="2"/>
    <n v="4"/>
    <x v="3"/>
    <n v="40"/>
    <n v="10000"/>
    <n v="400000"/>
  </r>
  <r>
    <x v="3"/>
    <n v="1"/>
    <x v="0"/>
    <n v="67"/>
    <n v="50000"/>
    <n v="3350000"/>
  </r>
  <r>
    <x v="0"/>
    <n v="3"/>
    <x v="2"/>
    <n v="23"/>
    <n v="15000"/>
    <n v="345000"/>
  </r>
  <r>
    <x v="1"/>
    <n v="4"/>
    <x v="3"/>
    <n v="24"/>
    <n v="10000"/>
    <n v="240000"/>
  </r>
  <r>
    <x v="2"/>
    <n v="2"/>
    <x v="1"/>
    <n v="12"/>
    <n v="25000"/>
    <n v="300000"/>
  </r>
  <r>
    <x v="3"/>
    <n v="4"/>
    <x v="3"/>
    <n v="34"/>
    <n v="10000"/>
    <n v="340000"/>
  </r>
  <r>
    <x v="0"/>
    <n v="5"/>
    <x v="4"/>
    <n v="56"/>
    <n v="55000"/>
    <n v="3080000"/>
  </r>
  <r>
    <x v="1"/>
    <n v="3"/>
    <x v="2"/>
    <n v="23"/>
    <n v="15000"/>
    <n v="345000"/>
  </r>
  <r>
    <x v="2"/>
    <n v="8"/>
    <x v="4"/>
    <n v="56"/>
    <n v="55000"/>
    <n v="3080000"/>
  </r>
  <r>
    <x v="3"/>
    <n v="3"/>
    <x v="2"/>
    <n v="34"/>
    <n v="15000"/>
    <n v="510000"/>
  </r>
  <r>
    <x v="0"/>
    <n v="2"/>
    <x v="1"/>
    <n v="78"/>
    <n v="25000"/>
    <n v="1950000"/>
  </r>
  <r>
    <x v="1"/>
    <n v="1"/>
    <x v="0"/>
    <n v="65"/>
    <n v="50000"/>
    <n v="3250000"/>
  </r>
  <r>
    <x v="2"/>
    <n v="5"/>
    <x v="4"/>
    <n v="45"/>
    <n v="55000"/>
    <n v="2475000"/>
  </r>
  <r>
    <x v="3"/>
    <n v="3"/>
    <x v="2"/>
    <n v="65"/>
    <n v="15000"/>
    <n v="975000"/>
  </r>
  <r>
    <x v="0"/>
    <n v="2"/>
    <x v="1"/>
    <n v="45"/>
    <n v="25000"/>
    <n v="1125000"/>
  </r>
  <r>
    <x v="1"/>
    <n v="7"/>
    <x v="4"/>
    <n v="67"/>
    <n v="55000"/>
    <n v="3685000"/>
  </r>
  <r>
    <x v="2"/>
    <n v="4"/>
    <x v="3"/>
    <n v="45"/>
    <n v="10000"/>
    <n v="450000"/>
  </r>
  <r>
    <x v="3"/>
    <n v="2"/>
    <x v="1"/>
    <n v="65"/>
    <n v="25000"/>
    <n v="1625000"/>
  </r>
  <r>
    <x v="0"/>
    <n v="3"/>
    <x v="2"/>
    <n v="45"/>
    <n v="15000"/>
    <n v="675000"/>
  </r>
  <r>
    <x v="1"/>
    <n v="8"/>
    <x v="4"/>
    <n v="67"/>
    <n v="55000"/>
    <n v="3685000"/>
  </r>
  <r>
    <x v="2"/>
    <n v="4"/>
    <x v="3"/>
    <n v="87"/>
    <n v="10000"/>
    <n v="870000"/>
  </r>
  <r>
    <x v="3"/>
    <n v="3"/>
    <x v="2"/>
    <n v="56"/>
    <n v="15000"/>
    <n v="840000"/>
  </r>
  <r>
    <x v="1"/>
    <n v="2"/>
    <x v="1"/>
    <n v="43"/>
    <n v="25000"/>
    <n v="1075000"/>
  </r>
  <r>
    <x v="2"/>
    <n v="1"/>
    <x v="0"/>
    <n v="23"/>
    <n v="50000"/>
    <n v="1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D9980-F80E-4210-AF6E-9F369885E41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rowPageCount="1" colPageCount="1"/>
  <pivotFields count="7">
    <pivotField axis="axisPage" multipleItemSelectionAllowed="1" showAll="0">
      <items count="5">
        <item x="0"/>
        <item x="1"/>
        <item x="2"/>
        <item x="3"/>
        <item t="default"/>
      </items>
    </pivotField>
    <pivotField showAll="0"/>
    <pivotField axis="axisRow" showAll="0">
      <items count="6">
        <item x="1"/>
        <item x="4"/>
        <item x="3"/>
        <item x="2"/>
        <item x="0"/>
        <item t="default"/>
      </items>
    </pivotField>
    <pivotField dataField="1" showAll="0"/>
    <pivotField numFmtId="164" showAll="0"/>
    <pivotField numFmtId="164" showAll="0"/>
    <pivotField dragToRow="0" dragToCol="0" dragToPage="0" showAll="0" defaultSubtotal="0"/>
  </pivotFields>
  <rowFields count="1">
    <field x="2"/>
  </rowFields>
  <rowItems count="6">
    <i>
      <x/>
    </i>
    <i>
      <x v="1"/>
    </i>
    <i>
      <x v="2"/>
    </i>
    <i>
      <x v="3"/>
    </i>
    <i>
      <x v="4"/>
    </i>
    <i t="grand">
      <x/>
    </i>
  </rowItems>
  <colItems count="1">
    <i/>
  </colItems>
  <pageFields count="1">
    <pageField fld="0" hier="-1"/>
  </pageFields>
  <dataFields count="1">
    <dataField name="Sum of JUMLAH TERJUAL" fld="3" baseField="0" baseItem="0"/>
  </dataFields>
  <formats count="11">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outline="0" axis="axisValues" fieldPosition="0"/>
    </format>
    <format dxfId="22">
      <pivotArea outline="0" collapsedLevelsAreSubtotals="1" fieldPosition="0"/>
    </format>
    <format dxfId="3">
      <pivotArea grandRow="1" outline="0" collapsedLevelsAreSubtotals="1" fieldPosition="0"/>
    </format>
    <format dxfId="2">
      <pivotArea dataOnly="0" labelOnly="1" grandRow="1" outline="0" fieldPosition="0"/>
    </format>
    <format dxfId="1">
      <pivotArea field="2" type="button" dataOnly="0" labelOnly="1" outline="0" axis="axisRow"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12B46-37B3-4B6E-87D5-28F7C009DC1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rowPageCount="1" colPageCount="1"/>
  <pivotFields count="7">
    <pivotField axis="axisPage" multipleItemSelectionAllowed="1" showAll="0">
      <items count="5">
        <item x="0"/>
        <item x="1"/>
        <item x="2"/>
        <item x="3"/>
        <item t="default"/>
      </items>
    </pivotField>
    <pivotField showAll="0"/>
    <pivotField axis="axisRow" showAll="0">
      <items count="6">
        <item x="1"/>
        <item x="4"/>
        <item x="3"/>
        <item x="2"/>
        <item x="0"/>
        <item t="default"/>
      </items>
    </pivotField>
    <pivotField showAll="0"/>
    <pivotField numFmtId="164" showAll="0"/>
    <pivotField dataField="1" numFmtId="164" showAll="0"/>
    <pivotField dragToRow="0" dragToCol="0" dragToPage="0" showAll="0" defaultSubtotal="0"/>
  </pivotFields>
  <rowFields count="1">
    <field x="2"/>
  </rowFields>
  <rowItems count="6">
    <i>
      <x/>
    </i>
    <i>
      <x v="1"/>
    </i>
    <i>
      <x v="2"/>
    </i>
    <i>
      <x v="3"/>
    </i>
    <i>
      <x v="4"/>
    </i>
    <i t="grand">
      <x/>
    </i>
  </rowItems>
  <colItems count="1">
    <i/>
  </colItems>
  <pageFields count="1">
    <pageField fld="0" hier="-1"/>
  </pageFields>
  <dataFields count="1">
    <dataField name="Sum of UANG YANG DITERIMA" fld="5" baseField="0" baseItem="0" numFmtId="165"/>
  </dataFields>
  <formats count="10">
    <format dxfId="21">
      <pivotArea collapsedLevelsAreSubtotals="1" fieldPosition="0">
        <references count="1">
          <reference field="2" count="0"/>
        </references>
      </pivotArea>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outline="0" axis="axisValues" fieldPosition="0"/>
    </format>
    <format dxfId="14">
      <pivotArea grandRow="1" outline="0" collapsedLevelsAreSubtotals="1" fieldPosition="0"/>
    </format>
    <format dxfId="13">
      <pivotArea outline="0" collapsedLevelsAreSubtotals="1" fieldPosition="0"/>
    </format>
    <format dxfId="6">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A2A29-4138-47A6-9B0D-D9635AE1D66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rowPageCount="1" colPageCount="1"/>
  <pivotFields count="7">
    <pivotField axis="axisPage" multipleItemSelectionAllowed="1" showAll="0">
      <items count="5">
        <item x="0"/>
        <item x="1"/>
        <item x="2"/>
        <item x="3"/>
        <item t="default"/>
      </items>
    </pivotField>
    <pivotField showAll="0"/>
    <pivotField axis="axisRow" showAll="0">
      <items count="6">
        <item x="1"/>
        <item x="4"/>
        <item x="3"/>
        <item x="2"/>
        <item x="0"/>
        <item t="default"/>
      </items>
    </pivotField>
    <pivotField showAll="0"/>
    <pivotField numFmtId="164" showAll="0"/>
    <pivotField numFmtId="164" showAll="0"/>
    <pivotField dataField="1" dragToRow="0" dragToCol="0" dragToPage="0" showAll="0" defaultSubtotal="0"/>
  </pivotFields>
  <rowFields count="1">
    <field x="2"/>
  </rowFields>
  <rowItems count="6">
    <i>
      <x/>
    </i>
    <i>
      <x v="1"/>
    </i>
    <i>
      <x v="2"/>
    </i>
    <i>
      <x v="3"/>
    </i>
    <i>
      <x v="4"/>
    </i>
    <i t="grand">
      <x/>
    </i>
  </rowItems>
  <colItems count="1">
    <i/>
  </colItems>
  <pageFields count="1">
    <pageField fld="0" hier="-1"/>
  </pageFields>
  <dataFields count="1">
    <dataField name="Sum of Pajak" fld="6" baseField="0" baseItem="0" numFmtId="164"/>
  </dataFields>
  <formats count="8">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 dxfId="5">
      <pivotArea field="2" type="button" dataOnly="0" labelOnly="1" outline="0" axis="axisRow" fieldPosition="0"/>
    </format>
    <format dxfId="4">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E" xr10:uid="{DE0729D5-E81A-48BE-95BF-B420D65FAAE4}" sourceName="PERIODE">
  <pivotTables>
    <pivotTable tabId="41" name="PivotTable4"/>
    <pivotTable tabId="44" name="PivotTable6"/>
    <pivotTable tabId="43" name="PivotTable5"/>
  </pivotTables>
  <data>
    <tabular pivotCacheId="31978826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BANG" xr10:uid="{71069897-CEA7-4705-96AB-AD2BD18A70DD}" sourceName="CABANG">
  <pivotTables>
    <pivotTable tabId="41" name="PivotTable4"/>
    <pivotTable tabId="44" name="PivotTable6"/>
    <pivotTable tabId="43" name="PivotTable5"/>
  </pivotTables>
  <data>
    <tabular pivotCacheId="31978826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E" xr10:uid="{B8D4DB82-E070-44C6-BAD3-CA8F9E528A93}" cache="Slicer_PERIODE" caption="PERIODE" style="SlicerStyleDark5" rowHeight="241300"/>
  <slicer name="CABANG" xr10:uid="{C2F8FB80-A72D-46FA-BCFA-A2B9F7A23088}" cache="Slicer_CABANG" caption="CABANG"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Invoices" displayName="SalesInvoices" ref="A1:G832" totalsRowShown="0" headerRowDxfId="31">
  <sortState xmlns:xlrd2="http://schemas.microsoft.com/office/spreadsheetml/2017/richdata2" ref="A8:G819">
    <sortCondition descending="1" ref="G1:G832"/>
  </sortState>
  <tableColumns count="7">
    <tableColumn id="1" xr3:uid="{00000000-0010-0000-0000-000001000000}" name="Order Id"/>
    <tableColumn id="2" xr3:uid="{00000000-0010-0000-0000-000002000000}" name="Order Date" dataDxfId="30"/>
    <tableColumn id="3" xr3:uid="{00000000-0010-0000-0000-000003000000}" name="Company Name"/>
    <tableColumn id="4" xr3:uid="{00000000-0010-0000-0000-000004000000}" name="Country"/>
    <tableColumn id="13" xr3:uid="{63B8CC95-B7DA-4C38-BD52-B44C5C67D513}" name="Sales Name"/>
    <tableColumn id="6" xr3:uid="{00000000-0010-0000-0000-000006000000}" name="Product Name"/>
    <tableColumn id="7" xr3:uid="{00000000-0010-0000-0000-000007000000}" name="Price" data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59"/>
  <sheetViews>
    <sheetView topLeftCell="B1" zoomScale="80" zoomScaleNormal="80" zoomScalePageLayoutView="80" workbookViewId="0">
      <selection activeCell="K20" sqref="K20"/>
    </sheetView>
  </sheetViews>
  <sheetFormatPr defaultColWidth="8.7109375" defaultRowHeight="15" x14ac:dyDescent="0.25"/>
  <cols>
    <col min="1" max="1" width="20.85546875" customWidth="1"/>
    <col min="2" max="2" width="19.28515625" style="1" customWidth="1"/>
    <col min="3" max="3" width="29.42578125" customWidth="1"/>
    <col min="4" max="4" width="14.140625" customWidth="1"/>
    <col min="5" max="5" width="20.7109375" customWidth="1"/>
    <col min="6" max="6" width="31.7109375" bestFit="1" customWidth="1"/>
    <col min="7" max="7" width="23" customWidth="1"/>
    <col min="9" max="9" width="14.7109375" style="7" customWidth="1"/>
    <col min="10" max="10" width="14.7109375" style="11" customWidth="1"/>
    <col min="11" max="11" width="28.5703125" style="7" customWidth="1"/>
    <col min="12" max="13" width="21.85546875" customWidth="1"/>
    <col min="14" max="14" width="31.7109375" customWidth="1"/>
    <col min="15" max="15" width="14.5703125" style="6" customWidth="1"/>
  </cols>
  <sheetData>
    <row r="1" spans="1:15" ht="23.25" x14ac:dyDescent="0.25">
      <c r="A1" s="4" t="s">
        <v>192</v>
      </c>
      <c r="B1" s="5" t="s">
        <v>188</v>
      </c>
      <c r="C1" s="4" t="s">
        <v>189</v>
      </c>
      <c r="D1" s="4" t="s">
        <v>0</v>
      </c>
      <c r="E1" s="4" t="s">
        <v>196</v>
      </c>
      <c r="F1" s="4" t="s">
        <v>190</v>
      </c>
      <c r="G1" s="4" t="s">
        <v>191</v>
      </c>
    </row>
    <row r="2" spans="1:15" x14ac:dyDescent="0.25">
      <c r="A2">
        <v>10357</v>
      </c>
      <c r="B2" s="1">
        <v>40501</v>
      </c>
      <c r="C2" t="s">
        <v>1</v>
      </c>
      <c r="D2" t="s">
        <v>2</v>
      </c>
      <c r="E2" t="s">
        <v>197</v>
      </c>
      <c r="F2" t="s">
        <v>3</v>
      </c>
      <c r="G2" s="6">
        <v>595.20000000000005</v>
      </c>
    </row>
    <row r="3" spans="1:15" ht="16.5" customHeight="1" thickBot="1" x14ac:dyDescent="0.3">
      <c r="A3">
        <v>10788</v>
      </c>
      <c r="B3" s="1">
        <v>40899</v>
      </c>
      <c r="C3" t="s">
        <v>6</v>
      </c>
      <c r="D3" t="s">
        <v>7</v>
      </c>
      <c r="E3" t="s">
        <v>197</v>
      </c>
      <c r="F3" t="s">
        <v>8</v>
      </c>
      <c r="G3" s="6">
        <v>437</v>
      </c>
      <c r="I3" s="9"/>
      <c r="J3" s="12"/>
      <c r="K3" s="9"/>
      <c r="L3" s="8"/>
      <c r="M3" s="8"/>
      <c r="N3" s="8"/>
      <c r="O3" s="13"/>
    </row>
    <row r="4" spans="1:15" ht="19.5" thickBot="1" x14ac:dyDescent="0.35">
      <c r="A4">
        <v>10785</v>
      </c>
      <c r="B4" s="1">
        <v>40895</v>
      </c>
      <c r="C4" t="s">
        <v>10</v>
      </c>
      <c r="D4" t="s">
        <v>2</v>
      </c>
      <c r="E4" t="s">
        <v>197</v>
      </c>
      <c r="F4" t="s">
        <v>3</v>
      </c>
      <c r="G4" s="6">
        <v>310</v>
      </c>
      <c r="I4" s="24" t="s">
        <v>194</v>
      </c>
      <c r="J4" s="25" t="s">
        <v>188</v>
      </c>
      <c r="K4" s="26" t="s">
        <v>189</v>
      </c>
      <c r="L4" s="26" t="s">
        <v>193</v>
      </c>
      <c r="M4" s="26" t="s">
        <v>196</v>
      </c>
      <c r="N4" s="26" t="s">
        <v>195</v>
      </c>
      <c r="O4" s="27" t="s">
        <v>191</v>
      </c>
    </row>
    <row r="5" spans="1:15" x14ac:dyDescent="0.25">
      <c r="A5">
        <v>10834</v>
      </c>
      <c r="B5" s="1">
        <v>40923</v>
      </c>
      <c r="C5" t="s">
        <v>11</v>
      </c>
      <c r="D5" t="s">
        <v>12</v>
      </c>
      <c r="E5" t="s">
        <v>197</v>
      </c>
      <c r="F5" t="s">
        <v>13</v>
      </c>
      <c r="G5" s="6">
        <v>940.8</v>
      </c>
      <c r="I5" s="21">
        <v>10525</v>
      </c>
      <c r="J5" s="45">
        <f>VLOOKUP(I5,$A$1:$G$832,2,FALSE)</f>
        <v>40665</v>
      </c>
      <c r="K5" s="46" t="str">
        <f>VLOOKUP(I5,$A$1:$G$832,3,FALSE)</f>
        <v>Bon app'</v>
      </c>
      <c r="L5" s="22" t="str">
        <f>VLOOKUP(I5,$A$1:$G$832,4,FALSE)</f>
        <v>France</v>
      </c>
      <c r="M5" s="22" t="str">
        <f>VLOOKUP(I5,$A$1:$G$832,5,FALSE)</f>
        <v>Nancy Davolio</v>
      </c>
      <c r="N5" s="22" t="str">
        <f>VLOOKUP(I5,$A$1:$G$832,6,FALSE)</f>
        <v>Inlagd Sill</v>
      </c>
      <c r="O5" s="23">
        <f>VLOOKUP(I5,$A$1:$G$832,7,FALSE)</f>
        <v>570</v>
      </c>
    </row>
    <row r="6" spans="1:15" x14ac:dyDescent="0.25">
      <c r="A6">
        <v>10655</v>
      </c>
      <c r="B6" s="1">
        <v>40789</v>
      </c>
      <c r="C6" t="s">
        <v>15</v>
      </c>
      <c r="D6" t="s">
        <v>16</v>
      </c>
      <c r="E6" t="s">
        <v>197</v>
      </c>
      <c r="F6" t="s">
        <v>17</v>
      </c>
      <c r="G6" s="6">
        <v>154.4</v>
      </c>
      <c r="I6" s="16">
        <v>11033</v>
      </c>
      <c r="J6" s="42">
        <f t="shared" ref="J6:J14" si="0">VLOOKUP(I6,$A$1:$G$832,2,FALSE)</f>
        <v>41016</v>
      </c>
      <c r="K6" s="41" t="str">
        <f t="shared" ref="K6:K14" si="1">VLOOKUP(I6,$A$1:$G$832,3,FALSE)</f>
        <v>Richter Supermarkt</v>
      </c>
      <c r="L6" s="10" t="str">
        <f t="shared" ref="L6:L14" si="2">VLOOKUP(I6,$A$1:$G$832,4,FALSE)</f>
        <v>Switzerland</v>
      </c>
      <c r="M6" s="10" t="str">
        <f t="shared" ref="M6:M14" si="3">VLOOKUP(I6,$A$1:$G$832,5,FALSE)</f>
        <v>Robert King</v>
      </c>
      <c r="N6" s="10" t="str">
        <f t="shared" ref="N6:N14" si="4">VLOOKUP(I6,$A$1:$G$832,6,FALSE)</f>
        <v>Perth Pasties</v>
      </c>
      <c r="O6" s="15">
        <f t="shared" ref="O6:O14" si="5">VLOOKUP(I6,$A$1:$G$832,7,FALSE)</f>
        <v>2066.4</v>
      </c>
    </row>
    <row r="7" spans="1:15" x14ac:dyDescent="0.25">
      <c r="A7">
        <v>10542</v>
      </c>
      <c r="B7" s="1">
        <v>40683</v>
      </c>
      <c r="C7" t="s">
        <v>18</v>
      </c>
      <c r="D7" t="s">
        <v>7</v>
      </c>
      <c r="E7" t="s">
        <v>197</v>
      </c>
      <c r="F7" t="s">
        <v>19</v>
      </c>
      <c r="G7" s="6">
        <v>299.25</v>
      </c>
      <c r="I7" s="17">
        <v>10506</v>
      </c>
      <c r="J7" s="42">
        <f t="shared" si="0"/>
        <v>40648</v>
      </c>
      <c r="K7" s="41" t="str">
        <f t="shared" si="1"/>
        <v>Königlich Essen</v>
      </c>
      <c r="L7" s="10" t="str">
        <f t="shared" si="2"/>
        <v>Germany</v>
      </c>
      <c r="M7" s="10" t="str">
        <f t="shared" si="3"/>
        <v>Anne Dodsworth</v>
      </c>
      <c r="N7" s="10" t="str">
        <f t="shared" si="4"/>
        <v>NuNuCa Nuß-Nougat-Creme</v>
      </c>
      <c r="O7" s="15">
        <f t="shared" si="5"/>
        <v>226.8</v>
      </c>
    </row>
    <row r="8" spans="1:15" x14ac:dyDescent="0.25">
      <c r="A8">
        <v>11080</v>
      </c>
      <c r="B8" s="1">
        <v>40289</v>
      </c>
      <c r="C8" t="s">
        <v>80</v>
      </c>
      <c r="D8" t="s">
        <v>7</v>
      </c>
      <c r="E8" t="s">
        <v>198</v>
      </c>
      <c r="F8" t="s">
        <v>124</v>
      </c>
      <c r="G8" s="6">
        <v>40000</v>
      </c>
      <c r="I8" s="14">
        <v>10306</v>
      </c>
      <c r="J8" s="42">
        <f t="shared" si="0"/>
        <v>40437</v>
      </c>
      <c r="K8" s="41" t="str">
        <f t="shared" si="1"/>
        <v>Romero y tomillo</v>
      </c>
      <c r="L8" s="10" t="str">
        <f t="shared" si="2"/>
        <v>Spain</v>
      </c>
      <c r="M8" s="10" t="str">
        <f t="shared" si="3"/>
        <v>Nancy Davolio</v>
      </c>
      <c r="N8" s="10" t="str">
        <f t="shared" si="4"/>
        <v>Nord-Ost Matjeshering</v>
      </c>
      <c r="O8" s="15">
        <f t="shared" si="5"/>
        <v>207</v>
      </c>
    </row>
    <row r="9" spans="1:15" x14ac:dyDescent="0.25">
      <c r="A9">
        <v>10525</v>
      </c>
      <c r="B9" s="1">
        <v>40665</v>
      </c>
      <c r="C9" t="s">
        <v>23</v>
      </c>
      <c r="D9" t="s">
        <v>24</v>
      </c>
      <c r="E9" t="s">
        <v>197</v>
      </c>
      <c r="F9" t="s">
        <v>25</v>
      </c>
      <c r="G9" s="6">
        <v>570</v>
      </c>
      <c r="I9" s="14">
        <v>10686</v>
      </c>
      <c r="J9" s="42">
        <f t="shared" si="0"/>
        <v>40816</v>
      </c>
      <c r="K9" s="41" t="str">
        <f t="shared" si="1"/>
        <v>Piccolo und mehr</v>
      </c>
      <c r="L9" s="10" t="str">
        <f t="shared" si="2"/>
        <v>Austria</v>
      </c>
      <c r="M9" s="10" t="str">
        <f t="shared" si="3"/>
        <v>Andrew Fuller</v>
      </c>
      <c r="N9" s="10" t="str">
        <f t="shared" si="4"/>
        <v>Alice Mutton</v>
      </c>
      <c r="O9" s="15">
        <f t="shared" si="5"/>
        <v>936</v>
      </c>
    </row>
    <row r="10" spans="1:15" x14ac:dyDescent="0.25">
      <c r="A10">
        <v>10604</v>
      </c>
      <c r="B10" s="1">
        <v>40742</v>
      </c>
      <c r="C10" t="s">
        <v>27</v>
      </c>
      <c r="D10" t="s">
        <v>28</v>
      </c>
      <c r="E10" t="s">
        <v>197</v>
      </c>
      <c r="F10" t="s">
        <v>29</v>
      </c>
      <c r="G10" s="6">
        <v>68.849999999999994</v>
      </c>
      <c r="I10" s="16">
        <v>10772</v>
      </c>
      <c r="J10" s="42">
        <f t="shared" si="0"/>
        <v>40887</v>
      </c>
      <c r="K10" s="41" t="str">
        <f t="shared" si="1"/>
        <v>Lehmanns Marktstand</v>
      </c>
      <c r="L10" s="10" t="str">
        <f t="shared" si="2"/>
        <v>Germany</v>
      </c>
      <c r="M10" s="10" t="str">
        <f t="shared" si="3"/>
        <v>Janet Leverling</v>
      </c>
      <c r="N10" s="10" t="str">
        <f t="shared" si="4"/>
        <v>Thüringer Rostbratwurst</v>
      </c>
      <c r="O10" s="15">
        <f t="shared" si="5"/>
        <v>2228.2199999999998</v>
      </c>
    </row>
    <row r="11" spans="1:15" x14ac:dyDescent="0.25">
      <c r="A11">
        <v>10713</v>
      </c>
      <c r="B11" s="1">
        <v>40838</v>
      </c>
      <c r="C11" t="s">
        <v>31</v>
      </c>
      <c r="D11" t="s">
        <v>32</v>
      </c>
      <c r="E11" t="s">
        <v>197</v>
      </c>
      <c r="F11" t="s">
        <v>3</v>
      </c>
      <c r="G11" s="6">
        <v>558</v>
      </c>
      <c r="I11" s="14">
        <v>11013</v>
      </c>
      <c r="J11" s="42">
        <f t="shared" si="0"/>
        <v>41008</v>
      </c>
      <c r="K11" s="41" t="str">
        <f t="shared" si="1"/>
        <v>Romero y tomillo</v>
      </c>
      <c r="L11" s="10" t="str">
        <f t="shared" si="2"/>
        <v>Spain</v>
      </c>
      <c r="M11" s="10" t="str">
        <f t="shared" si="3"/>
        <v>Andrew Fuller</v>
      </c>
      <c r="N11" s="10" t="str">
        <f t="shared" si="4"/>
        <v>Tunnbröd</v>
      </c>
      <c r="O11" s="15">
        <f t="shared" si="5"/>
        <v>90</v>
      </c>
    </row>
    <row r="12" spans="1:15" x14ac:dyDescent="0.25">
      <c r="A12">
        <v>10546</v>
      </c>
      <c r="B12" s="1">
        <v>40686</v>
      </c>
      <c r="C12" t="s">
        <v>35</v>
      </c>
      <c r="D12" t="s">
        <v>24</v>
      </c>
      <c r="E12" t="s">
        <v>197</v>
      </c>
      <c r="F12" t="s">
        <v>36</v>
      </c>
      <c r="G12" s="6">
        <v>300</v>
      </c>
      <c r="I12" s="16">
        <v>10804</v>
      </c>
      <c r="J12" s="42">
        <f t="shared" si="0"/>
        <v>40907</v>
      </c>
      <c r="K12" s="41" t="str">
        <f t="shared" si="1"/>
        <v>Seven Seas Imports</v>
      </c>
      <c r="L12" s="10" t="str">
        <f t="shared" si="2"/>
        <v>UK</v>
      </c>
      <c r="M12" s="10" t="str">
        <f t="shared" si="3"/>
        <v>Michael Suyama</v>
      </c>
      <c r="N12" s="10" t="str">
        <f t="shared" si="4"/>
        <v>Ikura</v>
      </c>
      <c r="O12" s="15">
        <f t="shared" si="5"/>
        <v>1116</v>
      </c>
    </row>
    <row r="13" spans="1:15" x14ac:dyDescent="0.25">
      <c r="A13">
        <v>10304</v>
      </c>
      <c r="B13" s="1">
        <v>40433</v>
      </c>
      <c r="C13" t="s">
        <v>39</v>
      </c>
      <c r="D13" t="s">
        <v>40</v>
      </c>
      <c r="E13" t="s">
        <v>197</v>
      </c>
      <c r="F13" t="s">
        <v>41</v>
      </c>
      <c r="G13" s="6">
        <v>480</v>
      </c>
      <c r="I13" s="14">
        <v>11054</v>
      </c>
      <c r="J13" s="42">
        <f t="shared" si="0"/>
        <v>41027</v>
      </c>
      <c r="K13" s="41" t="str">
        <f t="shared" si="1"/>
        <v>Cactus Comidas para llevar</v>
      </c>
      <c r="L13" s="10" t="str">
        <f t="shared" si="2"/>
        <v>Argentina</v>
      </c>
      <c r="M13" s="10" t="str">
        <f t="shared" si="3"/>
        <v>Laura Callahan</v>
      </c>
      <c r="N13" s="10" t="str">
        <f t="shared" si="4"/>
        <v>Geitost</v>
      </c>
      <c r="O13" s="15">
        <f t="shared" si="5"/>
        <v>25</v>
      </c>
    </row>
    <row r="14" spans="1:15" ht="15.75" thickBot="1" x14ac:dyDescent="0.3">
      <c r="A14">
        <v>10842</v>
      </c>
      <c r="B14" s="1">
        <v>40928</v>
      </c>
      <c r="C14" t="s">
        <v>39</v>
      </c>
      <c r="D14" t="s">
        <v>40</v>
      </c>
      <c r="E14" t="s">
        <v>197</v>
      </c>
      <c r="F14" t="s">
        <v>19</v>
      </c>
      <c r="G14" s="6">
        <v>315</v>
      </c>
      <c r="H14" s="8"/>
      <c r="I14" s="18">
        <v>10608</v>
      </c>
      <c r="J14" s="43">
        <f t="shared" si="0"/>
        <v>40747</v>
      </c>
      <c r="K14" s="44" t="str">
        <f t="shared" si="1"/>
        <v>Toms Spezialitäten</v>
      </c>
      <c r="L14" s="19" t="str">
        <f t="shared" si="2"/>
        <v>Germany</v>
      </c>
      <c r="M14" s="19" t="str">
        <f t="shared" si="3"/>
        <v>Margaret Peacock</v>
      </c>
      <c r="N14" s="19" t="str">
        <f t="shared" si="4"/>
        <v>Gnocchi di nonna Alice</v>
      </c>
      <c r="O14" s="20">
        <f t="shared" si="5"/>
        <v>1064</v>
      </c>
    </row>
    <row r="15" spans="1:15" x14ac:dyDescent="0.25">
      <c r="A15">
        <v>10981</v>
      </c>
      <c r="B15" s="1">
        <v>40995</v>
      </c>
      <c r="C15" t="s">
        <v>21</v>
      </c>
      <c r="D15" t="s">
        <v>12</v>
      </c>
      <c r="E15" t="s">
        <v>197</v>
      </c>
      <c r="F15" t="s">
        <v>22</v>
      </c>
      <c r="G15" s="6">
        <v>15810</v>
      </c>
      <c r="H15" s="8"/>
      <c r="I15" s="9"/>
      <c r="J15" s="12"/>
      <c r="K15" s="9"/>
      <c r="L15" s="8"/>
      <c r="M15" s="8"/>
      <c r="N15" s="8"/>
      <c r="O15" s="13"/>
    </row>
    <row r="16" spans="1:15" x14ac:dyDescent="0.25">
      <c r="A16">
        <v>10364</v>
      </c>
      <c r="B16" s="1">
        <v>40508</v>
      </c>
      <c r="C16" t="s">
        <v>51</v>
      </c>
      <c r="D16" t="s">
        <v>52</v>
      </c>
      <c r="E16" t="s">
        <v>197</v>
      </c>
      <c r="F16" t="s">
        <v>53</v>
      </c>
      <c r="G16" s="6">
        <v>864</v>
      </c>
      <c r="H16" s="8"/>
      <c r="I16" s="9"/>
      <c r="J16" s="12"/>
      <c r="K16" s="9"/>
      <c r="L16" s="8"/>
      <c r="M16" s="8"/>
      <c r="N16" s="8"/>
      <c r="O16" s="13"/>
    </row>
    <row r="17" spans="1:15" x14ac:dyDescent="0.25">
      <c r="A17">
        <v>10865</v>
      </c>
      <c r="B17" s="1">
        <v>40941</v>
      </c>
      <c r="C17" t="s">
        <v>6</v>
      </c>
      <c r="D17" t="s">
        <v>7</v>
      </c>
      <c r="E17" t="s">
        <v>199</v>
      </c>
      <c r="F17" t="s">
        <v>22</v>
      </c>
      <c r="G17" s="6">
        <v>15019.5</v>
      </c>
      <c r="H17" s="8"/>
      <c r="I17" s="9"/>
      <c r="J17" s="12"/>
      <c r="K17" s="9"/>
      <c r="L17" s="8"/>
      <c r="M17" s="8"/>
      <c r="N17" s="8"/>
      <c r="O17" s="13"/>
    </row>
    <row r="18" spans="1:15" x14ac:dyDescent="0.25">
      <c r="A18">
        <v>10605</v>
      </c>
      <c r="B18" s="1">
        <v>40745</v>
      </c>
      <c r="C18" t="s">
        <v>47</v>
      </c>
      <c r="D18" t="s">
        <v>48</v>
      </c>
      <c r="E18" t="s">
        <v>197</v>
      </c>
      <c r="F18" t="s">
        <v>55</v>
      </c>
      <c r="G18" s="6">
        <v>497.32</v>
      </c>
      <c r="H18" s="8"/>
      <c r="I18" s="9"/>
      <c r="J18" s="12"/>
      <c r="K18" s="9"/>
      <c r="L18" s="8"/>
      <c r="M18" s="8"/>
      <c r="N18" s="8"/>
      <c r="O18" s="13"/>
    </row>
    <row r="19" spans="1:15" x14ac:dyDescent="0.25">
      <c r="A19">
        <v>10969</v>
      </c>
      <c r="B19" s="1">
        <v>40991</v>
      </c>
      <c r="C19" t="s">
        <v>56</v>
      </c>
      <c r="D19" t="s">
        <v>12</v>
      </c>
      <c r="E19" t="s">
        <v>197</v>
      </c>
      <c r="F19" t="s">
        <v>34</v>
      </c>
      <c r="G19" s="6">
        <v>108</v>
      </c>
      <c r="H19" s="8"/>
      <c r="I19" s="9"/>
      <c r="J19" s="12"/>
      <c r="K19" s="9"/>
      <c r="L19" s="8"/>
      <c r="M19" s="8"/>
      <c r="N19" s="8"/>
      <c r="O19" s="13"/>
    </row>
    <row r="20" spans="1:15" x14ac:dyDescent="0.25">
      <c r="A20">
        <v>10717</v>
      </c>
      <c r="B20" s="1">
        <v>40840</v>
      </c>
      <c r="C20" t="s">
        <v>57</v>
      </c>
      <c r="D20" t="s">
        <v>7</v>
      </c>
      <c r="E20" t="s">
        <v>197</v>
      </c>
      <c r="F20" t="s">
        <v>58</v>
      </c>
      <c r="G20" s="6">
        <v>304</v>
      </c>
      <c r="H20" s="8"/>
      <c r="I20" s="9"/>
      <c r="J20" s="12"/>
      <c r="K20" s="9"/>
      <c r="L20" s="8"/>
      <c r="M20" s="8"/>
      <c r="N20" s="8"/>
      <c r="O20" s="13"/>
    </row>
    <row r="21" spans="1:15" x14ac:dyDescent="0.25">
      <c r="A21">
        <v>10465</v>
      </c>
      <c r="B21" s="1">
        <v>40607</v>
      </c>
      <c r="C21" t="s">
        <v>59</v>
      </c>
      <c r="D21" t="s">
        <v>60</v>
      </c>
      <c r="E21" t="s">
        <v>197</v>
      </c>
      <c r="F21" t="s">
        <v>61</v>
      </c>
      <c r="G21" s="6">
        <v>90</v>
      </c>
      <c r="H21" s="8"/>
      <c r="I21" s="9"/>
      <c r="J21" s="12"/>
      <c r="K21" s="9"/>
      <c r="L21" s="8"/>
      <c r="M21" s="8"/>
      <c r="N21" s="8"/>
      <c r="O21" s="13"/>
    </row>
    <row r="22" spans="1:15" x14ac:dyDescent="0.25">
      <c r="A22">
        <v>10340</v>
      </c>
      <c r="B22" s="1">
        <v>40480</v>
      </c>
      <c r="C22" t="s">
        <v>23</v>
      </c>
      <c r="D22" t="s">
        <v>24</v>
      </c>
      <c r="E22" t="s">
        <v>197</v>
      </c>
      <c r="F22" t="s">
        <v>63</v>
      </c>
      <c r="G22" s="6">
        <v>950</v>
      </c>
      <c r="H22" s="8"/>
      <c r="I22" s="9"/>
      <c r="J22" s="12"/>
      <c r="K22" s="9"/>
      <c r="L22" s="8"/>
      <c r="M22" s="8"/>
      <c r="N22" s="8"/>
      <c r="O22" s="13"/>
    </row>
    <row r="23" spans="1:15" x14ac:dyDescent="0.25">
      <c r="A23">
        <v>10877</v>
      </c>
      <c r="B23" s="1">
        <v>40948</v>
      </c>
      <c r="C23" t="s">
        <v>64</v>
      </c>
      <c r="D23" t="s">
        <v>12</v>
      </c>
      <c r="E23" t="s">
        <v>197</v>
      </c>
      <c r="F23" t="s">
        <v>55</v>
      </c>
      <c r="G23" s="6">
        <v>392.63</v>
      </c>
      <c r="H23" s="8"/>
      <c r="I23" s="9"/>
      <c r="J23" s="12"/>
      <c r="K23" s="9"/>
      <c r="L23" s="8"/>
      <c r="M23" s="8"/>
      <c r="N23" s="8"/>
      <c r="O23" s="13"/>
    </row>
    <row r="24" spans="1:15" x14ac:dyDescent="0.25">
      <c r="A24">
        <v>10916</v>
      </c>
      <c r="B24" s="1">
        <v>40966</v>
      </c>
      <c r="C24" t="s">
        <v>65</v>
      </c>
      <c r="D24" t="s">
        <v>66</v>
      </c>
      <c r="E24" t="s">
        <v>197</v>
      </c>
      <c r="F24" t="s">
        <v>55</v>
      </c>
      <c r="G24" s="6">
        <v>104.7</v>
      </c>
      <c r="H24" s="8"/>
      <c r="I24" s="9"/>
      <c r="J24" s="12"/>
      <c r="K24" s="9"/>
      <c r="L24" s="8"/>
      <c r="M24" s="8"/>
      <c r="N24" s="8"/>
      <c r="O24" s="13"/>
    </row>
    <row r="25" spans="1:15" x14ac:dyDescent="0.25">
      <c r="A25">
        <v>10792</v>
      </c>
      <c r="B25" s="1">
        <v>40900</v>
      </c>
      <c r="C25" t="s">
        <v>69</v>
      </c>
      <c r="D25" t="s">
        <v>70</v>
      </c>
      <c r="E25" t="s">
        <v>197</v>
      </c>
      <c r="F25" t="s">
        <v>71</v>
      </c>
      <c r="G25" s="6">
        <v>190</v>
      </c>
      <c r="H25" s="8"/>
      <c r="I25" s="9"/>
      <c r="J25" s="12"/>
      <c r="K25" s="9"/>
      <c r="L25" s="8"/>
      <c r="M25" s="8"/>
      <c r="N25" s="8"/>
      <c r="O25" s="13"/>
    </row>
    <row r="26" spans="1:15" x14ac:dyDescent="0.25">
      <c r="A26">
        <v>11027</v>
      </c>
      <c r="B26" s="1">
        <v>41015</v>
      </c>
      <c r="C26" t="s">
        <v>72</v>
      </c>
      <c r="D26" t="s">
        <v>48</v>
      </c>
      <c r="E26" t="s">
        <v>197</v>
      </c>
      <c r="F26" t="s">
        <v>61</v>
      </c>
      <c r="G26" s="6">
        <v>101.25</v>
      </c>
      <c r="H26" s="8"/>
      <c r="I26" s="9"/>
      <c r="J26" s="12"/>
      <c r="K26" s="9"/>
      <c r="L26" s="8"/>
      <c r="M26" s="8"/>
      <c r="N26" s="8"/>
      <c r="O26" s="13"/>
    </row>
    <row r="27" spans="1:15" x14ac:dyDescent="0.25">
      <c r="A27">
        <v>10921</v>
      </c>
      <c r="B27" s="1">
        <v>40971</v>
      </c>
      <c r="C27" t="s">
        <v>59</v>
      </c>
      <c r="D27" t="s">
        <v>60</v>
      </c>
      <c r="E27" t="s">
        <v>197</v>
      </c>
      <c r="F27" t="s">
        <v>37</v>
      </c>
      <c r="G27" s="6">
        <v>180</v>
      </c>
      <c r="H27" s="8"/>
      <c r="I27" s="9"/>
      <c r="J27" s="12"/>
      <c r="K27" s="9"/>
      <c r="L27" s="8"/>
      <c r="M27" s="8"/>
      <c r="N27" s="8"/>
      <c r="O27" s="13"/>
    </row>
    <row r="28" spans="1:15" x14ac:dyDescent="0.25">
      <c r="A28">
        <v>10710</v>
      </c>
      <c r="B28" s="1">
        <v>40836</v>
      </c>
      <c r="C28" t="s">
        <v>74</v>
      </c>
      <c r="D28" t="s">
        <v>16</v>
      </c>
      <c r="E28" t="s">
        <v>197</v>
      </c>
      <c r="F28" t="s">
        <v>8</v>
      </c>
      <c r="G28" s="6">
        <v>46</v>
      </c>
      <c r="I28" s="9"/>
      <c r="J28" s="12"/>
      <c r="K28" s="9"/>
      <c r="L28" s="8"/>
      <c r="M28" s="8"/>
      <c r="N28" s="8"/>
      <c r="O28" s="13"/>
    </row>
    <row r="29" spans="1:15" x14ac:dyDescent="0.25">
      <c r="A29">
        <v>10417</v>
      </c>
      <c r="B29" s="1">
        <v>40559</v>
      </c>
      <c r="C29" t="s">
        <v>170</v>
      </c>
      <c r="D29" t="s">
        <v>60</v>
      </c>
      <c r="E29" t="s">
        <v>200</v>
      </c>
      <c r="F29" t="s">
        <v>22</v>
      </c>
      <c r="G29" s="6">
        <v>10540</v>
      </c>
      <c r="I29" s="9"/>
      <c r="J29" s="12"/>
      <c r="K29" s="9"/>
      <c r="L29" s="8"/>
      <c r="M29" s="8"/>
      <c r="N29" s="8"/>
      <c r="O29" s="13"/>
    </row>
    <row r="30" spans="1:15" x14ac:dyDescent="0.25">
      <c r="A30">
        <v>10888</v>
      </c>
      <c r="B30" s="1">
        <v>40955</v>
      </c>
      <c r="C30" t="s">
        <v>78</v>
      </c>
      <c r="D30" t="s">
        <v>79</v>
      </c>
      <c r="E30" t="s">
        <v>197</v>
      </c>
      <c r="F30" t="s">
        <v>71</v>
      </c>
      <c r="G30" s="6">
        <v>380</v>
      </c>
      <c r="I30" s="9"/>
      <c r="J30" s="12"/>
      <c r="K30" s="9"/>
      <c r="L30" s="8"/>
      <c r="M30" s="8"/>
      <c r="N30" s="8"/>
      <c r="O30" s="13"/>
    </row>
    <row r="31" spans="1:15" x14ac:dyDescent="0.25">
      <c r="A31">
        <v>10835</v>
      </c>
      <c r="B31" s="1">
        <v>40923</v>
      </c>
      <c r="C31" t="s">
        <v>80</v>
      </c>
      <c r="D31" t="s">
        <v>7</v>
      </c>
      <c r="E31" t="s">
        <v>197</v>
      </c>
      <c r="F31" t="s">
        <v>42</v>
      </c>
      <c r="G31" s="6">
        <v>825</v>
      </c>
      <c r="I31" s="9"/>
      <c r="J31" s="12"/>
      <c r="K31" s="9"/>
      <c r="L31" s="8"/>
      <c r="M31" s="8"/>
      <c r="N31" s="8"/>
      <c r="O31" s="13"/>
    </row>
    <row r="32" spans="1:15" x14ac:dyDescent="0.25">
      <c r="A32">
        <v>10991</v>
      </c>
      <c r="B32" s="1">
        <v>41000</v>
      </c>
      <c r="C32" t="s">
        <v>6</v>
      </c>
      <c r="D32" t="s">
        <v>7</v>
      </c>
      <c r="E32" t="s">
        <v>197</v>
      </c>
      <c r="F32" t="s">
        <v>71</v>
      </c>
      <c r="G32" s="6">
        <v>760</v>
      </c>
      <c r="I32" s="9"/>
      <c r="J32" s="12"/>
      <c r="K32" s="9"/>
      <c r="L32" s="8"/>
      <c r="M32" s="8"/>
      <c r="N32" s="8"/>
      <c r="O32" s="13"/>
    </row>
    <row r="33" spans="1:15" x14ac:dyDescent="0.25">
      <c r="A33">
        <v>10325</v>
      </c>
      <c r="B33" s="1">
        <v>40460</v>
      </c>
      <c r="C33" t="s">
        <v>18</v>
      </c>
      <c r="D33" t="s">
        <v>7</v>
      </c>
      <c r="E33" t="s">
        <v>197</v>
      </c>
      <c r="F33" t="s">
        <v>49</v>
      </c>
      <c r="G33" s="6">
        <v>120</v>
      </c>
      <c r="I33" s="9"/>
      <c r="J33" s="12"/>
      <c r="K33" s="9"/>
      <c r="L33" s="8"/>
      <c r="M33" s="8"/>
      <c r="N33" s="8"/>
      <c r="O33" s="13"/>
    </row>
    <row r="34" spans="1:15" x14ac:dyDescent="0.25">
      <c r="A34">
        <v>10897</v>
      </c>
      <c r="B34" s="1">
        <v>40958</v>
      </c>
      <c r="C34" t="s">
        <v>107</v>
      </c>
      <c r="D34" t="s">
        <v>108</v>
      </c>
      <c r="E34" t="s">
        <v>201</v>
      </c>
      <c r="F34" t="s">
        <v>13</v>
      </c>
      <c r="G34" s="6">
        <v>9903.2000000000007</v>
      </c>
      <c r="I34" s="9"/>
      <c r="J34" s="12"/>
      <c r="K34" s="9"/>
      <c r="L34" s="8"/>
      <c r="M34" s="8"/>
      <c r="N34" s="8"/>
      <c r="O34" s="13"/>
    </row>
    <row r="35" spans="1:15" x14ac:dyDescent="0.25">
      <c r="A35">
        <v>10689</v>
      </c>
      <c r="B35" s="1">
        <v>40817</v>
      </c>
      <c r="C35" t="s">
        <v>87</v>
      </c>
      <c r="D35" t="s">
        <v>88</v>
      </c>
      <c r="E35" t="s">
        <v>197</v>
      </c>
      <c r="F35" t="s">
        <v>89</v>
      </c>
      <c r="G35" s="6">
        <v>472.5</v>
      </c>
      <c r="I35" s="9"/>
      <c r="J35" s="12"/>
      <c r="K35" s="9"/>
      <c r="L35" s="8"/>
      <c r="M35" s="8"/>
      <c r="N35" s="8"/>
      <c r="O35" s="13"/>
    </row>
    <row r="36" spans="1:15" x14ac:dyDescent="0.25">
      <c r="A36">
        <v>10680</v>
      </c>
      <c r="B36" s="1">
        <v>40810</v>
      </c>
      <c r="C36" t="s">
        <v>90</v>
      </c>
      <c r="D36" t="s">
        <v>32</v>
      </c>
      <c r="E36" t="s">
        <v>197</v>
      </c>
      <c r="F36" t="s">
        <v>55</v>
      </c>
      <c r="G36" s="6">
        <v>654.38</v>
      </c>
      <c r="I36" s="9"/>
      <c r="J36" s="12"/>
      <c r="K36" s="9"/>
      <c r="L36" s="8"/>
      <c r="M36" s="8"/>
      <c r="N36" s="8"/>
      <c r="O36" s="13"/>
    </row>
    <row r="37" spans="1:15" x14ac:dyDescent="0.25">
      <c r="A37">
        <v>10816</v>
      </c>
      <c r="B37" s="1">
        <v>40914</v>
      </c>
      <c r="C37" t="s">
        <v>153</v>
      </c>
      <c r="D37" t="s">
        <v>32</v>
      </c>
      <c r="E37" t="s">
        <v>200</v>
      </c>
      <c r="F37" t="s">
        <v>22</v>
      </c>
      <c r="G37" s="6">
        <v>7509.75</v>
      </c>
      <c r="I37" s="9"/>
      <c r="J37" s="12"/>
      <c r="K37" s="9"/>
      <c r="L37" s="8"/>
      <c r="M37" s="8"/>
      <c r="N37" s="8"/>
      <c r="O37" s="13"/>
    </row>
    <row r="38" spans="1:15" x14ac:dyDescent="0.25">
      <c r="A38">
        <v>10374</v>
      </c>
      <c r="B38" s="1">
        <v>40517</v>
      </c>
      <c r="C38" t="s">
        <v>69</v>
      </c>
      <c r="D38" t="s">
        <v>70</v>
      </c>
      <c r="E38" t="s">
        <v>197</v>
      </c>
      <c r="F38" t="s">
        <v>84</v>
      </c>
      <c r="G38" s="6">
        <v>300</v>
      </c>
      <c r="I38" s="9"/>
      <c r="J38" s="12"/>
      <c r="K38" s="9"/>
      <c r="L38" s="8"/>
      <c r="M38" s="8"/>
      <c r="N38" s="8"/>
      <c r="O38" s="13"/>
    </row>
    <row r="39" spans="1:15" x14ac:dyDescent="0.25">
      <c r="A39">
        <v>10258</v>
      </c>
      <c r="B39" s="1">
        <v>40376</v>
      </c>
      <c r="C39" t="s">
        <v>92</v>
      </c>
      <c r="D39" t="s">
        <v>93</v>
      </c>
      <c r="E39" t="s">
        <v>197</v>
      </c>
      <c r="F39" t="s">
        <v>71</v>
      </c>
      <c r="G39" s="6">
        <v>608</v>
      </c>
      <c r="I39" s="9"/>
      <c r="J39" s="12"/>
      <c r="K39" s="9"/>
      <c r="L39" s="8"/>
      <c r="M39" s="8"/>
      <c r="N39" s="8"/>
      <c r="O39" s="13"/>
    </row>
    <row r="40" spans="1:15" x14ac:dyDescent="0.25">
      <c r="A40">
        <v>10984</v>
      </c>
      <c r="B40" s="1">
        <v>40998</v>
      </c>
      <c r="C40" t="s">
        <v>31</v>
      </c>
      <c r="D40" t="s">
        <v>32</v>
      </c>
      <c r="E40" t="s">
        <v>197</v>
      </c>
      <c r="F40" t="s">
        <v>55</v>
      </c>
      <c r="G40" s="6">
        <v>959.75</v>
      </c>
      <c r="I40" s="9"/>
      <c r="J40" s="12"/>
      <c r="K40" s="9"/>
      <c r="L40" s="8"/>
      <c r="M40" s="8"/>
      <c r="N40" s="8"/>
      <c r="O40" s="13"/>
    </row>
    <row r="41" spans="1:15" x14ac:dyDescent="0.25">
      <c r="A41">
        <v>10653</v>
      </c>
      <c r="B41" s="1">
        <v>40788</v>
      </c>
      <c r="C41" t="s">
        <v>57</v>
      </c>
      <c r="D41" t="s">
        <v>7</v>
      </c>
      <c r="E41" t="s">
        <v>197</v>
      </c>
      <c r="F41" t="s">
        <v>55</v>
      </c>
      <c r="G41" s="6">
        <v>471.15</v>
      </c>
      <c r="I41" s="9"/>
      <c r="J41" s="12"/>
      <c r="K41" s="9"/>
      <c r="L41" s="8"/>
      <c r="M41" s="8"/>
      <c r="N41" s="8"/>
      <c r="O41" s="13"/>
    </row>
    <row r="42" spans="1:15" x14ac:dyDescent="0.25">
      <c r="A42">
        <v>10377</v>
      </c>
      <c r="B42" s="1">
        <v>40521</v>
      </c>
      <c r="C42" t="s">
        <v>97</v>
      </c>
      <c r="D42" t="s">
        <v>52</v>
      </c>
      <c r="E42" t="s">
        <v>197</v>
      </c>
      <c r="F42" t="s">
        <v>98</v>
      </c>
      <c r="G42" s="6">
        <v>618.79999999999995</v>
      </c>
      <c r="I42" s="9"/>
      <c r="J42" s="12"/>
      <c r="K42" s="9"/>
      <c r="L42" s="8"/>
      <c r="M42" s="8"/>
      <c r="N42" s="8"/>
      <c r="O42" s="13"/>
    </row>
    <row r="43" spans="1:15" x14ac:dyDescent="0.25">
      <c r="A43">
        <v>10482</v>
      </c>
      <c r="B43" s="1">
        <v>40623</v>
      </c>
      <c r="C43" t="s">
        <v>100</v>
      </c>
      <c r="D43" t="s">
        <v>32</v>
      </c>
      <c r="E43" t="s">
        <v>197</v>
      </c>
      <c r="F43" t="s">
        <v>26</v>
      </c>
      <c r="G43" s="6">
        <v>147</v>
      </c>
      <c r="I43" s="9"/>
      <c r="J43" s="12"/>
      <c r="K43" s="9"/>
      <c r="L43" s="8"/>
      <c r="M43" s="8"/>
      <c r="N43" s="8"/>
      <c r="O43" s="13"/>
    </row>
    <row r="44" spans="1:15" x14ac:dyDescent="0.25">
      <c r="A44">
        <v>10690</v>
      </c>
      <c r="B44" s="1">
        <v>40818</v>
      </c>
      <c r="C44" t="s">
        <v>21</v>
      </c>
      <c r="D44" t="s">
        <v>12</v>
      </c>
      <c r="E44" t="s">
        <v>197</v>
      </c>
      <c r="F44" t="s">
        <v>50</v>
      </c>
      <c r="G44" s="6">
        <v>570</v>
      </c>
      <c r="I44" s="9"/>
      <c r="J44" s="12"/>
      <c r="K44" s="9"/>
      <c r="L44" s="8"/>
      <c r="M44" s="8"/>
      <c r="N44" s="8"/>
      <c r="O44" s="13"/>
    </row>
    <row r="45" spans="1:15" x14ac:dyDescent="0.25">
      <c r="A45">
        <v>10928</v>
      </c>
      <c r="B45" s="1">
        <v>40973</v>
      </c>
      <c r="C45" t="s">
        <v>101</v>
      </c>
      <c r="D45" t="s">
        <v>79</v>
      </c>
      <c r="E45" t="s">
        <v>197</v>
      </c>
      <c r="F45" t="s">
        <v>75</v>
      </c>
      <c r="G45" s="6">
        <v>47.5</v>
      </c>
      <c r="I45" s="9"/>
      <c r="J45" s="12"/>
      <c r="K45" s="9"/>
      <c r="L45" s="8"/>
      <c r="M45" s="8"/>
      <c r="N45" s="8"/>
      <c r="O45" s="13"/>
    </row>
    <row r="46" spans="1:15" x14ac:dyDescent="0.25">
      <c r="A46">
        <v>10479</v>
      </c>
      <c r="B46" s="1">
        <v>40621</v>
      </c>
      <c r="C46" t="s">
        <v>112</v>
      </c>
      <c r="D46" t="s">
        <v>32</v>
      </c>
      <c r="E46" t="s">
        <v>201</v>
      </c>
      <c r="F46" t="s">
        <v>22</v>
      </c>
      <c r="G46" s="6">
        <v>6324</v>
      </c>
      <c r="I46" s="9"/>
      <c r="J46" s="12"/>
      <c r="K46" s="9"/>
      <c r="L46" s="8"/>
      <c r="M46" s="8"/>
      <c r="N46" s="8"/>
      <c r="O46" s="13"/>
    </row>
    <row r="47" spans="1:15" x14ac:dyDescent="0.25">
      <c r="A47">
        <v>10776</v>
      </c>
      <c r="B47" s="1">
        <v>40892</v>
      </c>
      <c r="C47" t="s">
        <v>92</v>
      </c>
      <c r="D47" t="s">
        <v>93</v>
      </c>
      <c r="E47" t="s">
        <v>197</v>
      </c>
      <c r="F47" t="s">
        <v>84</v>
      </c>
      <c r="G47" s="6">
        <v>190</v>
      </c>
      <c r="I47" s="9"/>
      <c r="J47" s="12"/>
      <c r="K47" s="9"/>
      <c r="L47" s="8"/>
      <c r="M47" s="8"/>
      <c r="N47" s="8"/>
      <c r="O47" s="13"/>
    </row>
    <row r="48" spans="1:15" x14ac:dyDescent="0.25">
      <c r="A48">
        <v>10993</v>
      </c>
      <c r="B48" s="1">
        <v>41000</v>
      </c>
      <c r="C48" t="s">
        <v>154</v>
      </c>
      <c r="D48" t="s">
        <v>88</v>
      </c>
      <c r="E48" t="s">
        <v>202</v>
      </c>
      <c r="F48" t="s">
        <v>13</v>
      </c>
      <c r="G48" s="6">
        <v>4642.13</v>
      </c>
      <c r="I48" s="9"/>
      <c r="J48" s="12"/>
      <c r="K48" s="9"/>
      <c r="L48" s="8"/>
      <c r="M48" s="8"/>
      <c r="N48" s="8"/>
      <c r="O48" s="13"/>
    </row>
    <row r="49" spans="1:15" x14ac:dyDescent="0.25">
      <c r="A49">
        <v>10992</v>
      </c>
      <c r="B49" s="1">
        <v>41000</v>
      </c>
      <c r="C49" t="s">
        <v>105</v>
      </c>
      <c r="D49" t="s">
        <v>32</v>
      </c>
      <c r="E49" t="s">
        <v>197</v>
      </c>
      <c r="F49" t="s">
        <v>85</v>
      </c>
      <c r="G49" s="6">
        <v>69.599999999999994</v>
      </c>
      <c r="I49" s="9"/>
      <c r="J49" s="12"/>
      <c r="K49" s="9"/>
      <c r="L49" s="8"/>
      <c r="M49" s="8"/>
      <c r="N49" s="8"/>
      <c r="O49" s="13"/>
    </row>
    <row r="50" spans="1:15" x14ac:dyDescent="0.25">
      <c r="A50">
        <v>10510</v>
      </c>
      <c r="B50" s="1">
        <v>40651</v>
      </c>
      <c r="C50" t="s">
        <v>31</v>
      </c>
      <c r="D50" t="s">
        <v>32</v>
      </c>
      <c r="E50" t="s">
        <v>203</v>
      </c>
      <c r="F50" t="s">
        <v>13</v>
      </c>
      <c r="G50" s="6">
        <v>4456.4399999999996</v>
      </c>
      <c r="I50" s="9"/>
      <c r="J50" s="12"/>
      <c r="K50" s="9"/>
      <c r="L50" s="8"/>
      <c r="M50" s="8"/>
      <c r="N50" s="8"/>
      <c r="O50" s="13"/>
    </row>
    <row r="51" spans="1:15" x14ac:dyDescent="0.25">
      <c r="A51">
        <v>10567</v>
      </c>
      <c r="B51" s="1">
        <v>40706</v>
      </c>
      <c r="C51" t="s">
        <v>107</v>
      </c>
      <c r="D51" t="s">
        <v>108</v>
      </c>
      <c r="E51" t="s">
        <v>197</v>
      </c>
      <c r="F51" t="s">
        <v>84</v>
      </c>
      <c r="G51" s="6">
        <v>600</v>
      </c>
      <c r="I51" s="9"/>
      <c r="J51" s="12"/>
      <c r="K51" s="9"/>
      <c r="L51" s="8"/>
      <c r="M51" s="8"/>
      <c r="N51" s="8"/>
      <c r="O51" s="13"/>
    </row>
    <row r="52" spans="1:15" x14ac:dyDescent="0.25">
      <c r="A52">
        <v>10587</v>
      </c>
      <c r="B52" s="1">
        <v>40726</v>
      </c>
      <c r="C52" t="s">
        <v>109</v>
      </c>
      <c r="D52" t="s">
        <v>12</v>
      </c>
      <c r="E52" t="s">
        <v>197</v>
      </c>
      <c r="F52" t="s">
        <v>4</v>
      </c>
      <c r="G52" s="6">
        <v>187.38</v>
      </c>
      <c r="I52" s="9"/>
      <c r="J52" s="12"/>
      <c r="K52" s="9"/>
      <c r="L52" s="8"/>
      <c r="M52" s="8"/>
      <c r="N52" s="8"/>
      <c r="O52" s="13"/>
    </row>
    <row r="53" spans="1:15" x14ac:dyDescent="0.25">
      <c r="A53">
        <v>10579</v>
      </c>
      <c r="B53" s="1">
        <v>40719</v>
      </c>
      <c r="C53" t="s">
        <v>110</v>
      </c>
      <c r="D53" t="s">
        <v>32</v>
      </c>
      <c r="E53" t="s">
        <v>197</v>
      </c>
      <c r="F53" t="s">
        <v>111</v>
      </c>
      <c r="G53" s="6">
        <v>155</v>
      </c>
      <c r="I53" s="9"/>
      <c r="J53" s="12"/>
      <c r="K53" s="9"/>
      <c r="L53" s="8"/>
      <c r="M53" s="8"/>
      <c r="N53" s="8"/>
      <c r="O53" s="13"/>
    </row>
    <row r="54" spans="1:15" x14ac:dyDescent="0.25">
      <c r="A54">
        <v>10314</v>
      </c>
      <c r="B54" s="1">
        <v>40446</v>
      </c>
      <c r="C54" t="s">
        <v>112</v>
      </c>
      <c r="D54" t="s">
        <v>32</v>
      </c>
      <c r="E54" t="s">
        <v>197</v>
      </c>
      <c r="F54" t="s">
        <v>67</v>
      </c>
      <c r="G54" s="6">
        <v>921.6</v>
      </c>
      <c r="I54" s="9"/>
      <c r="J54" s="12"/>
      <c r="K54" s="9"/>
      <c r="L54" s="8"/>
      <c r="M54" s="8"/>
      <c r="N54" s="8"/>
      <c r="O54" s="13"/>
    </row>
    <row r="55" spans="1:15" x14ac:dyDescent="0.25">
      <c r="A55">
        <v>10733</v>
      </c>
      <c r="B55" s="1">
        <v>40854</v>
      </c>
      <c r="C55" t="s">
        <v>87</v>
      </c>
      <c r="D55" t="s">
        <v>88</v>
      </c>
      <c r="E55" t="s">
        <v>197</v>
      </c>
      <c r="F55" t="s">
        <v>83</v>
      </c>
      <c r="G55" s="6">
        <v>372</v>
      </c>
      <c r="I55" s="9"/>
      <c r="J55" s="12"/>
      <c r="K55" s="9"/>
      <c r="L55" s="8"/>
      <c r="M55" s="8"/>
      <c r="N55" s="8"/>
      <c r="O55" s="13"/>
    </row>
    <row r="56" spans="1:15" x14ac:dyDescent="0.25">
      <c r="A56">
        <v>10394</v>
      </c>
      <c r="B56" s="1">
        <v>40537</v>
      </c>
      <c r="C56" t="s">
        <v>114</v>
      </c>
      <c r="D56" t="s">
        <v>32</v>
      </c>
      <c r="E56" t="s">
        <v>197</v>
      </c>
      <c r="F56" t="s">
        <v>82</v>
      </c>
      <c r="G56" s="6">
        <v>48</v>
      </c>
      <c r="I56" s="9"/>
      <c r="J56" s="12"/>
      <c r="K56" s="9"/>
      <c r="L56" s="8"/>
      <c r="M56" s="8"/>
      <c r="N56" s="8"/>
      <c r="O56" s="13"/>
    </row>
    <row r="57" spans="1:15" x14ac:dyDescent="0.25">
      <c r="A57">
        <v>10671</v>
      </c>
      <c r="B57" s="1">
        <v>40803</v>
      </c>
      <c r="C57" t="s">
        <v>115</v>
      </c>
      <c r="D57" t="s">
        <v>24</v>
      </c>
      <c r="E57" t="s">
        <v>197</v>
      </c>
      <c r="F57" t="s">
        <v>55</v>
      </c>
      <c r="G57" s="6">
        <v>174.5</v>
      </c>
      <c r="I57" s="9"/>
      <c r="J57" s="12"/>
      <c r="K57" s="9"/>
      <c r="L57" s="8"/>
      <c r="M57" s="8"/>
      <c r="N57" s="8"/>
      <c r="O57" s="13"/>
    </row>
    <row r="58" spans="1:15" x14ac:dyDescent="0.25">
      <c r="A58">
        <v>10666</v>
      </c>
      <c r="B58" s="1">
        <v>40798</v>
      </c>
      <c r="C58" t="s">
        <v>126</v>
      </c>
      <c r="D58" t="s">
        <v>127</v>
      </c>
      <c r="E58" t="s">
        <v>202</v>
      </c>
      <c r="F58" t="s">
        <v>13</v>
      </c>
      <c r="G58" s="6">
        <v>4456.4399999999996</v>
      </c>
      <c r="I58" s="9"/>
      <c r="J58" s="12"/>
      <c r="K58" s="9"/>
      <c r="L58" s="8"/>
      <c r="M58" s="8"/>
      <c r="N58" s="8"/>
      <c r="O58" s="13"/>
    </row>
    <row r="59" spans="1:15" x14ac:dyDescent="0.25">
      <c r="A59">
        <v>10401</v>
      </c>
      <c r="B59" s="1">
        <v>40544</v>
      </c>
      <c r="C59" t="s">
        <v>112</v>
      </c>
      <c r="D59" t="s">
        <v>32</v>
      </c>
      <c r="E59" t="s">
        <v>197</v>
      </c>
      <c r="F59" t="s">
        <v>14</v>
      </c>
      <c r="G59" s="6">
        <v>372.6</v>
      </c>
      <c r="I59" s="9"/>
      <c r="J59" s="12"/>
      <c r="K59" s="9"/>
      <c r="L59" s="8"/>
      <c r="M59" s="8"/>
      <c r="N59" s="8"/>
      <c r="O59" s="13"/>
    </row>
    <row r="60" spans="1:15" x14ac:dyDescent="0.25">
      <c r="A60">
        <v>10473</v>
      </c>
      <c r="B60" s="1">
        <v>40615</v>
      </c>
      <c r="C60" t="s">
        <v>118</v>
      </c>
      <c r="D60" t="s">
        <v>52</v>
      </c>
      <c r="E60" t="s">
        <v>197</v>
      </c>
      <c r="F60" t="s">
        <v>119</v>
      </c>
      <c r="G60" s="6">
        <v>24</v>
      </c>
      <c r="I60" s="9"/>
      <c r="J60" s="12"/>
      <c r="K60" s="9"/>
      <c r="L60" s="8"/>
      <c r="M60" s="8"/>
      <c r="N60" s="8"/>
      <c r="O60" s="13"/>
    </row>
    <row r="61" spans="1:15" x14ac:dyDescent="0.25">
      <c r="A61">
        <v>10743</v>
      </c>
      <c r="B61" s="1">
        <v>40864</v>
      </c>
      <c r="C61" t="s">
        <v>120</v>
      </c>
      <c r="D61" t="s">
        <v>52</v>
      </c>
      <c r="E61" t="s">
        <v>197</v>
      </c>
      <c r="F61" t="s">
        <v>34</v>
      </c>
      <c r="G61" s="6">
        <v>319.2</v>
      </c>
      <c r="I61" s="9"/>
      <c r="J61" s="12"/>
      <c r="K61" s="9"/>
      <c r="L61" s="8"/>
      <c r="M61" s="8"/>
      <c r="N61" s="8"/>
      <c r="O61" s="13"/>
    </row>
    <row r="62" spans="1:15" x14ac:dyDescent="0.25">
      <c r="A62">
        <v>10351</v>
      </c>
      <c r="B62" s="1">
        <v>40493</v>
      </c>
      <c r="C62" t="s">
        <v>92</v>
      </c>
      <c r="D62" t="s">
        <v>93</v>
      </c>
      <c r="E62" t="s">
        <v>197</v>
      </c>
      <c r="F62" t="s">
        <v>22</v>
      </c>
      <c r="G62" s="6">
        <v>4005.2</v>
      </c>
      <c r="I62" s="9"/>
      <c r="J62" s="12"/>
      <c r="K62" s="9"/>
      <c r="L62" s="8"/>
      <c r="M62" s="8"/>
      <c r="N62" s="8"/>
      <c r="O62" s="13"/>
    </row>
    <row r="63" spans="1:15" x14ac:dyDescent="0.25">
      <c r="A63">
        <v>10405</v>
      </c>
      <c r="B63" s="1">
        <v>40549</v>
      </c>
      <c r="C63" t="s">
        <v>123</v>
      </c>
      <c r="D63" t="s">
        <v>2</v>
      </c>
      <c r="E63" t="s">
        <v>197</v>
      </c>
      <c r="F63" t="s">
        <v>124</v>
      </c>
      <c r="G63" s="6">
        <v>400</v>
      </c>
      <c r="I63" s="9"/>
      <c r="J63" s="12"/>
      <c r="K63" s="9"/>
      <c r="L63" s="8"/>
      <c r="M63" s="8"/>
      <c r="N63" s="8"/>
      <c r="O63" s="13"/>
    </row>
    <row r="64" spans="1:15" x14ac:dyDescent="0.25">
      <c r="A64">
        <v>11071</v>
      </c>
      <c r="B64" s="1">
        <v>41034</v>
      </c>
      <c r="C64" t="s">
        <v>1</v>
      </c>
      <c r="D64" t="s">
        <v>2</v>
      </c>
      <c r="E64" t="s">
        <v>197</v>
      </c>
      <c r="F64" t="s">
        <v>36</v>
      </c>
      <c r="G64" s="6">
        <v>427.5</v>
      </c>
      <c r="I64" s="9"/>
      <c r="J64" s="12"/>
      <c r="K64" s="9"/>
      <c r="L64" s="8"/>
      <c r="M64" s="8"/>
      <c r="N64" s="8"/>
      <c r="O64" s="13"/>
    </row>
    <row r="65" spans="1:15" x14ac:dyDescent="0.25">
      <c r="A65">
        <v>10306</v>
      </c>
      <c r="B65" s="1">
        <v>40437</v>
      </c>
      <c r="C65" t="s">
        <v>125</v>
      </c>
      <c r="D65" t="s">
        <v>79</v>
      </c>
      <c r="E65" t="s">
        <v>197</v>
      </c>
      <c r="F65" t="s">
        <v>14</v>
      </c>
      <c r="G65" s="6">
        <v>207</v>
      </c>
      <c r="I65" s="9"/>
      <c r="J65" s="12"/>
      <c r="K65" s="9"/>
      <c r="L65" s="8"/>
      <c r="M65" s="8"/>
      <c r="N65" s="8"/>
      <c r="O65" s="13"/>
    </row>
    <row r="66" spans="1:15" x14ac:dyDescent="0.25">
      <c r="A66">
        <v>10537</v>
      </c>
      <c r="B66" s="1">
        <v>40677</v>
      </c>
      <c r="C66" t="s">
        <v>126</v>
      </c>
      <c r="D66" t="s">
        <v>127</v>
      </c>
      <c r="E66" t="s">
        <v>197</v>
      </c>
      <c r="F66" t="s">
        <v>84</v>
      </c>
      <c r="G66" s="6">
        <v>375</v>
      </c>
      <c r="I66" s="9"/>
      <c r="J66" s="12"/>
      <c r="K66" s="9"/>
      <c r="L66" s="8"/>
      <c r="M66" s="8"/>
      <c r="N66" s="8"/>
      <c r="O66" s="13"/>
    </row>
    <row r="67" spans="1:15" x14ac:dyDescent="0.25">
      <c r="A67">
        <v>10800</v>
      </c>
      <c r="B67" s="1">
        <v>40903</v>
      </c>
      <c r="C67" t="s">
        <v>97</v>
      </c>
      <c r="D67" t="s">
        <v>52</v>
      </c>
      <c r="E67" t="s">
        <v>197</v>
      </c>
      <c r="F67" t="s">
        <v>19</v>
      </c>
      <c r="G67" s="6">
        <v>945</v>
      </c>
      <c r="I67" s="9"/>
      <c r="J67" s="12"/>
      <c r="K67" s="9"/>
      <c r="L67" s="8"/>
      <c r="M67" s="8"/>
      <c r="N67" s="8"/>
      <c r="O67" s="13"/>
    </row>
    <row r="68" spans="1:15" x14ac:dyDescent="0.25">
      <c r="A68">
        <v>10461</v>
      </c>
      <c r="B68" s="1">
        <v>40602</v>
      </c>
      <c r="C68" t="s">
        <v>1</v>
      </c>
      <c r="D68" t="s">
        <v>2</v>
      </c>
      <c r="E68" t="s">
        <v>197</v>
      </c>
      <c r="F68" t="s">
        <v>58</v>
      </c>
      <c r="G68" s="6">
        <v>240</v>
      </c>
      <c r="I68" s="9"/>
      <c r="J68" s="12"/>
      <c r="K68" s="9"/>
      <c r="L68" s="8"/>
      <c r="M68" s="8"/>
      <c r="N68" s="8"/>
      <c r="O68" s="13"/>
    </row>
    <row r="69" spans="1:15" x14ac:dyDescent="0.25">
      <c r="A69">
        <v>10946</v>
      </c>
      <c r="B69" s="1">
        <v>40980</v>
      </c>
      <c r="C69" t="s">
        <v>59</v>
      </c>
      <c r="D69" t="s">
        <v>60</v>
      </c>
      <c r="E69" t="s">
        <v>197</v>
      </c>
      <c r="F69" t="s">
        <v>3</v>
      </c>
      <c r="G69" s="6">
        <v>775</v>
      </c>
      <c r="I69" s="9"/>
      <c r="J69" s="12"/>
      <c r="K69" s="9"/>
      <c r="L69" s="8"/>
      <c r="M69" s="8"/>
      <c r="N69" s="8"/>
      <c r="O69" s="13"/>
    </row>
    <row r="70" spans="1:15" x14ac:dyDescent="0.25">
      <c r="A70">
        <v>10813</v>
      </c>
      <c r="B70" s="1">
        <v>40913</v>
      </c>
      <c r="C70" t="s">
        <v>64</v>
      </c>
      <c r="D70" t="s">
        <v>12</v>
      </c>
      <c r="E70" t="s">
        <v>197</v>
      </c>
      <c r="F70" t="s">
        <v>71</v>
      </c>
      <c r="G70" s="6">
        <v>182.4</v>
      </c>
      <c r="I70" s="9"/>
      <c r="J70" s="12"/>
      <c r="K70" s="9"/>
      <c r="L70" s="8"/>
      <c r="M70" s="8"/>
      <c r="N70" s="8"/>
      <c r="O70" s="13"/>
    </row>
    <row r="71" spans="1:15" x14ac:dyDescent="0.25">
      <c r="A71">
        <v>10953</v>
      </c>
      <c r="B71" s="1">
        <v>40984</v>
      </c>
      <c r="C71" t="s">
        <v>120</v>
      </c>
      <c r="D71" t="s">
        <v>52</v>
      </c>
      <c r="E71" t="s">
        <v>204</v>
      </c>
      <c r="F71" t="s">
        <v>151</v>
      </c>
      <c r="G71" s="6">
        <v>3847.5</v>
      </c>
      <c r="I71" s="9"/>
      <c r="J71" s="12"/>
      <c r="K71" s="9"/>
      <c r="L71" s="8"/>
      <c r="M71" s="8"/>
      <c r="N71" s="8"/>
      <c r="O71" s="13"/>
    </row>
    <row r="72" spans="1:15" x14ac:dyDescent="0.25">
      <c r="A72">
        <v>10270</v>
      </c>
      <c r="B72" s="1">
        <v>40391</v>
      </c>
      <c r="C72" t="s">
        <v>130</v>
      </c>
      <c r="D72" t="s">
        <v>131</v>
      </c>
      <c r="E72" t="s">
        <v>197</v>
      </c>
      <c r="F72" t="s">
        <v>25</v>
      </c>
      <c r="G72" s="6">
        <v>456</v>
      </c>
      <c r="I72" s="9"/>
      <c r="J72" s="12"/>
      <c r="K72" s="9"/>
      <c r="L72" s="8"/>
      <c r="M72" s="8"/>
      <c r="N72" s="8"/>
      <c r="O72" s="13"/>
    </row>
    <row r="73" spans="1:15" x14ac:dyDescent="0.25">
      <c r="A73">
        <v>10664</v>
      </c>
      <c r="B73" s="1">
        <v>40796</v>
      </c>
      <c r="C73" t="s">
        <v>27</v>
      </c>
      <c r="D73" t="s">
        <v>28</v>
      </c>
      <c r="E73" t="s">
        <v>197</v>
      </c>
      <c r="F73" t="s">
        <v>3</v>
      </c>
      <c r="G73" s="6">
        <v>632.4</v>
      </c>
      <c r="I73" s="9"/>
      <c r="J73" s="12"/>
      <c r="K73" s="9"/>
      <c r="L73" s="8"/>
      <c r="M73" s="8"/>
      <c r="N73" s="8"/>
      <c r="O73" s="13"/>
    </row>
    <row r="74" spans="1:15" x14ac:dyDescent="0.25">
      <c r="A74">
        <v>10293</v>
      </c>
      <c r="B74" s="1">
        <v>40419</v>
      </c>
      <c r="C74" t="s">
        <v>39</v>
      </c>
      <c r="D74" t="s">
        <v>40</v>
      </c>
      <c r="E74" t="s">
        <v>197</v>
      </c>
      <c r="F74" t="s">
        <v>63</v>
      </c>
      <c r="G74" s="6">
        <v>600</v>
      </c>
      <c r="I74" s="9"/>
      <c r="J74" s="12"/>
      <c r="K74" s="9"/>
      <c r="L74" s="8"/>
      <c r="M74" s="8"/>
      <c r="N74" s="8"/>
      <c r="O74" s="13"/>
    </row>
    <row r="75" spans="1:15" x14ac:dyDescent="0.25">
      <c r="A75">
        <v>10453</v>
      </c>
      <c r="B75" s="1">
        <v>40595</v>
      </c>
      <c r="C75" t="s">
        <v>120</v>
      </c>
      <c r="D75" t="s">
        <v>52</v>
      </c>
      <c r="E75" t="s">
        <v>197</v>
      </c>
      <c r="F75" t="s">
        <v>29</v>
      </c>
      <c r="G75" s="6">
        <v>137.69999999999999</v>
      </c>
      <c r="I75" s="9"/>
      <c r="J75" s="12"/>
      <c r="K75" s="9"/>
      <c r="L75" s="8"/>
      <c r="M75" s="8"/>
      <c r="N75" s="8"/>
      <c r="O75" s="13"/>
    </row>
    <row r="76" spans="1:15" x14ac:dyDescent="0.25">
      <c r="A76">
        <v>10859</v>
      </c>
      <c r="B76" s="1">
        <v>40937</v>
      </c>
      <c r="C76" t="s">
        <v>57</v>
      </c>
      <c r="D76" t="s">
        <v>7</v>
      </c>
      <c r="E76" t="s">
        <v>197</v>
      </c>
      <c r="F76" t="s">
        <v>61</v>
      </c>
      <c r="G76" s="6">
        <v>135</v>
      </c>
      <c r="I76" s="9"/>
      <c r="J76" s="12"/>
      <c r="K76" s="9"/>
      <c r="L76" s="8"/>
      <c r="M76" s="8"/>
      <c r="N76" s="8"/>
      <c r="O76" s="13"/>
    </row>
    <row r="77" spans="1:15" x14ac:dyDescent="0.25">
      <c r="A77">
        <v>10469</v>
      </c>
      <c r="B77" s="1">
        <v>40612</v>
      </c>
      <c r="C77" t="s">
        <v>132</v>
      </c>
      <c r="D77" t="s">
        <v>32</v>
      </c>
      <c r="E77" t="s">
        <v>197</v>
      </c>
      <c r="F77" t="s">
        <v>71</v>
      </c>
      <c r="G77" s="6">
        <v>516.79999999999995</v>
      </c>
      <c r="I77" s="9"/>
      <c r="J77" s="12"/>
      <c r="K77" s="9"/>
      <c r="L77" s="8"/>
      <c r="M77" s="8"/>
      <c r="N77" s="8"/>
      <c r="O77" s="13"/>
    </row>
    <row r="78" spans="1:15" x14ac:dyDescent="0.25">
      <c r="A78">
        <v>11023</v>
      </c>
      <c r="B78" s="1">
        <v>41013</v>
      </c>
      <c r="C78" t="s">
        <v>133</v>
      </c>
      <c r="D78" t="s">
        <v>52</v>
      </c>
      <c r="E78" t="s">
        <v>197</v>
      </c>
      <c r="F78" t="s">
        <v>36</v>
      </c>
      <c r="G78" s="6">
        <v>120</v>
      </c>
      <c r="I78" s="9"/>
      <c r="J78" s="12"/>
      <c r="K78" s="9"/>
      <c r="L78" s="8"/>
      <c r="M78" s="8"/>
      <c r="N78" s="8"/>
      <c r="O78" s="13"/>
    </row>
    <row r="79" spans="1:15" x14ac:dyDescent="0.25">
      <c r="A79">
        <v>10975</v>
      </c>
      <c r="B79" s="1">
        <v>40993</v>
      </c>
      <c r="C79" t="s">
        <v>72</v>
      </c>
      <c r="D79" t="s">
        <v>48</v>
      </c>
      <c r="E79" t="s">
        <v>197</v>
      </c>
      <c r="F79" t="s">
        <v>103</v>
      </c>
      <c r="G79" s="6">
        <v>640</v>
      </c>
      <c r="I79" s="9"/>
      <c r="J79" s="12"/>
      <c r="K79" s="9"/>
      <c r="L79" s="8"/>
      <c r="M79" s="8"/>
      <c r="N79" s="8"/>
      <c r="O79" s="13"/>
    </row>
    <row r="80" spans="1:15" x14ac:dyDescent="0.25">
      <c r="A80">
        <v>10316</v>
      </c>
      <c r="B80" s="1">
        <v>40448</v>
      </c>
      <c r="C80" t="s">
        <v>112</v>
      </c>
      <c r="D80" t="s">
        <v>32</v>
      </c>
      <c r="E80" t="s">
        <v>197</v>
      </c>
      <c r="F80" t="s">
        <v>17</v>
      </c>
      <c r="G80" s="6">
        <v>77</v>
      </c>
      <c r="I80" s="9"/>
      <c r="J80" s="12"/>
      <c r="K80" s="9"/>
      <c r="L80" s="8"/>
      <c r="M80" s="8"/>
      <c r="N80" s="8"/>
      <c r="O80" s="13"/>
    </row>
    <row r="81" spans="1:15" x14ac:dyDescent="0.25">
      <c r="A81">
        <v>10827</v>
      </c>
      <c r="B81" s="1">
        <v>40920</v>
      </c>
      <c r="C81" t="s">
        <v>23</v>
      </c>
      <c r="D81" t="s">
        <v>24</v>
      </c>
      <c r="E81" t="s">
        <v>197</v>
      </c>
      <c r="F81" t="s">
        <v>3</v>
      </c>
      <c r="G81" s="6">
        <v>465</v>
      </c>
      <c r="I81" s="9"/>
      <c r="J81" s="12"/>
      <c r="K81" s="9"/>
      <c r="L81" s="8"/>
      <c r="M81" s="8"/>
      <c r="N81" s="8"/>
      <c r="O81" s="13"/>
    </row>
    <row r="82" spans="1:15" x14ac:dyDescent="0.25">
      <c r="A82">
        <v>10508</v>
      </c>
      <c r="B82" s="1">
        <v>40649</v>
      </c>
      <c r="C82" t="s">
        <v>134</v>
      </c>
      <c r="D82" t="s">
        <v>7</v>
      </c>
      <c r="E82" t="s">
        <v>197</v>
      </c>
      <c r="F82" t="s">
        <v>82</v>
      </c>
      <c r="G82" s="6">
        <v>60</v>
      </c>
      <c r="I82" s="9"/>
      <c r="J82" s="12"/>
      <c r="K82" s="9"/>
      <c r="L82" s="8"/>
      <c r="M82" s="8"/>
      <c r="N82" s="8"/>
      <c r="O82" s="13"/>
    </row>
    <row r="83" spans="1:15" x14ac:dyDescent="0.25">
      <c r="A83">
        <v>10746</v>
      </c>
      <c r="B83" s="1">
        <v>40866</v>
      </c>
      <c r="C83" t="s">
        <v>135</v>
      </c>
      <c r="D83" t="s">
        <v>127</v>
      </c>
      <c r="E83" t="s">
        <v>197</v>
      </c>
      <c r="F83" t="s">
        <v>82</v>
      </c>
      <c r="G83" s="6">
        <v>36</v>
      </c>
      <c r="I83" s="9"/>
      <c r="J83" s="12"/>
      <c r="K83" s="9"/>
      <c r="L83" s="8"/>
      <c r="M83" s="8"/>
      <c r="N83" s="8"/>
      <c r="O83" s="13"/>
    </row>
    <row r="84" spans="1:15" x14ac:dyDescent="0.25">
      <c r="A84">
        <v>10524</v>
      </c>
      <c r="B84" s="1">
        <v>40664</v>
      </c>
      <c r="C84" t="s">
        <v>87</v>
      </c>
      <c r="D84" t="s">
        <v>88</v>
      </c>
      <c r="E84" t="s">
        <v>197</v>
      </c>
      <c r="F84" t="s">
        <v>3</v>
      </c>
      <c r="G84" s="6">
        <v>62</v>
      </c>
      <c r="I84" s="9"/>
      <c r="J84" s="12"/>
      <c r="K84" s="9"/>
      <c r="L84" s="8"/>
      <c r="M84" s="8"/>
      <c r="N84" s="8"/>
      <c r="O84" s="13"/>
    </row>
    <row r="85" spans="1:15" x14ac:dyDescent="0.25">
      <c r="A85">
        <v>10361</v>
      </c>
      <c r="B85" s="1">
        <v>40504</v>
      </c>
      <c r="C85" t="s">
        <v>6</v>
      </c>
      <c r="D85" t="s">
        <v>7</v>
      </c>
      <c r="E85" t="s">
        <v>197</v>
      </c>
      <c r="F85" t="s">
        <v>99</v>
      </c>
      <c r="G85" s="6">
        <v>699.84</v>
      </c>
      <c r="I85" s="9"/>
      <c r="J85" s="12"/>
      <c r="K85" s="9"/>
      <c r="L85" s="8"/>
      <c r="M85" s="8"/>
      <c r="N85" s="8"/>
      <c r="O85" s="13"/>
    </row>
    <row r="86" spans="1:15" x14ac:dyDescent="0.25">
      <c r="A86">
        <v>10821</v>
      </c>
      <c r="B86" s="1">
        <v>40916</v>
      </c>
      <c r="C86" t="s">
        <v>136</v>
      </c>
      <c r="D86" t="s">
        <v>32</v>
      </c>
      <c r="E86" t="s">
        <v>197</v>
      </c>
      <c r="F86" t="s">
        <v>37</v>
      </c>
      <c r="G86" s="6">
        <v>360</v>
      </c>
      <c r="I86" s="9"/>
      <c r="J86" s="12"/>
      <c r="K86" s="9"/>
      <c r="L86" s="8"/>
      <c r="M86" s="8"/>
      <c r="N86" s="8"/>
      <c r="O86" s="13"/>
    </row>
    <row r="87" spans="1:15" x14ac:dyDescent="0.25">
      <c r="A87">
        <v>10825</v>
      </c>
      <c r="B87" s="1">
        <v>40917</v>
      </c>
      <c r="C87" t="s">
        <v>137</v>
      </c>
      <c r="D87" t="s">
        <v>7</v>
      </c>
      <c r="E87" t="s">
        <v>197</v>
      </c>
      <c r="F87" t="s">
        <v>4</v>
      </c>
      <c r="G87" s="6">
        <v>374.76</v>
      </c>
      <c r="I87" s="9"/>
      <c r="J87" s="12"/>
      <c r="K87" s="9"/>
      <c r="L87" s="8"/>
      <c r="M87" s="8"/>
      <c r="N87" s="8"/>
      <c r="O87" s="13"/>
    </row>
    <row r="88" spans="1:15" x14ac:dyDescent="0.25">
      <c r="A88">
        <v>10952</v>
      </c>
      <c r="B88" s="1">
        <v>40984</v>
      </c>
      <c r="C88" t="s">
        <v>80</v>
      </c>
      <c r="D88" t="s">
        <v>7</v>
      </c>
      <c r="E88" t="s">
        <v>197</v>
      </c>
      <c r="F88" t="s">
        <v>49</v>
      </c>
      <c r="G88" s="6">
        <v>380</v>
      </c>
      <c r="I88" s="9"/>
      <c r="J88" s="12"/>
      <c r="K88" s="9"/>
      <c r="L88" s="8"/>
      <c r="M88" s="8"/>
      <c r="N88" s="8"/>
      <c r="O88" s="13"/>
    </row>
    <row r="89" spans="1:15" x14ac:dyDescent="0.25">
      <c r="A89">
        <v>10910</v>
      </c>
      <c r="B89" s="1">
        <v>40965</v>
      </c>
      <c r="C89" t="s">
        <v>138</v>
      </c>
      <c r="D89" t="s">
        <v>131</v>
      </c>
      <c r="E89" t="s">
        <v>197</v>
      </c>
      <c r="F89" t="s">
        <v>8</v>
      </c>
      <c r="G89" s="6">
        <v>110.4</v>
      </c>
      <c r="I89" s="9"/>
      <c r="J89" s="12"/>
      <c r="K89" s="9"/>
      <c r="L89" s="8"/>
      <c r="M89" s="8"/>
      <c r="N89" s="8"/>
      <c r="O89" s="13"/>
    </row>
    <row r="90" spans="1:15" x14ac:dyDescent="0.25">
      <c r="A90">
        <v>10376</v>
      </c>
      <c r="B90" s="1">
        <v>40521</v>
      </c>
      <c r="C90" t="s">
        <v>47</v>
      </c>
      <c r="D90" t="s">
        <v>48</v>
      </c>
      <c r="E90" t="s">
        <v>197</v>
      </c>
      <c r="F90" t="s">
        <v>84</v>
      </c>
      <c r="G90" s="6">
        <v>399</v>
      </c>
      <c r="I90" s="9"/>
      <c r="J90" s="12"/>
      <c r="K90" s="9"/>
      <c r="L90" s="8"/>
      <c r="M90" s="8"/>
      <c r="N90" s="8"/>
      <c r="O90" s="13"/>
    </row>
    <row r="91" spans="1:15" x14ac:dyDescent="0.25">
      <c r="A91">
        <v>10668</v>
      </c>
      <c r="B91" s="1">
        <v>40801</v>
      </c>
      <c r="C91" t="s">
        <v>140</v>
      </c>
      <c r="D91" t="s">
        <v>7</v>
      </c>
      <c r="E91" t="s">
        <v>197</v>
      </c>
      <c r="F91" t="s">
        <v>84</v>
      </c>
      <c r="G91" s="6">
        <v>90</v>
      </c>
      <c r="I91" s="9"/>
      <c r="J91" s="12"/>
      <c r="K91" s="9"/>
      <c r="L91" s="8"/>
      <c r="M91" s="8"/>
      <c r="N91" s="8"/>
      <c r="O91" s="13"/>
    </row>
    <row r="92" spans="1:15" x14ac:dyDescent="0.25">
      <c r="A92">
        <v>10275</v>
      </c>
      <c r="B92" s="1">
        <v>40397</v>
      </c>
      <c r="C92" t="s">
        <v>141</v>
      </c>
      <c r="D92" t="s">
        <v>16</v>
      </c>
      <c r="E92" t="s">
        <v>197</v>
      </c>
      <c r="F92" t="s">
        <v>61</v>
      </c>
      <c r="G92" s="6">
        <v>41.04</v>
      </c>
      <c r="I92" s="9"/>
      <c r="J92" s="12"/>
      <c r="K92" s="9"/>
      <c r="L92" s="8"/>
      <c r="M92" s="8"/>
      <c r="N92" s="8"/>
      <c r="O92" s="13"/>
    </row>
    <row r="93" spans="1:15" x14ac:dyDescent="0.25">
      <c r="A93">
        <v>10900</v>
      </c>
      <c r="B93" s="1">
        <v>40959</v>
      </c>
      <c r="C93" t="s">
        <v>142</v>
      </c>
      <c r="D93" t="s">
        <v>12</v>
      </c>
      <c r="E93" t="s">
        <v>197</v>
      </c>
      <c r="F93" t="s">
        <v>46</v>
      </c>
      <c r="G93" s="6">
        <v>33.75</v>
      </c>
      <c r="I93" s="9"/>
      <c r="J93" s="12"/>
      <c r="K93" s="9"/>
      <c r="L93" s="8"/>
      <c r="M93" s="8"/>
      <c r="N93" s="8"/>
      <c r="O93" s="13"/>
    </row>
    <row r="94" spans="1:15" x14ac:dyDescent="0.25">
      <c r="A94">
        <v>10909</v>
      </c>
      <c r="B94" s="1">
        <v>40965</v>
      </c>
      <c r="C94" t="s">
        <v>143</v>
      </c>
      <c r="D94" t="s">
        <v>144</v>
      </c>
      <c r="E94" t="s">
        <v>197</v>
      </c>
      <c r="F94" t="s">
        <v>36</v>
      </c>
      <c r="G94" s="6">
        <v>360</v>
      </c>
      <c r="L94" s="8"/>
      <c r="M94" s="8"/>
      <c r="N94" s="8"/>
      <c r="O94" s="13"/>
    </row>
    <row r="95" spans="1:15" x14ac:dyDescent="0.25">
      <c r="A95">
        <v>10371</v>
      </c>
      <c r="B95" s="1">
        <v>40515</v>
      </c>
      <c r="C95" t="s">
        <v>145</v>
      </c>
      <c r="D95" t="s">
        <v>24</v>
      </c>
      <c r="E95" t="s">
        <v>197</v>
      </c>
      <c r="F95" t="s">
        <v>25</v>
      </c>
      <c r="G95" s="6">
        <v>72.959999999999994</v>
      </c>
      <c r="L95" s="8"/>
      <c r="M95" s="8"/>
      <c r="N95" s="8"/>
      <c r="O95" s="13"/>
    </row>
    <row r="96" spans="1:15" x14ac:dyDescent="0.25">
      <c r="A96">
        <v>10558</v>
      </c>
      <c r="B96" s="1">
        <v>40698</v>
      </c>
      <c r="C96" t="s">
        <v>120</v>
      </c>
      <c r="D96" t="s">
        <v>52</v>
      </c>
      <c r="E96" t="s">
        <v>197</v>
      </c>
      <c r="F96" t="s">
        <v>75</v>
      </c>
      <c r="G96" s="6">
        <v>237.5</v>
      </c>
      <c r="L96" s="8"/>
      <c r="M96" s="8"/>
      <c r="N96" s="8"/>
      <c r="O96" s="13"/>
    </row>
    <row r="97" spans="1:15" x14ac:dyDescent="0.25">
      <c r="A97">
        <v>10677</v>
      </c>
      <c r="B97" s="1">
        <v>40808</v>
      </c>
      <c r="C97" t="s">
        <v>146</v>
      </c>
      <c r="D97" t="s">
        <v>40</v>
      </c>
      <c r="E97" t="s">
        <v>197</v>
      </c>
      <c r="F97" t="s">
        <v>4</v>
      </c>
      <c r="G97" s="6">
        <v>796.36</v>
      </c>
      <c r="L97" s="8"/>
      <c r="M97" s="8"/>
      <c r="N97" s="8"/>
      <c r="O97" s="13"/>
    </row>
    <row r="98" spans="1:15" x14ac:dyDescent="0.25">
      <c r="A98">
        <v>10976</v>
      </c>
      <c r="B98" s="1">
        <v>40993</v>
      </c>
      <c r="C98" t="s">
        <v>147</v>
      </c>
      <c r="D98" t="s">
        <v>2</v>
      </c>
      <c r="E98" t="s">
        <v>197</v>
      </c>
      <c r="F98" t="s">
        <v>98</v>
      </c>
      <c r="G98" s="6">
        <v>912</v>
      </c>
      <c r="L98" s="8"/>
      <c r="M98" s="8"/>
      <c r="N98" s="8"/>
      <c r="O98" s="13"/>
    </row>
    <row r="99" spans="1:15" x14ac:dyDescent="0.25">
      <c r="A99">
        <v>10678</v>
      </c>
      <c r="B99" s="1">
        <v>40809</v>
      </c>
      <c r="C99" t="s">
        <v>31</v>
      </c>
      <c r="D99" t="s">
        <v>32</v>
      </c>
      <c r="E99" t="s">
        <v>202</v>
      </c>
      <c r="F99" t="s">
        <v>54</v>
      </c>
      <c r="G99" s="6">
        <v>3800</v>
      </c>
      <c r="L99" s="8"/>
      <c r="M99" s="8"/>
      <c r="N99" s="8"/>
      <c r="O99" s="13"/>
    </row>
    <row r="100" spans="1:15" x14ac:dyDescent="0.25">
      <c r="A100">
        <v>10591</v>
      </c>
      <c r="B100" s="1">
        <v>40731</v>
      </c>
      <c r="C100" t="s">
        <v>59</v>
      </c>
      <c r="D100" t="s">
        <v>60</v>
      </c>
      <c r="E100" t="s">
        <v>197</v>
      </c>
      <c r="F100" t="s">
        <v>124</v>
      </c>
      <c r="G100" s="6">
        <v>140</v>
      </c>
      <c r="L100" s="8"/>
      <c r="M100" s="8"/>
      <c r="N100" s="8"/>
      <c r="O100" s="13"/>
    </row>
    <row r="101" spans="1:15" x14ac:dyDescent="0.25">
      <c r="A101">
        <v>10396</v>
      </c>
      <c r="B101" s="1">
        <v>40539</v>
      </c>
      <c r="C101" t="s">
        <v>57</v>
      </c>
      <c r="D101" t="s">
        <v>7</v>
      </c>
      <c r="E101" t="s">
        <v>197</v>
      </c>
      <c r="F101" t="s">
        <v>148</v>
      </c>
      <c r="G101" s="6">
        <v>288</v>
      </c>
      <c r="L101" s="8"/>
      <c r="M101" s="8"/>
      <c r="N101" s="8"/>
      <c r="O101" s="13"/>
    </row>
    <row r="102" spans="1:15" x14ac:dyDescent="0.25">
      <c r="A102">
        <v>10630</v>
      </c>
      <c r="B102" s="1">
        <v>40768</v>
      </c>
      <c r="C102" t="s">
        <v>18</v>
      </c>
      <c r="D102" t="s">
        <v>7</v>
      </c>
      <c r="E102" t="s">
        <v>197</v>
      </c>
      <c r="F102" t="s">
        <v>122</v>
      </c>
      <c r="G102" s="6">
        <v>273.60000000000002</v>
      </c>
      <c r="L102" s="8"/>
      <c r="M102" s="8"/>
      <c r="N102" s="8"/>
      <c r="O102" s="13"/>
    </row>
    <row r="103" spans="1:15" x14ac:dyDescent="0.25">
      <c r="A103">
        <v>11067</v>
      </c>
      <c r="B103" s="1">
        <v>41033</v>
      </c>
      <c r="C103" t="s">
        <v>137</v>
      </c>
      <c r="D103" t="s">
        <v>7</v>
      </c>
      <c r="E103" t="s">
        <v>197</v>
      </c>
      <c r="F103" t="s">
        <v>17</v>
      </c>
      <c r="G103" s="6">
        <v>86.85</v>
      </c>
      <c r="L103" s="8"/>
      <c r="M103" s="8"/>
      <c r="N103" s="8"/>
      <c r="O103" s="13"/>
    </row>
    <row r="104" spans="1:15" x14ac:dyDescent="0.25">
      <c r="A104">
        <v>10626</v>
      </c>
      <c r="B104" s="1">
        <v>40766</v>
      </c>
      <c r="C104" t="s">
        <v>87</v>
      </c>
      <c r="D104" t="s">
        <v>88</v>
      </c>
      <c r="E104" t="s">
        <v>197</v>
      </c>
      <c r="F104" t="s">
        <v>121</v>
      </c>
      <c r="G104" s="6">
        <v>393.6</v>
      </c>
      <c r="L104" s="8"/>
      <c r="M104" s="8"/>
      <c r="N104" s="8"/>
      <c r="O104" s="13"/>
    </row>
    <row r="105" spans="1:15" x14ac:dyDescent="0.25">
      <c r="A105">
        <v>10393</v>
      </c>
      <c r="B105" s="1">
        <v>40537</v>
      </c>
      <c r="C105" t="s">
        <v>31</v>
      </c>
      <c r="D105" t="s">
        <v>32</v>
      </c>
      <c r="E105" t="s">
        <v>197</v>
      </c>
      <c r="F105" t="s">
        <v>71</v>
      </c>
      <c r="G105" s="6">
        <v>285</v>
      </c>
      <c r="L105" s="8"/>
      <c r="M105" s="8"/>
      <c r="N105" s="8"/>
      <c r="O105" s="13"/>
    </row>
    <row r="106" spans="1:15" x14ac:dyDescent="0.25">
      <c r="A106">
        <v>10850</v>
      </c>
      <c r="B106" s="1">
        <v>40931</v>
      </c>
      <c r="C106" t="s">
        <v>35</v>
      </c>
      <c r="D106" t="s">
        <v>24</v>
      </c>
      <c r="E106" t="s">
        <v>197</v>
      </c>
      <c r="F106" t="s">
        <v>149</v>
      </c>
      <c r="G106" s="6">
        <v>238</v>
      </c>
      <c r="L106" s="8"/>
      <c r="M106" s="8"/>
      <c r="N106" s="8"/>
      <c r="O106" s="13"/>
    </row>
    <row r="107" spans="1:15" x14ac:dyDescent="0.25">
      <c r="A107">
        <v>10387</v>
      </c>
      <c r="B107" s="1">
        <v>40530</v>
      </c>
      <c r="C107" t="s">
        <v>143</v>
      </c>
      <c r="D107" t="s">
        <v>144</v>
      </c>
      <c r="E107" t="s">
        <v>197</v>
      </c>
      <c r="F107" t="s">
        <v>61</v>
      </c>
      <c r="G107" s="6">
        <v>54</v>
      </c>
      <c r="L107" s="8"/>
      <c r="M107" s="8"/>
      <c r="N107" s="8"/>
      <c r="O107" s="13"/>
    </row>
    <row r="108" spans="1:15" x14ac:dyDescent="0.25">
      <c r="A108">
        <v>10562</v>
      </c>
      <c r="B108" s="1">
        <v>40703</v>
      </c>
      <c r="C108" t="s">
        <v>15</v>
      </c>
      <c r="D108" t="s">
        <v>16</v>
      </c>
      <c r="E108" t="s">
        <v>197</v>
      </c>
      <c r="F108" t="s">
        <v>119</v>
      </c>
      <c r="G108" s="6">
        <v>45</v>
      </c>
      <c r="L108" s="8"/>
      <c r="M108" s="8"/>
      <c r="N108" s="8"/>
      <c r="O108" s="13"/>
    </row>
    <row r="109" spans="1:15" x14ac:dyDescent="0.25">
      <c r="A109">
        <v>10285</v>
      </c>
      <c r="B109" s="1">
        <v>40410</v>
      </c>
      <c r="C109" t="s">
        <v>6</v>
      </c>
      <c r="D109" t="s">
        <v>7</v>
      </c>
      <c r="E109" t="s">
        <v>197</v>
      </c>
      <c r="F109" t="s">
        <v>89</v>
      </c>
      <c r="G109" s="6">
        <v>518.4</v>
      </c>
      <c r="L109" s="8"/>
      <c r="M109" s="8"/>
      <c r="N109" s="8"/>
      <c r="O109" s="13"/>
    </row>
    <row r="110" spans="1:15" x14ac:dyDescent="0.25">
      <c r="A110">
        <v>11077</v>
      </c>
      <c r="B110" s="1">
        <v>41035</v>
      </c>
      <c r="C110" t="s">
        <v>112</v>
      </c>
      <c r="D110" t="s">
        <v>32</v>
      </c>
      <c r="E110" t="s">
        <v>197</v>
      </c>
      <c r="F110" t="s">
        <v>71</v>
      </c>
      <c r="G110" s="6">
        <v>364.8</v>
      </c>
    </row>
    <row r="111" spans="1:15" x14ac:dyDescent="0.25">
      <c r="A111">
        <v>10616</v>
      </c>
      <c r="B111" s="1">
        <v>40755</v>
      </c>
      <c r="C111" t="s">
        <v>153</v>
      </c>
      <c r="D111" t="s">
        <v>187</v>
      </c>
      <c r="E111" t="s">
        <v>197</v>
      </c>
      <c r="F111" t="s">
        <v>22</v>
      </c>
      <c r="G111" s="6">
        <v>3754.87</v>
      </c>
    </row>
    <row r="112" spans="1:15" x14ac:dyDescent="0.25">
      <c r="A112">
        <v>10687</v>
      </c>
      <c r="B112" s="1">
        <v>40816</v>
      </c>
      <c r="C112" t="s">
        <v>107</v>
      </c>
      <c r="D112" t="s">
        <v>108</v>
      </c>
      <c r="E112" t="s">
        <v>204</v>
      </c>
      <c r="F112" t="s">
        <v>174</v>
      </c>
      <c r="G112" s="6">
        <v>3637.5</v>
      </c>
    </row>
    <row r="113" spans="1:7" x14ac:dyDescent="0.25">
      <c r="A113">
        <v>10672</v>
      </c>
      <c r="B113" s="1">
        <v>40803</v>
      </c>
      <c r="C113" t="s">
        <v>87</v>
      </c>
      <c r="D113" t="s">
        <v>88</v>
      </c>
      <c r="E113" t="s">
        <v>204</v>
      </c>
      <c r="F113" t="s">
        <v>22</v>
      </c>
      <c r="G113" s="6">
        <v>3557.25</v>
      </c>
    </row>
    <row r="114" spans="1:7" x14ac:dyDescent="0.25">
      <c r="A114">
        <v>11069</v>
      </c>
      <c r="B114" s="1">
        <v>41033</v>
      </c>
      <c r="C114" t="s">
        <v>39</v>
      </c>
      <c r="D114" t="s">
        <v>40</v>
      </c>
      <c r="E114" t="s">
        <v>197</v>
      </c>
      <c r="F114" t="s">
        <v>99</v>
      </c>
      <c r="G114" s="6">
        <v>360</v>
      </c>
    </row>
    <row r="115" spans="1:7" x14ac:dyDescent="0.25">
      <c r="A115">
        <v>10902</v>
      </c>
      <c r="B115" s="1">
        <v>40962</v>
      </c>
      <c r="C115" t="s">
        <v>154</v>
      </c>
      <c r="D115" t="s">
        <v>88</v>
      </c>
      <c r="E115" t="s">
        <v>197</v>
      </c>
      <c r="F115" t="s">
        <v>122</v>
      </c>
      <c r="G115" s="6">
        <v>612</v>
      </c>
    </row>
    <row r="116" spans="1:7" x14ac:dyDescent="0.25">
      <c r="A116">
        <v>10311</v>
      </c>
      <c r="B116" s="1">
        <v>40441</v>
      </c>
      <c r="C116" t="s">
        <v>155</v>
      </c>
      <c r="D116" t="s">
        <v>24</v>
      </c>
      <c r="E116" t="s">
        <v>197</v>
      </c>
      <c r="F116" t="s">
        <v>91</v>
      </c>
      <c r="G116" s="6">
        <v>67.2</v>
      </c>
    </row>
    <row r="117" spans="1:7" x14ac:dyDescent="0.25">
      <c r="A117">
        <v>11038</v>
      </c>
      <c r="B117" s="1">
        <v>41020</v>
      </c>
      <c r="C117" t="s">
        <v>156</v>
      </c>
      <c r="D117" t="s">
        <v>157</v>
      </c>
      <c r="E117" t="s">
        <v>197</v>
      </c>
      <c r="F117" t="s">
        <v>26</v>
      </c>
      <c r="G117" s="6">
        <v>73.599999999999994</v>
      </c>
    </row>
    <row r="118" spans="1:7" x14ac:dyDescent="0.25">
      <c r="A118">
        <v>10894</v>
      </c>
      <c r="B118" s="1">
        <v>40957</v>
      </c>
      <c r="C118" t="s">
        <v>31</v>
      </c>
      <c r="D118" t="s">
        <v>32</v>
      </c>
      <c r="E118" t="s">
        <v>197</v>
      </c>
      <c r="F118" t="s">
        <v>82</v>
      </c>
      <c r="G118" s="6">
        <v>159.6</v>
      </c>
    </row>
    <row r="119" spans="1:7" x14ac:dyDescent="0.25">
      <c r="A119">
        <v>11039</v>
      </c>
      <c r="B119" s="1">
        <v>41020</v>
      </c>
      <c r="C119" t="s">
        <v>123</v>
      </c>
      <c r="D119" t="s">
        <v>2</v>
      </c>
      <c r="E119" t="s">
        <v>197</v>
      </c>
      <c r="F119" t="s">
        <v>98</v>
      </c>
      <c r="G119" s="6">
        <v>912</v>
      </c>
    </row>
    <row r="120" spans="1:7" x14ac:dyDescent="0.25">
      <c r="A120">
        <v>10486</v>
      </c>
      <c r="B120" s="1">
        <v>40628</v>
      </c>
      <c r="C120" t="s">
        <v>147</v>
      </c>
      <c r="D120" t="s">
        <v>2</v>
      </c>
      <c r="E120" t="s">
        <v>197</v>
      </c>
      <c r="F120" t="s">
        <v>19</v>
      </c>
      <c r="G120" s="6">
        <v>84</v>
      </c>
    </row>
    <row r="121" spans="1:7" x14ac:dyDescent="0.25">
      <c r="A121">
        <v>10514</v>
      </c>
      <c r="B121" s="1">
        <v>40655</v>
      </c>
      <c r="C121" t="s">
        <v>92</v>
      </c>
      <c r="D121" t="s">
        <v>93</v>
      </c>
      <c r="E121" t="s">
        <v>201</v>
      </c>
      <c r="F121" t="s">
        <v>151</v>
      </c>
      <c r="G121" s="6">
        <v>3159</v>
      </c>
    </row>
    <row r="122" spans="1:7" x14ac:dyDescent="0.25">
      <c r="A122">
        <v>11012</v>
      </c>
      <c r="B122" s="1">
        <v>41008</v>
      </c>
      <c r="C122" t="s">
        <v>57</v>
      </c>
      <c r="D122" t="s">
        <v>7</v>
      </c>
      <c r="E122" t="s">
        <v>197</v>
      </c>
      <c r="F122" t="s">
        <v>8</v>
      </c>
      <c r="G122" s="6">
        <v>437</v>
      </c>
    </row>
    <row r="123" spans="1:7" x14ac:dyDescent="0.25">
      <c r="A123">
        <v>10950</v>
      </c>
      <c r="B123" s="1">
        <v>40984</v>
      </c>
      <c r="C123" t="s">
        <v>141</v>
      </c>
      <c r="D123" t="s">
        <v>16</v>
      </c>
      <c r="E123" t="s">
        <v>197</v>
      </c>
      <c r="F123" t="s">
        <v>150</v>
      </c>
      <c r="G123" s="6">
        <v>110</v>
      </c>
    </row>
    <row r="124" spans="1:7" x14ac:dyDescent="0.25">
      <c r="A124">
        <v>10385</v>
      </c>
      <c r="B124" s="1">
        <v>40529</v>
      </c>
      <c r="C124" t="s">
        <v>136</v>
      </c>
      <c r="D124" t="s">
        <v>32</v>
      </c>
      <c r="E124" t="s">
        <v>197</v>
      </c>
      <c r="F124" t="s">
        <v>36</v>
      </c>
      <c r="G124" s="6">
        <v>192</v>
      </c>
    </row>
    <row r="125" spans="1:7" x14ac:dyDescent="0.25">
      <c r="A125">
        <v>11028</v>
      </c>
      <c r="B125" s="1">
        <v>41015</v>
      </c>
      <c r="C125" t="s">
        <v>18</v>
      </c>
      <c r="D125" t="s">
        <v>7</v>
      </c>
      <c r="E125" t="s">
        <v>199</v>
      </c>
      <c r="F125" t="s">
        <v>122</v>
      </c>
      <c r="G125" s="6">
        <v>840</v>
      </c>
    </row>
    <row r="126" spans="1:7" x14ac:dyDescent="0.25">
      <c r="A126">
        <v>11000</v>
      </c>
      <c r="B126" s="1">
        <v>41005</v>
      </c>
      <c r="C126" t="s">
        <v>112</v>
      </c>
      <c r="D126" t="s">
        <v>32</v>
      </c>
      <c r="E126" t="s">
        <v>199</v>
      </c>
      <c r="F126" t="s">
        <v>150</v>
      </c>
      <c r="G126" s="6">
        <v>412.5</v>
      </c>
    </row>
    <row r="127" spans="1:7" x14ac:dyDescent="0.25">
      <c r="A127">
        <v>11009</v>
      </c>
      <c r="B127" s="1">
        <v>41007</v>
      </c>
      <c r="C127" t="s">
        <v>78</v>
      </c>
      <c r="D127" t="s">
        <v>79</v>
      </c>
      <c r="E127" t="s">
        <v>199</v>
      </c>
      <c r="F127" t="s">
        <v>61</v>
      </c>
      <c r="G127" s="6">
        <v>54</v>
      </c>
    </row>
    <row r="128" spans="1:7" x14ac:dyDescent="0.25">
      <c r="A128">
        <v>11014</v>
      </c>
      <c r="B128" s="1">
        <v>41009</v>
      </c>
      <c r="C128" t="s">
        <v>123</v>
      </c>
      <c r="D128" t="s">
        <v>2</v>
      </c>
      <c r="E128" t="s">
        <v>199</v>
      </c>
      <c r="F128" t="s">
        <v>17</v>
      </c>
      <c r="G128" s="6">
        <v>243.18</v>
      </c>
    </row>
    <row r="129" spans="1:7" x14ac:dyDescent="0.25">
      <c r="A129">
        <v>10327</v>
      </c>
      <c r="B129" s="1">
        <v>40462</v>
      </c>
      <c r="C129" t="s">
        <v>154</v>
      </c>
      <c r="D129" t="s">
        <v>88</v>
      </c>
      <c r="E129" t="s">
        <v>199</v>
      </c>
      <c r="F129" t="s">
        <v>71</v>
      </c>
      <c r="G129" s="6">
        <v>304</v>
      </c>
    </row>
    <row r="130" spans="1:7" x14ac:dyDescent="0.25">
      <c r="A130">
        <v>10985</v>
      </c>
      <c r="B130" s="1">
        <v>40998</v>
      </c>
      <c r="C130" t="s">
        <v>107</v>
      </c>
      <c r="D130" t="s">
        <v>108</v>
      </c>
      <c r="E130" t="s">
        <v>199</v>
      </c>
      <c r="F130" t="s">
        <v>55</v>
      </c>
      <c r="G130" s="6">
        <v>565.38</v>
      </c>
    </row>
    <row r="131" spans="1:7" x14ac:dyDescent="0.25">
      <c r="A131">
        <v>10615</v>
      </c>
      <c r="B131" s="1">
        <v>40754</v>
      </c>
      <c r="C131" t="s">
        <v>138</v>
      </c>
      <c r="D131" t="s">
        <v>131</v>
      </c>
      <c r="E131" t="s">
        <v>199</v>
      </c>
      <c r="F131" t="s">
        <v>122</v>
      </c>
      <c r="G131" s="6">
        <v>120</v>
      </c>
    </row>
    <row r="132" spans="1:7" x14ac:dyDescent="0.25">
      <c r="A132">
        <v>10388</v>
      </c>
      <c r="B132" s="1">
        <v>40531</v>
      </c>
      <c r="C132" t="s">
        <v>97</v>
      </c>
      <c r="D132" t="s">
        <v>52</v>
      </c>
      <c r="E132" t="s">
        <v>199</v>
      </c>
      <c r="F132" t="s">
        <v>33</v>
      </c>
      <c r="G132" s="6">
        <v>91.2</v>
      </c>
    </row>
    <row r="133" spans="1:7" x14ac:dyDescent="0.25">
      <c r="A133">
        <v>10277</v>
      </c>
      <c r="B133" s="1">
        <v>40399</v>
      </c>
      <c r="C133" t="s">
        <v>159</v>
      </c>
      <c r="D133" t="s">
        <v>7</v>
      </c>
      <c r="E133" t="s">
        <v>199</v>
      </c>
      <c r="F133" t="s">
        <v>98</v>
      </c>
      <c r="G133" s="6">
        <v>728</v>
      </c>
    </row>
    <row r="134" spans="1:7" x14ac:dyDescent="0.25">
      <c r="A134">
        <v>11042</v>
      </c>
      <c r="B134" s="1">
        <v>41021</v>
      </c>
      <c r="C134" t="s">
        <v>56</v>
      </c>
      <c r="D134" t="s">
        <v>12</v>
      </c>
      <c r="E134" t="s">
        <v>199</v>
      </c>
      <c r="F134" t="s">
        <v>129</v>
      </c>
      <c r="G134" s="6">
        <v>291.75</v>
      </c>
    </row>
    <row r="135" spans="1:7" x14ac:dyDescent="0.25">
      <c r="A135">
        <v>10982</v>
      </c>
      <c r="B135" s="1">
        <v>40995</v>
      </c>
      <c r="C135" t="s">
        <v>72</v>
      </c>
      <c r="D135" t="s">
        <v>48</v>
      </c>
      <c r="E135" t="s">
        <v>199</v>
      </c>
      <c r="F135" t="s">
        <v>36</v>
      </c>
      <c r="G135" s="6">
        <v>600</v>
      </c>
    </row>
    <row r="136" spans="1:7" x14ac:dyDescent="0.25">
      <c r="A136">
        <v>10989</v>
      </c>
      <c r="B136" s="1">
        <v>40999</v>
      </c>
      <c r="C136" t="s">
        <v>109</v>
      </c>
      <c r="D136" t="s">
        <v>12</v>
      </c>
      <c r="E136" t="s">
        <v>199</v>
      </c>
      <c r="F136" t="s">
        <v>49</v>
      </c>
      <c r="G136" s="6">
        <v>1000</v>
      </c>
    </row>
    <row r="137" spans="1:7" x14ac:dyDescent="0.25">
      <c r="A137">
        <v>10339</v>
      </c>
      <c r="B137" s="1">
        <v>40479</v>
      </c>
      <c r="C137" t="s">
        <v>47</v>
      </c>
      <c r="D137" t="s">
        <v>48</v>
      </c>
      <c r="E137" t="s">
        <v>199</v>
      </c>
      <c r="F137" t="s">
        <v>150</v>
      </c>
      <c r="G137" s="6">
        <v>176</v>
      </c>
    </row>
    <row r="138" spans="1:7" x14ac:dyDescent="0.25">
      <c r="A138">
        <v>10967</v>
      </c>
      <c r="B138" s="1">
        <v>40991</v>
      </c>
      <c r="C138" t="s">
        <v>160</v>
      </c>
      <c r="D138" t="s">
        <v>7</v>
      </c>
      <c r="E138" t="s">
        <v>199</v>
      </c>
      <c r="F138" t="s">
        <v>8</v>
      </c>
      <c r="G138" s="6">
        <v>110.4</v>
      </c>
    </row>
    <row r="139" spans="1:7" x14ac:dyDescent="0.25">
      <c r="A139">
        <v>10295</v>
      </c>
      <c r="B139" s="1">
        <v>40423</v>
      </c>
      <c r="C139" t="s">
        <v>161</v>
      </c>
      <c r="D139" t="s">
        <v>24</v>
      </c>
      <c r="E139" t="s">
        <v>199</v>
      </c>
      <c r="F139" t="s">
        <v>50</v>
      </c>
      <c r="G139" s="6">
        <v>121.6</v>
      </c>
    </row>
    <row r="140" spans="1:7" x14ac:dyDescent="0.25">
      <c r="A140">
        <v>11073</v>
      </c>
      <c r="B140" s="1">
        <v>41034</v>
      </c>
      <c r="C140" t="s">
        <v>86</v>
      </c>
      <c r="D140" t="s">
        <v>40</v>
      </c>
      <c r="E140" t="s">
        <v>199</v>
      </c>
      <c r="F140" t="s">
        <v>19</v>
      </c>
      <c r="G140" s="6">
        <v>210</v>
      </c>
    </row>
    <row r="141" spans="1:7" x14ac:dyDescent="0.25">
      <c r="A141">
        <v>10487</v>
      </c>
      <c r="B141" s="1">
        <v>40628</v>
      </c>
      <c r="C141" t="s">
        <v>162</v>
      </c>
      <c r="D141" t="s">
        <v>12</v>
      </c>
      <c r="E141" t="s">
        <v>199</v>
      </c>
      <c r="F141" t="s">
        <v>8</v>
      </c>
      <c r="G141" s="6">
        <v>36.5</v>
      </c>
    </row>
    <row r="142" spans="1:7" x14ac:dyDescent="0.25">
      <c r="A142">
        <v>11060</v>
      </c>
      <c r="B142" s="1">
        <v>41029</v>
      </c>
      <c r="C142" t="s">
        <v>74</v>
      </c>
      <c r="D142" t="s">
        <v>16</v>
      </c>
      <c r="E142" t="s">
        <v>199</v>
      </c>
      <c r="F142" t="s">
        <v>5</v>
      </c>
      <c r="G142" s="6">
        <v>136</v>
      </c>
    </row>
    <row r="143" spans="1:7" x14ac:dyDescent="0.25">
      <c r="A143">
        <v>11008</v>
      </c>
      <c r="B143" s="1">
        <v>41007</v>
      </c>
      <c r="C143" t="s">
        <v>92</v>
      </c>
      <c r="D143" t="s">
        <v>93</v>
      </c>
      <c r="E143" t="s">
        <v>202</v>
      </c>
      <c r="F143" t="s">
        <v>98</v>
      </c>
      <c r="G143" s="6">
        <v>3032.4</v>
      </c>
    </row>
    <row r="144" spans="1:7" x14ac:dyDescent="0.25">
      <c r="A144">
        <v>10407</v>
      </c>
      <c r="B144" s="1">
        <v>40550</v>
      </c>
      <c r="C144" t="s">
        <v>134</v>
      </c>
      <c r="D144" t="s">
        <v>7</v>
      </c>
      <c r="E144" t="s">
        <v>199</v>
      </c>
      <c r="F144" t="s">
        <v>19</v>
      </c>
      <c r="G144" s="6">
        <v>504</v>
      </c>
    </row>
    <row r="145" spans="1:7" x14ac:dyDescent="0.25">
      <c r="A145">
        <v>11035</v>
      </c>
      <c r="B145" s="1">
        <v>41019</v>
      </c>
      <c r="C145" t="s">
        <v>156</v>
      </c>
      <c r="D145" t="s">
        <v>157</v>
      </c>
      <c r="E145" t="s">
        <v>199</v>
      </c>
      <c r="F145" t="s">
        <v>89</v>
      </c>
      <c r="G145" s="6">
        <v>180</v>
      </c>
    </row>
    <row r="146" spans="1:7" x14ac:dyDescent="0.25">
      <c r="A146">
        <v>10312</v>
      </c>
      <c r="B146" s="1">
        <v>40444</v>
      </c>
      <c r="C146" t="s">
        <v>140</v>
      </c>
      <c r="D146" t="s">
        <v>7</v>
      </c>
      <c r="E146" t="s">
        <v>199</v>
      </c>
      <c r="F146" t="s">
        <v>98</v>
      </c>
      <c r="G146" s="6">
        <v>145.6</v>
      </c>
    </row>
    <row r="147" spans="1:7" x14ac:dyDescent="0.25">
      <c r="A147">
        <v>10832</v>
      </c>
      <c r="B147" s="1">
        <v>40922</v>
      </c>
      <c r="C147" t="s">
        <v>145</v>
      </c>
      <c r="D147" t="s">
        <v>24</v>
      </c>
      <c r="E147" t="s">
        <v>199</v>
      </c>
      <c r="F147" t="s">
        <v>82</v>
      </c>
      <c r="G147" s="6">
        <v>14.4</v>
      </c>
    </row>
    <row r="148" spans="1:7" x14ac:dyDescent="0.25">
      <c r="A148">
        <v>10663</v>
      </c>
      <c r="B148" s="1">
        <v>40796</v>
      </c>
      <c r="C148" t="s">
        <v>23</v>
      </c>
      <c r="D148" t="s">
        <v>24</v>
      </c>
      <c r="E148" t="s">
        <v>199</v>
      </c>
      <c r="F148" t="s">
        <v>26</v>
      </c>
      <c r="G148" s="6">
        <v>524.4</v>
      </c>
    </row>
    <row r="149" spans="1:7" x14ac:dyDescent="0.25">
      <c r="A149">
        <v>10912</v>
      </c>
      <c r="B149" s="1">
        <v>40965</v>
      </c>
      <c r="C149" t="s">
        <v>107</v>
      </c>
      <c r="D149" t="s">
        <v>108</v>
      </c>
      <c r="E149" t="s">
        <v>199</v>
      </c>
      <c r="F149" t="s">
        <v>19</v>
      </c>
      <c r="G149" s="6">
        <v>630</v>
      </c>
    </row>
    <row r="150" spans="1:7" x14ac:dyDescent="0.25">
      <c r="A150">
        <v>10939</v>
      </c>
      <c r="B150" s="1">
        <v>40978</v>
      </c>
      <c r="C150" t="s">
        <v>141</v>
      </c>
      <c r="D150" t="s">
        <v>16</v>
      </c>
      <c r="E150" t="s">
        <v>199</v>
      </c>
      <c r="F150" t="s">
        <v>71</v>
      </c>
      <c r="G150" s="6">
        <v>161.5</v>
      </c>
    </row>
    <row r="151" spans="1:7" x14ac:dyDescent="0.25">
      <c r="A151">
        <v>11064</v>
      </c>
      <c r="B151" s="1">
        <v>41030</v>
      </c>
      <c r="C151" t="s">
        <v>31</v>
      </c>
      <c r="D151" t="s">
        <v>32</v>
      </c>
      <c r="E151" t="s">
        <v>197</v>
      </c>
      <c r="F151" t="s">
        <v>104</v>
      </c>
      <c r="G151" s="6">
        <v>2702.7</v>
      </c>
    </row>
    <row r="152" spans="1:7" x14ac:dyDescent="0.25">
      <c r="A152">
        <v>10919</v>
      </c>
      <c r="B152" s="1">
        <v>40970</v>
      </c>
      <c r="C152" t="s">
        <v>123</v>
      </c>
      <c r="D152" t="s">
        <v>2</v>
      </c>
      <c r="E152" t="s">
        <v>199</v>
      </c>
      <c r="F152" t="s">
        <v>55</v>
      </c>
      <c r="G152" s="6">
        <v>418.8</v>
      </c>
    </row>
    <row r="153" spans="1:7" x14ac:dyDescent="0.25">
      <c r="A153">
        <v>10915</v>
      </c>
      <c r="B153" s="1">
        <v>40966</v>
      </c>
      <c r="C153" t="s">
        <v>39</v>
      </c>
      <c r="D153" t="s">
        <v>40</v>
      </c>
      <c r="E153" t="s">
        <v>199</v>
      </c>
      <c r="F153" t="s">
        <v>104</v>
      </c>
      <c r="G153" s="6">
        <v>390</v>
      </c>
    </row>
    <row r="154" spans="1:7" x14ac:dyDescent="0.25">
      <c r="A154">
        <v>10561</v>
      </c>
      <c r="B154" s="1">
        <v>40700</v>
      </c>
      <c r="C154" t="s">
        <v>154</v>
      </c>
      <c r="D154" t="s">
        <v>88</v>
      </c>
      <c r="E154" t="s">
        <v>199</v>
      </c>
      <c r="F154" t="s">
        <v>129</v>
      </c>
      <c r="G154" s="6">
        <v>194.5</v>
      </c>
    </row>
    <row r="155" spans="1:7" x14ac:dyDescent="0.25">
      <c r="A155">
        <v>10563</v>
      </c>
      <c r="B155" s="1">
        <v>40704</v>
      </c>
      <c r="C155" t="s">
        <v>64</v>
      </c>
      <c r="D155" t="s">
        <v>12</v>
      </c>
      <c r="E155" t="s">
        <v>199</v>
      </c>
      <c r="F155" t="s">
        <v>25</v>
      </c>
      <c r="G155" s="6">
        <v>475</v>
      </c>
    </row>
    <row r="156" spans="1:7" x14ac:dyDescent="0.25">
      <c r="A156">
        <v>10553</v>
      </c>
      <c r="B156" s="1">
        <v>40693</v>
      </c>
      <c r="C156" t="s">
        <v>130</v>
      </c>
      <c r="D156" t="s">
        <v>131</v>
      </c>
      <c r="E156" t="s">
        <v>199</v>
      </c>
      <c r="F156" t="s">
        <v>19</v>
      </c>
      <c r="G156" s="6">
        <v>315</v>
      </c>
    </row>
    <row r="157" spans="1:7" x14ac:dyDescent="0.25">
      <c r="A157">
        <v>10368</v>
      </c>
      <c r="B157" s="1">
        <v>40511</v>
      </c>
      <c r="C157" t="s">
        <v>92</v>
      </c>
      <c r="D157" t="s">
        <v>93</v>
      </c>
      <c r="E157" t="s">
        <v>199</v>
      </c>
      <c r="F157" t="s">
        <v>58</v>
      </c>
      <c r="G157" s="6">
        <v>36</v>
      </c>
    </row>
    <row r="158" spans="1:7" x14ac:dyDescent="0.25">
      <c r="A158">
        <v>11059</v>
      </c>
      <c r="B158" s="1">
        <v>41028</v>
      </c>
      <c r="C158" t="s">
        <v>64</v>
      </c>
      <c r="D158" t="s">
        <v>12</v>
      </c>
      <c r="E158" t="s">
        <v>199</v>
      </c>
      <c r="F158" t="s">
        <v>82</v>
      </c>
      <c r="G158" s="6">
        <v>180</v>
      </c>
    </row>
    <row r="159" spans="1:7" x14ac:dyDescent="0.25">
      <c r="A159">
        <v>10691</v>
      </c>
      <c r="B159" s="1">
        <v>40819</v>
      </c>
      <c r="C159" t="s">
        <v>6</v>
      </c>
      <c r="D159" t="s">
        <v>7</v>
      </c>
      <c r="E159" t="s">
        <v>199</v>
      </c>
      <c r="F159" t="s">
        <v>89</v>
      </c>
      <c r="G159" s="6">
        <v>540</v>
      </c>
    </row>
    <row r="160" spans="1:7" x14ac:dyDescent="0.25">
      <c r="A160">
        <v>10994</v>
      </c>
      <c r="B160" s="1">
        <v>41001</v>
      </c>
      <c r="C160" t="s">
        <v>59</v>
      </c>
      <c r="D160" t="s">
        <v>60</v>
      </c>
      <c r="E160" t="s">
        <v>199</v>
      </c>
      <c r="F160" t="s">
        <v>42</v>
      </c>
      <c r="G160" s="6">
        <v>940.5</v>
      </c>
    </row>
    <row r="161" spans="1:7" x14ac:dyDescent="0.25">
      <c r="A161">
        <v>10990</v>
      </c>
      <c r="B161" s="1">
        <v>41000</v>
      </c>
      <c r="C161" t="s">
        <v>92</v>
      </c>
      <c r="D161" t="s">
        <v>93</v>
      </c>
      <c r="E161" t="s">
        <v>199</v>
      </c>
      <c r="F161" t="s">
        <v>58</v>
      </c>
      <c r="G161" s="6">
        <v>650</v>
      </c>
    </row>
    <row r="162" spans="1:7" x14ac:dyDescent="0.25">
      <c r="A162">
        <v>10422</v>
      </c>
      <c r="B162" s="1">
        <v>40565</v>
      </c>
      <c r="C162" t="s">
        <v>74</v>
      </c>
      <c r="D162" t="s">
        <v>16</v>
      </c>
      <c r="E162" t="s">
        <v>199</v>
      </c>
      <c r="F162" t="s">
        <v>4</v>
      </c>
      <c r="G162" s="6">
        <v>49.8</v>
      </c>
    </row>
    <row r="163" spans="1:7" x14ac:dyDescent="0.25">
      <c r="A163">
        <v>10404</v>
      </c>
      <c r="B163" s="1">
        <v>40546</v>
      </c>
      <c r="C163" t="s">
        <v>141</v>
      </c>
      <c r="D163" t="s">
        <v>16</v>
      </c>
      <c r="E163" t="s">
        <v>199</v>
      </c>
      <c r="F163" t="s">
        <v>4</v>
      </c>
      <c r="G163" s="6">
        <v>709.65</v>
      </c>
    </row>
    <row r="164" spans="1:7" x14ac:dyDescent="0.25">
      <c r="A164">
        <v>10620</v>
      </c>
      <c r="B164" s="1">
        <v>40760</v>
      </c>
      <c r="C164" t="s">
        <v>166</v>
      </c>
      <c r="D164" t="s">
        <v>48</v>
      </c>
      <c r="E164" t="s">
        <v>199</v>
      </c>
      <c r="F164" t="s">
        <v>61</v>
      </c>
      <c r="G164" s="6">
        <v>22.5</v>
      </c>
    </row>
    <row r="165" spans="1:7" x14ac:dyDescent="0.25">
      <c r="A165">
        <v>10737</v>
      </c>
      <c r="B165" s="1">
        <v>40858</v>
      </c>
      <c r="C165" t="s">
        <v>161</v>
      </c>
      <c r="D165" t="s">
        <v>24</v>
      </c>
      <c r="E165" t="s">
        <v>199</v>
      </c>
      <c r="F165" t="s">
        <v>82</v>
      </c>
      <c r="G165" s="6">
        <v>24</v>
      </c>
    </row>
    <row r="166" spans="1:7" x14ac:dyDescent="0.25">
      <c r="A166">
        <v>10265</v>
      </c>
      <c r="B166" s="1">
        <v>40384</v>
      </c>
      <c r="C166" t="s">
        <v>167</v>
      </c>
      <c r="D166" t="s">
        <v>24</v>
      </c>
      <c r="E166" t="s">
        <v>199</v>
      </c>
      <c r="F166" t="s">
        <v>104</v>
      </c>
      <c r="G166" s="6">
        <v>936</v>
      </c>
    </row>
    <row r="167" spans="1:7" x14ac:dyDescent="0.25">
      <c r="A167">
        <v>10676</v>
      </c>
      <c r="B167" s="1">
        <v>40808</v>
      </c>
      <c r="C167" t="s">
        <v>39</v>
      </c>
      <c r="D167" t="s">
        <v>40</v>
      </c>
      <c r="E167" t="s">
        <v>199</v>
      </c>
      <c r="F167" t="s">
        <v>3</v>
      </c>
      <c r="G167" s="6">
        <v>62</v>
      </c>
    </row>
    <row r="168" spans="1:7" x14ac:dyDescent="0.25">
      <c r="A168">
        <v>11005</v>
      </c>
      <c r="B168" s="1">
        <v>41006</v>
      </c>
      <c r="C168" t="s">
        <v>138</v>
      </c>
      <c r="D168" t="s">
        <v>131</v>
      </c>
      <c r="E168" t="s">
        <v>199</v>
      </c>
      <c r="F168" t="s">
        <v>89</v>
      </c>
      <c r="G168" s="6">
        <v>36</v>
      </c>
    </row>
    <row r="169" spans="1:7" x14ac:dyDescent="0.25">
      <c r="A169">
        <v>10694</v>
      </c>
      <c r="B169" s="1">
        <v>40822</v>
      </c>
      <c r="C169" t="s">
        <v>6</v>
      </c>
      <c r="D169" t="s">
        <v>7</v>
      </c>
      <c r="E169" t="s">
        <v>205</v>
      </c>
      <c r="F169" t="s">
        <v>36</v>
      </c>
      <c r="G169" s="6">
        <v>2700</v>
      </c>
    </row>
    <row r="170" spans="1:7" x14ac:dyDescent="0.25">
      <c r="A170">
        <v>10313</v>
      </c>
      <c r="B170" s="1">
        <v>40445</v>
      </c>
      <c r="C170" t="s">
        <v>6</v>
      </c>
      <c r="D170" t="s">
        <v>7</v>
      </c>
      <c r="E170" t="s">
        <v>199</v>
      </c>
      <c r="F170" t="s">
        <v>25</v>
      </c>
      <c r="G170" s="6">
        <v>182.4</v>
      </c>
    </row>
    <row r="171" spans="1:7" x14ac:dyDescent="0.25">
      <c r="A171">
        <v>10490</v>
      </c>
      <c r="B171" s="1">
        <v>40633</v>
      </c>
      <c r="C171" t="s">
        <v>147</v>
      </c>
      <c r="D171" t="s">
        <v>2</v>
      </c>
      <c r="E171" t="s">
        <v>202</v>
      </c>
      <c r="F171" t="s">
        <v>42</v>
      </c>
      <c r="G171" s="6">
        <v>2640</v>
      </c>
    </row>
    <row r="172" spans="1:7" x14ac:dyDescent="0.25">
      <c r="A172">
        <v>10854</v>
      </c>
      <c r="B172" s="1">
        <v>40935</v>
      </c>
      <c r="C172" t="s">
        <v>92</v>
      </c>
      <c r="D172" t="s">
        <v>93</v>
      </c>
      <c r="E172" t="s">
        <v>201</v>
      </c>
      <c r="F172" t="s">
        <v>3</v>
      </c>
      <c r="G172" s="6">
        <v>2635</v>
      </c>
    </row>
    <row r="173" spans="1:7" x14ac:dyDescent="0.25">
      <c r="A173">
        <v>10307</v>
      </c>
      <c r="B173" s="1">
        <v>40438</v>
      </c>
      <c r="C173" t="s">
        <v>76</v>
      </c>
      <c r="D173" t="s">
        <v>32</v>
      </c>
      <c r="E173" t="s">
        <v>199</v>
      </c>
      <c r="F173" t="s">
        <v>38</v>
      </c>
      <c r="G173" s="6">
        <v>394</v>
      </c>
    </row>
    <row r="174" spans="1:7" x14ac:dyDescent="0.25">
      <c r="A174">
        <v>10280</v>
      </c>
      <c r="B174" s="1">
        <v>40404</v>
      </c>
      <c r="C174" t="s">
        <v>87</v>
      </c>
      <c r="D174" t="s">
        <v>88</v>
      </c>
      <c r="E174" t="s">
        <v>199</v>
      </c>
      <c r="F174" t="s">
        <v>61</v>
      </c>
      <c r="G174" s="6">
        <v>43.2</v>
      </c>
    </row>
    <row r="175" spans="1:7" x14ac:dyDescent="0.25">
      <c r="A175">
        <v>11020</v>
      </c>
      <c r="B175" s="1">
        <v>41013</v>
      </c>
      <c r="C175" t="s">
        <v>134</v>
      </c>
      <c r="D175" t="s">
        <v>7</v>
      </c>
      <c r="E175" t="s">
        <v>199</v>
      </c>
      <c r="F175" t="s">
        <v>3</v>
      </c>
      <c r="G175" s="6">
        <v>632.4</v>
      </c>
    </row>
    <row r="176" spans="1:7" x14ac:dyDescent="0.25">
      <c r="A176">
        <v>10657</v>
      </c>
      <c r="B176" s="1">
        <v>40790</v>
      </c>
      <c r="C176" t="s">
        <v>31</v>
      </c>
      <c r="D176" t="s">
        <v>32</v>
      </c>
      <c r="E176" t="s">
        <v>199</v>
      </c>
      <c r="F176" t="s">
        <v>111</v>
      </c>
      <c r="G176" s="6">
        <v>775</v>
      </c>
    </row>
    <row r="177" spans="1:7" x14ac:dyDescent="0.25">
      <c r="A177">
        <v>10983</v>
      </c>
      <c r="B177" s="1">
        <v>40995</v>
      </c>
      <c r="C177" t="s">
        <v>31</v>
      </c>
      <c r="D177" t="s">
        <v>32</v>
      </c>
      <c r="E177" t="s">
        <v>199</v>
      </c>
      <c r="F177" t="s">
        <v>82</v>
      </c>
      <c r="G177" s="6">
        <v>428.4</v>
      </c>
    </row>
    <row r="178" spans="1:7" x14ac:dyDescent="0.25">
      <c r="A178">
        <v>11010</v>
      </c>
      <c r="B178" s="1">
        <v>41008</v>
      </c>
      <c r="C178" t="s">
        <v>15</v>
      </c>
      <c r="D178" t="s">
        <v>16</v>
      </c>
      <c r="E178" t="s">
        <v>199</v>
      </c>
      <c r="F178" t="s">
        <v>36</v>
      </c>
      <c r="G178" s="6">
        <v>600</v>
      </c>
    </row>
    <row r="179" spans="1:7" x14ac:dyDescent="0.25">
      <c r="A179">
        <v>11015</v>
      </c>
      <c r="B179" s="1">
        <v>41009</v>
      </c>
      <c r="C179" t="s">
        <v>143</v>
      </c>
      <c r="D179" t="s">
        <v>144</v>
      </c>
      <c r="E179" t="s">
        <v>199</v>
      </c>
      <c r="F179" t="s">
        <v>14</v>
      </c>
      <c r="G179" s="6">
        <v>388.35</v>
      </c>
    </row>
    <row r="180" spans="1:7" x14ac:dyDescent="0.25">
      <c r="A180">
        <v>11070</v>
      </c>
      <c r="B180" s="1">
        <v>41034</v>
      </c>
      <c r="C180" t="s">
        <v>168</v>
      </c>
      <c r="D180" t="s">
        <v>7</v>
      </c>
      <c r="E180" t="s">
        <v>199</v>
      </c>
      <c r="F180" t="s">
        <v>89</v>
      </c>
      <c r="G180" s="6">
        <v>612</v>
      </c>
    </row>
    <row r="181" spans="1:7" x14ac:dyDescent="0.25">
      <c r="A181">
        <v>10300</v>
      </c>
      <c r="B181" s="1">
        <v>40430</v>
      </c>
      <c r="C181" t="s">
        <v>141</v>
      </c>
      <c r="D181" t="s">
        <v>16</v>
      </c>
      <c r="E181" t="s">
        <v>199</v>
      </c>
      <c r="F181" t="s">
        <v>152</v>
      </c>
      <c r="G181" s="6">
        <v>408</v>
      </c>
    </row>
    <row r="182" spans="1:7" x14ac:dyDescent="0.25">
      <c r="A182">
        <v>10414</v>
      </c>
      <c r="B182" s="1">
        <v>40557</v>
      </c>
      <c r="C182" t="s">
        <v>169</v>
      </c>
      <c r="D182" t="s">
        <v>12</v>
      </c>
      <c r="E182" t="s">
        <v>199</v>
      </c>
      <c r="F182" t="s">
        <v>8</v>
      </c>
      <c r="G182" s="6">
        <v>124.83</v>
      </c>
    </row>
    <row r="183" spans="1:7" x14ac:dyDescent="0.25">
      <c r="A183">
        <v>10727</v>
      </c>
      <c r="B183" s="1">
        <v>40850</v>
      </c>
      <c r="C183" t="s">
        <v>15</v>
      </c>
      <c r="D183" t="s">
        <v>16</v>
      </c>
      <c r="E183" t="s">
        <v>199</v>
      </c>
      <c r="F183" t="s">
        <v>104</v>
      </c>
      <c r="G183" s="6">
        <v>741</v>
      </c>
    </row>
    <row r="184" spans="1:7" x14ac:dyDescent="0.25">
      <c r="A184">
        <v>10556</v>
      </c>
      <c r="B184" s="1">
        <v>40697</v>
      </c>
      <c r="C184" t="s">
        <v>170</v>
      </c>
      <c r="D184" t="s">
        <v>60</v>
      </c>
      <c r="E184" t="s">
        <v>199</v>
      </c>
      <c r="F184" t="s">
        <v>85</v>
      </c>
      <c r="G184" s="6">
        <v>835.2</v>
      </c>
    </row>
    <row r="185" spans="1:7" x14ac:dyDescent="0.25">
      <c r="A185">
        <v>10478</v>
      </c>
      <c r="B185" s="1">
        <v>40620</v>
      </c>
      <c r="C185" t="s">
        <v>35</v>
      </c>
      <c r="D185" t="s">
        <v>24</v>
      </c>
      <c r="E185" t="s">
        <v>199</v>
      </c>
      <c r="F185" t="s">
        <v>3</v>
      </c>
      <c r="G185" s="6">
        <v>471.2</v>
      </c>
    </row>
    <row r="186" spans="1:7" x14ac:dyDescent="0.25">
      <c r="A186">
        <v>10738</v>
      </c>
      <c r="B186" s="1">
        <v>40859</v>
      </c>
      <c r="C186" t="s">
        <v>171</v>
      </c>
      <c r="D186" t="s">
        <v>24</v>
      </c>
      <c r="E186" t="s">
        <v>199</v>
      </c>
      <c r="F186" t="s">
        <v>55</v>
      </c>
      <c r="G186" s="6">
        <v>52.35</v>
      </c>
    </row>
    <row r="187" spans="1:7" x14ac:dyDescent="0.25">
      <c r="A187">
        <v>10629</v>
      </c>
      <c r="B187" s="1">
        <v>40767</v>
      </c>
      <c r="C187" t="s">
        <v>78</v>
      </c>
      <c r="D187" t="s">
        <v>79</v>
      </c>
      <c r="E187" t="s">
        <v>200</v>
      </c>
      <c r="F187" t="s">
        <v>13</v>
      </c>
      <c r="G187" s="6">
        <v>2475.8000000000002</v>
      </c>
    </row>
    <row r="188" spans="1:7" x14ac:dyDescent="0.25">
      <c r="A188">
        <v>10780</v>
      </c>
      <c r="B188" s="1">
        <v>40893</v>
      </c>
      <c r="C188" t="s">
        <v>1</v>
      </c>
      <c r="D188" t="s">
        <v>2</v>
      </c>
      <c r="E188" t="s">
        <v>199</v>
      </c>
      <c r="F188" t="s">
        <v>46</v>
      </c>
      <c r="G188" s="6">
        <v>525</v>
      </c>
    </row>
    <row r="189" spans="1:7" x14ac:dyDescent="0.25">
      <c r="A189">
        <v>10541</v>
      </c>
      <c r="B189" s="1">
        <v>40682</v>
      </c>
      <c r="C189" t="s">
        <v>21</v>
      </c>
      <c r="D189" t="s">
        <v>12</v>
      </c>
      <c r="E189" t="s">
        <v>199</v>
      </c>
      <c r="F189" t="s">
        <v>61</v>
      </c>
      <c r="G189" s="6">
        <v>141.75</v>
      </c>
    </row>
    <row r="190" spans="1:7" x14ac:dyDescent="0.25">
      <c r="A190">
        <v>10673</v>
      </c>
      <c r="B190" s="1">
        <v>40804</v>
      </c>
      <c r="C190" t="s">
        <v>138</v>
      </c>
      <c r="D190" t="s">
        <v>131</v>
      </c>
      <c r="E190" t="s">
        <v>199</v>
      </c>
      <c r="F190" t="s">
        <v>55</v>
      </c>
      <c r="G190" s="6">
        <v>52.35</v>
      </c>
    </row>
    <row r="191" spans="1:7" x14ac:dyDescent="0.25">
      <c r="A191">
        <v>10462</v>
      </c>
      <c r="B191" s="1">
        <v>40605</v>
      </c>
      <c r="C191" t="s">
        <v>172</v>
      </c>
      <c r="D191" t="s">
        <v>52</v>
      </c>
      <c r="E191" t="s">
        <v>199</v>
      </c>
      <c r="F191" t="s">
        <v>82</v>
      </c>
      <c r="G191" s="6">
        <v>4.8</v>
      </c>
    </row>
    <row r="192" spans="1:7" x14ac:dyDescent="0.25">
      <c r="A192">
        <v>10595</v>
      </c>
      <c r="B192" s="1">
        <v>40734</v>
      </c>
      <c r="C192" t="s">
        <v>92</v>
      </c>
      <c r="D192" t="s">
        <v>93</v>
      </c>
      <c r="E192" t="s">
        <v>199</v>
      </c>
      <c r="F192" t="s">
        <v>37</v>
      </c>
      <c r="G192" s="6">
        <v>405</v>
      </c>
    </row>
    <row r="193" spans="1:7" x14ac:dyDescent="0.25">
      <c r="A193">
        <v>10858</v>
      </c>
      <c r="B193" s="1">
        <v>40937</v>
      </c>
      <c r="C193" t="s">
        <v>173</v>
      </c>
      <c r="D193" t="s">
        <v>24</v>
      </c>
      <c r="E193" t="s">
        <v>199</v>
      </c>
      <c r="F193" t="s">
        <v>36</v>
      </c>
      <c r="G193" s="6">
        <v>150</v>
      </c>
    </row>
    <row r="194" spans="1:7" x14ac:dyDescent="0.25">
      <c r="A194">
        <v>10552</v>
      </c>
      <c r="B194" s="1">
        <v>40692</v>
      </c>
      <c r="C194" t="s">
        <v>147</v>
      </c>
      <c r="D194" t="s">
        <v>2</v>
      </c>
      <c r="E194" t="s">
        <v>199</v>
      </c>
      <c r="F194" t="s">
        <v>53</v>
      </c>
      <c r="G194" s="6">
        <v>648</v>
      </c>
    </row>
    <row r="195" spans="1:7" x14ac:dyDescent="0.25">
      <c r="A195">
        <v>10398</v>
      </c>
      <c r="B195" s="1">
        <v>40542</v>
      </c>
      <c r="C195" t="s">
        <v>31</v>
      </c>
      <c r="D195" t="s">
        <v>32</v>
      </c>
      <c r="E195" t="s">
        <v>199</v>
      </c>
      <c r="F195" t="s">
        <v>37</v>
      </c>
      <c r="G195" s="6">
        <v>432</v>
      </c>
    </row>
    <row r="196" spans="1:7" x14ac:dyDescent="0.25">
      <c r="A196">
        <v>11032</v>
      </c>
      <c r="B196" s="1">
        <v>41016</v>
      </c>
      <c r="C196" t="s">
        <v>132</v>
      </c>
      <c r="D196" t="s">
        <v>32</v>
      </c>
      <c r="E196" t="s">
        <v>199</v>
      </c>
      <c r="F196" t="s">
        <v>25</v>
      </c>
      <c r="G196" s="6">
        <v>665</v>
      </c>
    </row>
    <row r="197" spans="1:7" x14ac:dyDescent="0.25">
      <c r="A197">
        <v>10252</v>
      </c>
      <c r="B197" s="1">
        <v>40368</v>
      </c>
      <c r="C197" t="s">
        <v>156</v>
      </c>
      <c r="D197" t="s">
        <v>157</v>
      </c>
      <c r="E197" t="s">
        <v>200</v>
      </c>
      <c r="F197" t="s">
        <v>151</v>
      </c>
      <c r="G197" s="6">
        <v>2462.4</v>
      </c>
    </row>
    <row r="198" spans="1:7" x14ac:dyDescent="0.25">
      <c r="A198">
        <v>10683</v>
      </c>
      <c r="B198" s="1">
        <v>40812</v>
      </c>
      <c r="C198" t="s">
        <v>155</v>
      </c>
      <c r="D198" t="s">
        <v>24</v>
      </c>
      <c r="E198" t="s">
        <v>199</v>
      </c>
      <c r="F198" t="s">
        <v>113</v>
      </c>
      <c r="G198" s="6">
        <v>63</v>
      </c>
    </row>
    <row r="199" spans="1:7" x14ac:dyDescent="0.25">
      <c r="A199">
        <v>10846</v>
      </c>
      <c r="B199" s="1">
        <v>40930</v>
      </c>
      <c r="C199" t="s">
        <v>156</v>
      </c>
      <c r="D199" t="s">
        <v>157</v>
      </c>
      <c r="E199" t="s">
        <v>199</v>
      </c>
      <c r="F199" t="s">
        <v>150</v>
      </c>
      <c r="G199" s="6">
        <v>462</v>
      </c>
    </row>
    <row r="200" spans="1:7" x14ac:dyDescent="0.25">
      <c r="A200">
        <v>10949</v>
      </c>
      <c r="B200" s="1">
        <v>40981</v>
      </c>
      <c r="C200" t="s">
        <v>72</v>
      </c>
      <c r="D200" t="s">
        <v>48</v>
      </c>
      <c r="E200" t="s">
        <v>199</v>
      </c>
      <c r="F200" t="s">
        <v>49</v>
      </c>
      <c r="G200" s="6">
        <v>300</v>
      </c>
    </row>
    <row r="201" spans="1:7" x14ac:dyDescent="0.25">
      <c r="A201">
        <v>10345</v>
      </c>
      <c r="B201" s="1">
        <v>40486</v>
      </c>
      <c r="C201" t="s">
        <v>6</v>
      </c>
      <c r="D201" t="s">
        <v>7</v>
      </c>
      <c r="E201" t="s">
        <v>199</v>
      </c>
      <c r="F201" t="s">
        <v>103</v>
      </c>
      <c r="G201" s="6">
        <v>2240</v>
      </c>
    </row>
    <row r="202" spans="1:7" x14ac:dyDescent="0.25">
      <c r="A202">
        <v>10781</v>
      </c>
      <c r="B202" s="1">
        <v>40894</v>
      </c>
      <c r="C202" t="s">
        <v>130</v>
      </c>
      <c r="D202" t="s">
        <v>131</v>
      </c>
      <c r="E202" t="s">
        <v>199</v>
      </c>
      <c r="F202" t="s">
        <v>20</v>
      </c>
      <c r="G202" s="6">
        <v>17.88</v>
      </c>
    </row>
    <row r="203" spans="1:7" x14ac:dyDescent="0.25">
      <c r="A203">
        <v>10686</v>
      </c>
      <c r="B203" s="1">
        <v>40816</v>
      </c>
      <c r="C203" t="s">
        <v>163</v>
      </c>
      <c r="D203" t="s">
        <v>93</v>
      </c>
      <c r="E203" t="s">
        <v>199</v>
      </c>
      <c r="F203" t="s">
        <v>104</v>
      </c>
      <c r="G203" s="6">
        <v>936</v>
      </c>
    </row>
    <row r="204" spans="1:7" x14ac:dyDescent="0.25">
      <c r="A204">
        <v>10772</v>
      </c>
      <c r="B204" s="1">
        <v>40887</v>
      </c>
      <c r="C204" t="s">
        <v>168</v>
      </c>
      <c r="D204" t="s">
        <v>7</v>
      </c>
      <c r="E204" t="s">
        <v>201</v>
      </c>
      <c r="F204" t="s">
        <v>13</v>
      </c>
      <c r="G204" s="6">
        <v>2228.2199999999998</v>
      </c>
    </row>
    <row r="205" spans="1:7" x14ac:dyDescent="0.25">
      <c r="A205">
        <v>11013</v>
      </c>
      <c r="B205" s="1">
        <v>41008</v>
      </c>
      <c r="C205" t="s">
        <v>125</v>
      </c>
      <c r="D205" t="s">
        <v>79</v>
      </c>
      <c r="E205" t="s">
        <v>199</v>
      </c>
      <c r="F205" t="s">
        <v>148</v>
      </c>
      <c r="G205" s="6">
        <v>90</v>
      </c>
    </row>
    <row r="206" spans="1:7" x14ac:dyDescent="0.25">
      <c r="A206">
        <v>10598</v>
      </c>
      <c r="B206" s="1">
        <v>40738</v>
      </c>
      <c r="C206" t="s">
        <v>112</v>
      </c>
      <c r="D206" t="s">
        <v>32</v>
      </c>
      <c r="E206" t="s">
        <v>197</v>
      </c>
      <c r="F206" t="s">
        <v>117</v>
      </c>
      <c r="G206" s="6">
        <v>2195</v>
      </c>
    </row>
    <row r="207" spans="1:7" x14ac:dyDescent="0.25">
      <c r="A207">
        <v>10810</v>
      </c>
      <c r="B207" s="1">
        <v>40909</v>
      </c>
      <c r="C207" t="s">
        <v>166</v>
      </c>
      <c r="D207" t="s">
        <v>48</v>
      </c>
      <c r="E207" t="s">
        <v>199</v>
      </c>
      <c r="F207" t="s">
        <v>82</v>
      </c>
      <c r="G207" s="6">
        <v>42</v>
      </c>
    </row>
    <row r="208" spans="1:7" x14ac:dyDescent="0.25">
      <c r="A208">
        <v>10798</v>
      </c>
      <c r="B208" s="1">
        <v>40903</v>
      </c>
      <c r="C208" t="s">
        <v>118</v>
      </c>
      <c r="D208" t="s">
        <v>52</v>
      </c>
      <c r="E208" t="s">
        <v>199</v>
      </c>
      <c r="F208" t="s">
        <v>38</v>
      </c>
      <c r="G208" s="6">
        <v>98.6</v>
      </c>
    </row>
    <row r="209" spans="1:7" x14ac:dyDescent="0.25">
      <c r="A209">
        <v>10669</v>
      </c>
      <c r="B209" s="1">
        <v>40801</v>
      </c>
      <c r="C209" t="s">
        <v>170</v>
      </c>
      <c r="D209" t="s">
        <v>60</v>
      </c>
      <c r="E209" t="s">
        <v>199</v>
      </c>
      <c r="F209" t="s">
        <v>25</v>
      </c>
      <c r="G209" s="6">
        <v>570</v>
      </c>
    </row>
    <row r="210" spans="1:7" x14ac:dyDescent="0.25">
      <c r="A210">
        <v>10752</v>
      </c>
      <c r="B210" s="1">
        <v>40871</v>
      </c>
      <c r="C210" t="s">
        <v>175</v>
      </c>
      <c r="D210" t="s">
        <v>52</v>
      </c>
      <c r="E210" t="s">
        <v>199</v>
      </c>
      <c r="F210" t="s">
        <v>89</v>
      </c>
      <c r="G210" s="6">
        <v>144</v>
      </c>
    </row>
    <row r="211" spans="1:7" x14ac:dyDescent="0.25">
      <c r="A211">
        <v>10815</v>
      </c>
      <c r="B211" s="1">
        <v>40913</v>
      </c>
      <c r="C211" t="s">
        <v>31</v>
      </c>
      <c r="D211" t="s">
        <v>32</v>
      </c>
      <c r="E211" t="s">
        <v>199</v>
      </c>
      <c r="F211" t="s">
        <v>119</v>
      </c>
      <c r="G211" s="6">
        <v>40</v>
      </c>
    </row>
    <row r="212" spans="1:7" x14ac:dyDescent="0.25">
      <c r="A212">
        <v>10805</v>
      </c>
      <c r="B212" s="1">
        <v>40907</v>
      </c>
      <c r="C212" t="s">
        <v>105</v>
      </c>
      <c r="D212" t="s">
        <v>32</v>
      </c>
      <c r="E212" t="s">
        <v>199</v>
      </c>
      <c r="F212" t="s">
        <v>165</v>
      </c>
      <c r="G212" s="6">
        <v>140</v>
      </c>
    </row>
    <row r="213" spans="1:7" x14ac:dyDescent="0.25">
      <c r="A213">
        <v>10819</v>
      </c>
      <c r="B213" s="1">
        <v>40915</v>
      </c>
      <c r="C213" t="s">
        <v>176</v>
      </c>
      <c r="D213" t="s">
        <v>66</v>
      </c>
      <c r="E213" t="s">
        <v>199</v>
      </c>
      <c r="F213" t="s">
        <v>44</v>
      </c>
      <c r="G213" s="6">
        <v>322</v>
      </c>
    </row>
    <row r="214" spans="1:7" x14ac:dyDescent="0.25">
      <c r="A214">
        <v>10379</v>
      </c>
      <c r="B214" s="1">
        <v>40523</v>
      </c>
      <c r="C214" t="s">
        <v>109</v>
      </c>
      <c r="D214" t="s">
        <v>12</v>
      </c>
      <c r="E214" t="s">
        <v>199</v>
      </c>
      <c r="F214" t="s">
        <v>17</v>
      </c>
      <c r="G214" s="6">
        <v>55.44</v>
      </c>
    </row>
    <row r="215" spans="1:7" x14ac:dyDescent="0.25">
      <c r="A215">
        <v>10471</v>
      </c>
      <c r="B215" s="1">
        <v>40613</v>
      </c>
      <c r="C215" t="s">
        <v>133</v>
      </c>
      <c r="D215" t="s">
        <v>52</v>
      </c>
      <c r="E215" t="s">
        <v>199</v>
      </c>
      <c r="F215" t="s">
        <v>36</v>
      </c>
      <c r="G215" s="6">
        <v>720</v>
      </c>
    </row>
    <row r="216" spans="1:7" x14ac:dyDescent="0.25">
      <c r="A216">
        <v>10734</v>
      </c>
      <c r="B216" s="1">
        <v>40854</v>
      </c>
      <c r="C216" t="s">
        <v>102</v>
      </c>
      <c r="D216" t="s">
        <v>12</v>
      </c>
      <c r="E216" t="s">
        <v>199</v>
      </c>
      <c r="F216" t="s">
        <v>49</v>
      </c>
      <c r="G216" s="6">
        <v>750</v>
      </c>
    </row>
    <row r="217" spans="1:7" x14ac:dyDescent="0.25">
      <c r="A217">
        <v>10502</v>
      </c>
      <c r="B217" s="1">
        <v>40643</v>
      </c>
      <c r="C217" t="s">
        <v>86</v>
      </c>
      <c r="D217" t="s">
        <v>40</v>
      </c>
      <c r="E217" t="s">
        <v>199</v>
      </c>
      <c r="F217" t="s">
        <v>33</v>
      </c>
      <c r="G217" s="6">
        <v>199.5</v>
      </c>
    </row>
    <row r="218" spans="1:7" x14ac:dyDescent="0.25">
      <c r="A218">
        <v>10886</v>
      </c>
      <c r="B218" s="1">
        <v>40952</v>
      </c>
      <c r="C218" t="s">
        <v>21</v>
      </c>
      <c r="D218" t="s">
        <v>12</v>
      </c>
      <c r="E218" t="s">
        <v>197</v>
      </c>
      <c r="F218" t="s">
        <v>3</v>
      </c>
      <c r="G218" s="6">
        <v>2170</v>
      </c>
    </row>
    <row r="219" spans="1:7" x14ac:dyDescent="0.25">
      <c r="A219">
        <v>10787</v>
      </c>
      <c r="B219" s="1">
        <v>40896</v>
      </c>
      <c r="C219" t="s">
        <v>145</v>
      </c>
      <c r="D219" t="s">
        <v>24</v>
      </c>
      <c r="E219" t="s">
        <v>199</v>
      </c>
      <c r="F219" t="s">
        <v>71</v>
      </c>
      <c r="G219" s="6">
        <v>270.75</v>
      </c>
    </row>
    <row r="220" spans="1:7" x14ac:dyDescent="0.25">
      <c r="A220">
        <v>10808</v>
      </c>
      <c r="B220" s="1">
        <v>40909</v>
      </c>
      <c r="C220" t="s">
        <v>177</v>
      </c>
      <c r="D220" t="s">
        <v>28</v>
      </c>
      <c r="E220" t="s">
        <v>199</v>
      </c>
      <c r="F220" t="s">
        <v>50</v>
      </c>
      <c r="G220" s="6">
        <v>646</v>
      </c>
    </row>
    <row r="221" spans="1:7" x14ac:dyDescent="0.25">
      <c r="A221">
        <v>10779</v>
      </c>
      <c r="B221" s="1">
        <v>40893</v>
      </c>
      <c r="C221" t="s">
        <v>159</v>
      </c>
      <c r="D221" t="s">
        <v>7</v>
      </c>
      <c r="E221" t="s">
        <v>201</v>
      </c>
      <c r="F221" t="s">
        <v>55</v>
      </c>
      <c r="G221" s="6">
        <v>349</v>
      </c>
    </row>
    <row r="222" spans="1:7" x14ac:dyDescent="0.25">
      <c r="A222">
        <v>10253</v>
      </c>
      <c r="B222" s="1">
        <v>40369</v>
      </c>
      <c r="C222" t="s">
        <v>21</v>
      </c>
      <c r="D222" t="s">
        <v>12</v>
      </c>
      <c r="E222" t="s">
        <v>201</v>
      </c>
      <c r="F222" t="s">
        <v>84</v>
      </c>
      <c r="G222" s="6">
        <v>200</v>
      </c>
    </row>
    <row r="223" spans="1:7" x14ac:dyDescent="0.25">
      <c r="A223">
        <v>10911</v>
      </c>
      <c r="B223" s="1">
        <v>40965</v>
      </c>
      <c r="C223" t="s">
        <v>78</v>
      </c>
      <c r="D223" t="s">
        <v>79</v>
      </c>
      <c r="E223" t="s">
        <v>201</v>
      </c>
      <c r="F223" t="s">
        <v>89</v>
      </c>
      <c r="G223" s="6">
        <v>180</v>
      </c>
    </row>
    <row r="224" spans="1:7" x14ac:dyDescent="0.25">
      <c r="A224">
        <v>10612</v>
      </c>
      <c r="B224" s="1">
        <v>40752</v>
      </c>
      <c r="C224" t="s">
        <v>31</v>
      </c>
      <c r="D224" t="s">
        <v>187</v>
      </c>
      <c r="E224" t="s">
        <v>197</v>
      </c>
      <c r="F224" t="s">
        <v>3</v>
      </c>
      <c r="G224" s="6">
        <v>2170</v>
      </c>
    </row>
    <row r="225" spans="1:7" x14ac:dyDescent="0.25">
      <c r="A225">
        <v>10391</v>
      </c>
      <c r="B225" s="1">
        <v>40535</v>
      </c>
      <c r="C225" t="s">
        <v>137</v>
      </c>
      <c r="D225" t="s">
        <v>7</v>
      </c>
      <c r="E225" t="s">
        <v>201</v>
      </c>
      <c r="F225" t="s">
        <v>82</v>
      </c>
      <c r="G225" s="6">
        <v>86.4</v>
      </c>
    </row>
    <row r="226" spans="1:7" x14ac:dyDescent="0.25">
      <c r="A226">
        <v>11063</v>
      </c>
      <c r="B226" s="1">
        <v>41029</v>
      </c>
      <c r="C226" t="s">
        <v>107</v>
      </c>
      <c r="D226" t="s">
        <v>108</v>
      </c>
      <c r="E226" t="s">
        <v>201</v>
      </c>
      <c r="F226" t="s">
        <v>165</v>
      </c>
      <c r="G226" s="6">
        <v>420</v>
      </c>
    </row>
    <row r="227" spans="1:7" x14ac:dyDescent="0.25">
      <c r="A227">
        <v>10948</v>
      </c>
      <c r="B227" s="1">
        <v>40981</v>
      </c>
      <c r="C227" t="s">
        <v>78</v>
      </c>
      <c r="D227" t="s">
        <v>79</v>
      </c>
      <c r="E227" t="s">
        <v>201</v>
      </c>
      <c r="F227" t="s">
        <v>62</v>
      </c>
      <c r="G227" s="6">
        <v>146.25</v>
      </c>
    </row>
    <row r="228" spans="1:7" x14ac:dyDescent="0.25">
      <c r="A228">
        <v>10540</v>
      </c>
      <c r="B228" s="1">
        <v>40682</v>
      </c>
      <c r="C228" t="s">
        <v>6</v>
      </c>
      <c r="D228" t="s">
        <v>7</v>
      </c>
      <c r="E228" t="s">
        <v>201</v>
      </c>
      <c r="F228" t="s">
        <v>124</v>
      </c>
      <c r="G228" s="6">
        <v>600</v>
      </c>
    </row>
    <row r="229" spans="1:7" x14ac:dyDescent="0.25">
      <c r="A229">
        <v>10625</v>
      </c>
      <c r="B229" s="1">
        <v>40763</v>
      </c>
      <c r="C229" t="s">
        <v>178</v>
      </c>
      <c r="D229" t="s">
        <v>40</v>
      </c>
      <c r="E229" t="s">
        <v>201</v>
      </c>
      <c r="F229" t="s">
        <v>83</v>
      </c>
      <c r="G229" s="6">
        <v>69.75</v>
      </c>
    </row>
    <row r="230" spans="1:7" x14ac:dyDescent="0.25">
      <c r="A230">
        <v>10410</v>
      </c>
      <c r="B230" s="1">
        <v>40553</v>
      </c>
      <c r="C230" t="s">
        <v>72</v>
      </c>
      <c r="D230" t="s">
        <v>48</v>
      </c>
      <c r="E230" t="s">
        <v>201</v>
      </c>
      <c r="F230" t="s">
        <v>119</v>
      </c>
      <c r="G230" s="6">
        <v>98</v>
      </c>
    </row>
    <row r="231" spans="1:7" x14ac:dyDescent="0.25">
      <c r="A231">
        <v>10662</v>
      </c>
      <c r="B231" s="1">
        <v>40795</v>
      </c>
      <c r="C231" t="s">
        <v>76</v>
      </c>
      <c r="D231" t="s">
        <v>32</v>
      </c>
      <c r="E231" t="s">
        <v>201</v>
      </c>
      <c r="F231" t="s">
        <v>45</v>
      </c>
      <c r="G231" s="6">
        <v>125</v>
      </c>
    </row>
    <row r="232" spans="1:7" x14ac:dyDescent="0.25">
      <c r="A232">
        <v>10638</v>
      </c>
      <c r="B232" s="1">
        <v>40775</v>
      </c>
      <c r="C232" t="s">
        <v>123</v>
      </c>
      <c r="D232" t="s">
        <v>2</v>
      </c>
      <c r="E232" t="s">
        <v>201</v>
      </c>
      <c r="F232" t="s">
        <v>33</v>
      </c>
      <c r="G232" s="6">
        <v>190</v>
      </c>
    </row>
    <row r="233" spans="1:7" x14ac:dyDescent="0.25">
      <c r="A233">
        <v>10700</v>
      </c>
      <c r="B233" s="1">
        <v>40826</v>
      </c>
      <c r="C233" t="s">
        <v>31</v>
      </c>
      <c r="D233" t="s">
        <v>32</v>
      </c>
      <c r="E233" t="s">
        <v>201</v>
      </c>
      <c r="F233" t="s">
        <v>89</v>
      </c>
      <c r="G233" s="6">
        <v>72</v>
      </c>
    </row>
    <row r="234" spans="1:7" x14ac:dyDescent="0.25">
      <c r="A234">
        <v>10429</v>
      </c>
      <c r="B234" s="1">
        <v>40572</v>
      </c>
      <c r="C234" t="s">
        <v>107</v>
      </c>
      <c r="D234" t="s">
        <v>108</v>
      </c>
      <c r="E234" t="s">
        <v>201</v>
      </c>
      <c r="F234" t="s">
        <v>62</v>
      </c>
      <c r="G234" s="6">
        <v>520</v>
      </c>
    </row>
    <row r="235" spans="1:7" x14ac:dyDescent="0.25">
      <c r="A235">
        <v>10895</v>
      </c>
      <c r="B235" s="1">
        <v>40957</v>
      </c>
      <c r="C235" t="s">
        <v>92</v>
      </c>
      <c r="D235" t="s">
        <v>93</v>
      </c>
      <c r="E235" t="s">
        <v>201</v>
      </c>
      <c r="F235" t="s">
        <v>61</v>
      </c>
      <c r="G235" s="6">
        <v>495</v>
      </c>
    </row>
    <row r="236" spans="1:7" x14ac:dyDescent="0.25">
      <c r="A236">
        <v>10742</v>
      </c>
      <c r="B236" s="1">
        <v>40861</v>
      </c>
      <c r="C236" t="s">
        <v>72</v>
      </c>
      <c r="D236" t="s">
        <v>48</v>
      </c>
      <c r="E236" t="s">
        <v>201</v>
      </c>
      <c r="F236" t="s">
        <v>124</v>
      </c>
      <c r="G236" s="6">
        <v>200</v>
      </c>
    </row>
    <row r="237" spans="1:7" x14ac:dyDescent="0.25">
      <c r="A237">
        <v>10256</v>
      </c>
      <c r="B237" s="1">
        <v>40374</v>
      </c>
      <c r="C237" t="s">
        <v>142</v>
      </c>
      <c r="D237" t="s">
        <v>12</v>
      </c>
      <c r="E237" t="s">
        <v>201</v>
      </c>
      <c r="F237" t="s">
        <v>121</v>
      </c>
      <c r="G237" s="6">
        <v>393</v>
      </c>
    </row>
    <row r="238" spans="1:7" x14ac:dyDescent="0.25">
      <c r="A238">
        <v>10934</v>
      </c>
      <c r="B238" s="1">
        <v>40977</v>
      </c>
      <c r="C238" t="s">
        <v>168</v>
      </c>
      <c r="D238" t="s">
        <v>7</v>
      </c>
      <c r="E238" t="s">
        <v>201</v>
      </c>
      <c r="F238" t="s">
        <v>49</v>
      </c>
      <c r="G238" s="6">
        <v>500</v>
      </c>
    </row>
    <row r="239" spans="1:7" x14ac:dyDescent="0.25">
      <c r="A239">
        <v>10964</v>
      </c>
      <c r="B239" s="1">
        <v>40988</v>
      </c>
      <c r="C239" t="s">
        <v>171</v>
      </c>
      <c r="D239" t="s">
        <v>24</v>
      </c>
      <c r="E239" t="s">
        <v>201</v>
      </c>
      <c r="F239" t="s">
        <v>63</v>
      </c>
      <c r="G239" s="6">
        <v>375</v>
      </c>
    </row>
    <row r="240" spans="1:7" x14ac:dyDescent="0.25">
      <c r="A240">
        <v>10838</v>
      </c>
      <c r="B240" s="1">
        <v>40927</v>
      </c>
      <c r="C240" t="s">
        <v>123</v>
      </c>
      <c r="D240" t="s">
        <v>2</v>
      </c>
      <c r="E240" t="s">
        <v>201</v>
      </c>
      <c r="F240" t="s">
        <v>89</v>
      </c>
      <c r="G240" s="6">
        <v>54</v>
      </c>
    </row>
    <row r="241" spans="1:7" x14ac:dyDescent="0.25">
      <c r="A241">
        <v>11006</v>
      </c>
      <c r="B241" s="1">
        <v>41006</v>
      </c>
      <c r="C241" t="s">
        <v>153</v>
      </c>
      <c r="D241" t="s">
        <v>32</v>
      </c>
      <c r="E241" t="s">
        <v>201</v>
      </c>
      <c r="F241" t="s">
        <v>89</v>
      </c>
      <c r="G241" s="6">
        <v>144</v>
      </c>
    </row>
    <row r="242" spans="1:7" x14ac:dyDescent="0.25">
      <c r="A242">
        <v>10855</v>
      </c>
      <c r="B242" s="1">
        <v>40935</v>
      </c>
      <c r="C242" t="s">
        <v>90</v>
      </c>
      <c r="D242" t="s">
        <v>32</v>
      </c>
      <c r="E242" t="s">
        <v>201</v>
      </c>
      <c r="F242" t="s">
        <v>55</v>
      </c>
      <c r="G242" s="6">
        <v>872.5</v>
      </c>
    </row>
    <row r="243" spans="1:7" x14ac:dyDescent="0.25">
      <c r="A243">
        <v>10492</v>
      </c>
      <c r="B243" s="1">
        <v>40634</v>
      </c>
      <c r="C243" t="s">
        <v>72</v>
      </c>
      <c r="D243" t="s">
        <v>48</v>
      </c>
      <c r="E243" t="s">
        <v>201</v>
      </c>
      <c r="F243" t="s">
        <v>149</v>
      </c>
      <c r="G243" s="6">
        <v>638.4</v>
      </c>
    </row>
    <row r="244" spans="1:7" x14ac:dyDescent="0.25">
      <c r="A244">
        <v>10548</v>
      </c>
      <c r="B244" s="1">
        <v>40689</v>
      </c>
      <c r="C244" t="s">
        <v>160</v>
      </c>
      <c r="D244" t="s">
        <v>7</v>
      </c>
      <c r="E244" t="s">
        <v>201</v>
      </c>
      <c r="F244" t="s">
        <v>165</v>
      </c>
      <c r="G244" s="6">
        <v>105</v>
      </c>
    </row>
    <row r="245" spans="1:7" x14ac:dyDescent="0.25">
      <c r="A245">
        <v>10517</v>
      </c>
      <c r="B245" s="1">
        <v>40657</v>
      </c>
      <c r="C245" t="s">
        <v>175</v>
      </c>
      <c r="D245" t="s">
        <v>52</v>
      </c>
      <c r="E245" t="s">
        <v>201</v>
      </c>
      <c r="F245" t="s">
        <v>113</v>
      </c>
      <c r="G245" s="6">
        <v>42</v>
      </c>
    </row>
    <row r="246" spans="1:7" x14ac:dyDescent="0.25">
      <c r="A246">
        <v>10892</v>
      </c>
      <c r="B246" s="1">
        <v>40956</v>
      </c>
      <c r="C246" t="s">
        <v>180</v>
      </c>
      <c r="D246" t="s">
        <v>157</v>
      </c>
      <c r="E246" t="s">
        <v>200</v>
      </c>
      <c r="F246" t="s">
        <v>42</v>
      </c>
      <c r="G246" s="6">
        <v>2090</v>
      </c>
    </row>
    <row r="247" spans="1:7" x14ac:dyDescent="0.25">
      <c r="A247">
        <v>10796</v>
      </c>
      <c r="B247" s="1">
        <v>40902</v>
      </c>
      <c r="C247" t="s">
        <v>147</v>
      </c>
      <c r="D247" t="s">
        <v>2</v>
      </c>
      <c r="E247" t="s">
        <v>201</v>
      </c>
      <c r="F247" t="s">
        <v>4</v>
      </c>
      <c r="G247" s="6">
        <v>524.66</v>
      </c>
    </row>
    <row r="248" spans="1:7" x14ac:dyDescent="0.25">
      <c r="A248">
        <v>10947</v>
      </c>
      <c r="B248" s="1">
        <v>40981</v>
      </c>
      <c r="C248" t="s">
        <v>133</v>
      </c>
      <c r="D248" t="s">
        <v>52</v>
      </c>
      <c r="E248" t="s">
        <v>201</v>
      </c>
      <c r="F248" t="s">
        <v>42</v>
      </c>
      <c r="G248" s="6">
        <v>220</v>
      </c>
    </row>
    <row r="249" spans="1:7" x14ac:dyDescent="0.25">
      <c r="A249">
        <v>10536</v>
      </c>
      <c r="B249" s="1">
        <v>40677</v>
      </c>
      <c r="C249" t="s">
        <v>168</v>
      </c>
      <c r="D249" t="s">
        <v>7</v>
      </c>
      <c r="E249" t="s">
        <v>201</v>
      </c>
      <c r="F249" t="s">
        <v>54</v>
      </c>
      <c r="G249" s="6">
        <v>427.5</v>
      </c>
    </row>
    <row r="250" spans="1:7" x14ac:dyDescent="0.25">
      <c r="A250">
        <v>10938</v>
      </c>
      <c r="B250" s="1">
        <v>40978</v>
      </c>
      <c r="C250" t="s">
        <v>6</v>
      </c>
      <c r="D250" t="s">
        <v>7</v>
      </c>
      <c r="E250" t="s">
        <v>201</v>
      </c>
      <c r="F250" t="s">
        <v>82</v>
      </c>
      <c r="G250" s="6">
        <v>90</v>
      </c>
    </row>
    <row r="251" spans="1:7" x14ac:dyDescent="0.25">
      <c r="A251">
        <v>10936</v>
      </c>
      <c r="B251" s="1">
        <v>40977</v>
      </c>
      <c r="C251" t="s">
        <v>153</v>
      </c>
      <c r="D251" t="s">
        <v>32</v>
      </c>
      <c r="E251" t="s">
        <v>201</v>
      </c>
      <c r="F251" t="s">
        <v>25</v>
      </c>
      <c r="G251" s="6">
        <v>456</v>
      </c>
    </row>
    <row r="252" spans="1:7" x14ac:dyDescent="0.25">
      <c r="A252">
        <v>10400</v>
      </c>
      <c r="B252" s="1">
        <v>40544</v>
      </c>
      <c r="C252" t="s">
        <v>51</v>
      </c>
      <c r="D252" t="s">
        <v>52</v>
      </c>
      <c r="E252" t="s">
        <v>197</v>
      </c>
      <c r="F252" t="s">
        <v>13</v>
      </c>
      <c r="G252" s="6">
        <v>2079</v>
      </c>
    </row>
    <row r="253" spans="1:7" x14ac:dyDescent="0.25">
      <c r="A253">
        <v>10924</v>
      </c>
      <c r="B253" s="1">
        <v>40972</v>
      </c>
      <c r="C253" t="s">
        <v>87</v>
      </c>
      <c r="D253" t="s">
        <v>88</v>
      </c>
      <c r="E253" t="s">
        <v>201</v>
      </c>
      <c r="F253" t="s">
        <v>3</v>
      </c>
      <c r="G253" s="6">
        <v>558</v>
      </c>
    </row>
    <row r="254" spans="1:7" x14ac:dyDescent="0.25">
      <c r="A254">
        <v>10751</v>
      </c>
      <c r="B254" s="1">
        <v>40871</v>
      </c>
      <c r="C254" t="s">
        <v>126</v>
      </c>
      <c r="D254" t="s">
        <v>127</v>
      </c>
      <c r="E254" t="s">
        <v>201</v>
      </c>
      <c r="F254" t="s">
        <v>4</v>
      </c>
      <c r="G254" s="6">
        <v>337.28</v>
      </c>
    </row>
    <row r="255" spans="1:7" x14ac:dyDescent="0.25">
      <c r="A255">
        <v>10806</v>
      </c>
      <c r="B255" s="1">
        <v>40908</v>
      </c>
      <c r="C255" t="s">
        <v>35</v>
      </c>
      <c r="D255" t="s">
        <v>24</v>
      </c>
      <c r="E255" t="s">
        <v>201</v>
      </c>
      <c r="F255" t="s">
        <v>71</v>
      </c>
      <c r="G255" s="6">
        <v>285</v>
      </c>
    </row>
    <row r="256" spans="1:7" x14ac:dyDescent="0.25">
      <c r="A256">
        <v>10321</v>
      </c>
      <c r="B256" s="1">
        <v>40454</v>
      </c>
      <c r="C256" t="s">
        <v>118</v>
      </c>
      <c r="D256" t="s">
        <v>52</v>
      </c>
      <c r="E256" t="s">
        <v>201</v>
      </c>
      <c r="F256" t="s">
        <v>37</v>
      </c>
      <c r="G256" s="6">
        <v>144</v>
      </c>
    </row>
    <row r="257" spans="1:7" x14ac:dyDescent="0.25">
      <c r="A257">
        <v>10451</v>
      </c>
      <c r="B257" s="1">
        <v>40593</v>
      </c>
      <c r="C257" t="s">
        <v>6</v>
      </c>
      <c r="D257" t="s">
        <v>7</v>
      </c>
      <c r="E257" t="s">
        <v>200</v>
      </c>
      <c r="F257" t="s">
        <v>122</v>
      </c>
      <c r="G257" s="6">
        <v>2073.6</v>
      </c>
    </row>
    <row r="258" spans="1:7" x14ac:dyDescent="0.25">
      <c r="A258">
        <v>10572</v>
      </c>
      <c r="B258" s="1">
        <v>40712</v>
      </c>
      <c r="C258" t="s">
        <v>87</v>
      </c>
      <c r="D258" t="s">
        <v>88</v>
      </c>
      <c r="E258" t="s">
        <v>201</v>
      </c>
      <c r="F258" t="s">
        <v>55</v>
      </c>
      <c r="G258" s="6">
        <v>188.46</v>
      </c>
    </row>
    <row r="259" spans="1:7" x14ac:dyDescent="0.25">
      <c r="A259">
        <v>10759</v>
      </c>
      <c r="B259" s="1">
        <v>40875</v>
      </c>
      <c r="C259" t="s">
        <v>178</v>
      </c>
      <c r="D259" t="s">
        <v>40</v>
      </c>
      <c r="E259" t="s">
        <v>201</v>
      </c>
      <c r="F259" t="s">
        <v>67</v>
      </c>
      <c r="G259" s="6">
        <v>320</v>
      </c>
    </row>
    <row r="260" spans="1:7" x14ac:dyDescent="0.25">
      <c r="A260">
        <v>10433</v>
      </c>
      <c r="B260" s="1">
        <v>40577</v>
      </c>
      <c r="C260" t="s">
        <v>177</v>
      </c>
      <c r="D260" t="s">
        <v>28</v>
      </c>
      <c r="E260" t="s">
        <v>201</v>
      </c>
      <c r="F260" t="s">
        <v>50</v>
      </c>
      <c r="G260" s="6">
        <v>851.2</v>
      </c>
    </row>
    <row r="261" spans="1:7" x14ac:dyDescent="0.25">
      <c r="A261">
        <v>10903</v>
      </c>
      <c r="B261" s="1">
        <v>40963</v>
      </c>
      <c r="C261" t="s">
        <v>21</v>
      </c>
      <c r="D261" t="s">
        <v>12</v>
      </c>
      <c r="E261" t="s">
        <v>201</v>
      </c>
      <c r="F261" t="s">
        <v>82</v>
      </c>
      <c r="G261" s="6">
        <v>240</v>
      </c>
    </row>
    <row r="262" spans="1:7" x14ac:dyDescent="0.25">
      <c r="A262">
        <v>11033</v>
      </c>
      <c r="B262" s="1">
        <v>41016</v>
      </c>
      <c r="C262" t="s">
        <v>126</v>
      </c>
      <c r="D262" t="s">
        <v>127</v>
      </c>
      <c r="E262" t="s">
        <v>202</v>
      </c>
      <c r="F262" t="s">
        <v>121</v>
      </c>
      <c r="G262" s="6">
        <v>2066.4</v>
      </c>
    </row>
    <row r="263" spans="1:7" x14ac:dyDescent="0.25">
      <c r="A263">
        <v>10365</v>
      </c>
      <c r="B263" s="1">
        <v>40509</v>
      </c>
      <c r="C263" t="s">
        <v>146</v>
      </c>
      <c r="D263" t="s">
        <v>40</v>
      </c>
      <c r="E263" t="s">
        <v>201</v>
      </c>
      <c r="F263" t="s">
        <v>19</v>
      </c>
      <c r="G263" s="6">
        <v>403.2</v>
      </c>
    </row>
    <row r="264" spans="1:7" x14ac:dyDescent="0.25">
      <c r="A264">
        <v>10588</v>
      </c>
      <c r="B264" s="1">
        <v>40727</v>
      </c>
      <c r="C264" t="s">
        <v>6</v>
      </c>
      <c r="D264" t="s">
        <v>7</v>
      </c>
      <c r="E264" t="s">
        <v>199</v>
      </c>
      <c r="F264" t="s">
        <v>63</v>
      </c>
      <c r="G264" s="6">
        <v>2000</v>
      </c>
    </row>
    <row r="265" spans="1:7" x14ac:dyDescent="0.25">
      <c r="A265">
        <v>10758</v>
      </c>
      <c r="B265" s="1">
        <v>40875</v>
      </c>
      <c r="C265" t="s">
        <v>126</v>
      </c>
      <c r="D265" t="s">
        <v>127</v>
      </c>
      <c r="E265" t="s">
        <v>201</v>
      </c>
      <c r="F265" t="s">
        <v>4</v>
      </c>
      <c r="G265" s="6">
        <v>624.6</v>
      </c>
    </row>
    <row r="266" spans="1:7" x14ac:dyDescent="0.25">
      <c r="A266">
        <v>10904</v>
      </c>
      <c r="B266" s="1">
        <v>40963</v>
      </c>
      <c r="C266" t="s">
        <v>132</v>
      </c>
      <c r="D266" t="s">
        <v>32</v>
      </c>
      <c r="E266" t="s">
        <v>201</v>
      </c>
      <c r="F266" t="s">
        <v>95</v>
      </c>
      <c r="G266" s="6">
        <v>198.75</v>
      </c>
    </row>
    <row r="267" spans="1:7" x14ac:dyDescent="0.25">
      <c r="A267">
        <v>10918</v>
      </c>
      <c r="B267" s="1">
        <v>40970</v>
      </c>
      <c r="C267" t="s">
        <v>72</v>
      </c>
      <c r="D267" t="s">
        <v>48</v>
      </c>
      <c r="E267" t="s">
        <v>201</v>
      </c>
      <c r="F267" t="s">
        <v>89</v>
      </c>
      <c r="G267" s="6">
        <v>810</v>
      </c>
    </row>
    <row r="268" spans="1:7" x14ac:dyDescent="0.25">
      <c r="A268">
        <v>10434</v>
      </c>
      <c r="B268" s="1">
        <v>40577</v>
      </c>
      <c r="C268" t="s">
        <v>154</v>
      </c>
      <c r="D268" t="s">
        <v>88</v>
      </c>
      <c r="E268" t="s">
        <v>201</v>
      </c>
      <c r="F268" t="s">
        <v>19</v>
      </c>
      <c r="G268" s="6">
        <v>100.8</v>
      </c>
    </row>
    <row r="269" spans="1:7" x14ac:dyDescent="0.25">
      <c r="A269">
        <v>10739</v>
      </c>
      <c r="B269" s="1">
        <v>40859</v>
      </c>
      <c r="C269" t="s">
        <v>161</v>
      </c>
      <c r="D269" t="s">
        <v>24</v>
      </c>
      <c r="E269" t="s">
        <v>201</v>
      </c>
      <c r="F269" t="s">
        <v>25</v>
      </c>
      <c r="G269" s="6">
        <v>114</v>
      </c>
    </row>
    <row r="270" spans="1:7" x14ac:dyDescent="0.25">
      <c r="A270">
        <v>10369</v>
      </c>
      <c r="B270" s="1">
        <v>40514</v>
      </c>
      <c r="C270" t="s">
        <v>136</v>
      </c>
      <c r="D270" t="s">
        <v>32</v>
      </c>
      <c r="E270" t="s">
        <v>205</v>
      </c>
      <c r="F270" t="s">
        <v>13</v>
      </c>
      <c r="G270" s="6">
        <v>1980</v>
      </c>
    </row>
    <row r="271" spans="1:7" x14ac:dyDescent="0.25">
      <c r="A271">
        <v>10445</v>
      </c>
      <c r="B271" s="1">
        <v>40587</v>
      </c>
      <c r="C271" t="s">
        <v>87</v>
      </c>
      <c r="D271" t="s">
        <v>88</v>
      </c>
      <c r="E271" t="s">
        <v>201</v>
      </c>
      <c r="F271" t="s">
        <v>99</v>
      </c>
      <c r="G271" s="6">
        <v>86.4</v>
      </c>
    </row>
    <row r="272" spans="1:7" x14ac:dyDescent="0.25">
      <c r="A272">
        <v>10763</v>
      </c>
      <c r="B272" s="1">
        <v>40880</v>
      </c>
      <c r="C272" t="s">
        <v>106</v>
      </c>
      <c r="D272" t="s">
        <v>24</v>
      </c>
      <c r="E272" t="s">
        <v>201</v>
      </c>
      <c r="F272" t="s">
        <v>58</v>
      </c>
      <c r="G272" s="6">
        <v>400</v>
      </c>
    </row>
    <row r="273" spans="1:7" x14ac:dyDescent="0.25">
      <c r="A273">
        <v>10644</v>
      </c>
      <c r="B273" s="1">
        <v>40780</v>
      </c>
      <c r="C273" t="s">
        <v>142</v>
      </c>
      <c r="D273" t="s">
        <v>12</v>
      </c>
      <c r="E273" t="s">
        <v>201</v>
      </c>
      <c r="F273" t="s">
        <v>63</v>
      </c>
      <c r="G273" s="6">
        <v>225</v>
      </c>
    </row>
    <row r="274" spans="1:7" x14ac:dyDescent="0.25">
      <c r="A274">
        <v>10375</v>
      </c>
      <c r="B274" s="1">
        <v>40518</v>
      </c>
      <c r="C274" t="s">
        <v>114</v>
      </c>
      <c r="D274" t="s">
        <v>32</v>
      </c>
      <c r="E274" t="s">
        <v>201</v>
      </c>
      <c r="F274" t="s">
        <v>83</v>
      </c>
      <c r="G274" s="6">
        <v>279</v>
      </c>
    </row>
    <row r="275" spans="1:7" x14ac:dyDescent="0.25">
      <c r="A275">
        <v>10839</v>
      </c>
      <c r="B275" s="1">
        <v>40927</v>
      </c>
      <c r="C275" t="s">
        <v>11</v>
      </c>
      <c r="D275" t="s">
        <v>12</v>
      </c>
      <c r="E275" t="s">
        <v>201</v>
      </c>
      <c r="F275" t="s">
        <v>95</v>
      </c>
      <c r="G275" s="6">
        <v>357.75</v>
      </c>
    </row>
    <row r="276" spans="1:7" x14ac:dyDescent="0.25">
      <c r="A276">
        <v>10701</v>
      </c>
      <c r="B276" s="1">
        <v>40829</v>
      </c>
      <c r="C276" t="s">
        <v>107</v>
      </c>
      <c r="D276" t="s">
        <v>108</v>
      </c>
      <c r="E276" t="s">
        <v>203</v>
      </c>
      <c r="F276" t="s">
        <v>42</v>
      </c>
      <c r="G276" s="6">
        <v>1963.5</v>
      </c>
    </row>
    <row r="277" spans="1:7" x14ac:dyDescent="0.25">
      <c r="A277">
        <v>10547</v>
      </c>
      <c r="B277" s="1">
        <v>40686</v>
      </c>
      <c r="C277" t="s">
        <v>97</v>
      </c>
      <c r="D277" t="s">
        <v>52</v>
      </c>
      <c r="E277" t="s">
        <v>201</v>
      </c>
      <c r="F277" t="s">
        <v>67</v>
      </c>
      <c r="G277" s="6">
        <v>652.79999999999995</v>
      </c>
    </row>
    <row r="278" spans="1:7" x14ac:dyDescent="0.25">
      <c r="A278">
        <v>10432</v>
      </c>
      <c r="B278" s="1">
        <v>40574</v>
      </c>
      <c r="C278" t="s">
        <v>136</v>
      </c>
      <c r="D278" t="s">
        <v>32</v>
      </c>
      <c r="E278" t="s">
        <v>201</v>
      </c>
      <c r="F278" t="s">
        <v>4</v>
      </c>
      <c r="G278" s="6">
        <v>249</v>
      </c>
    </row>
    <row r="279" spans="1:7" x14ac:dyDescent="0.25">
      <c r="A279">
        <v>11041</v>
      </c>
      <c r="B279" s="1">
        <v>41021</v>
      </c>
      <c r="C279" t="s">
        <v>135</v>
      </c>
      <c r="D279" t="s">
        <v>127</v>
      </c>
      <c r="E279" t="s">
        <v>201</v>
      </c>
      <c r="F279" t="s">
        <v>71</v>
      </c>
      <c r="G279" s="6">
        <v>456</v>
      </c>
    </row>
    <row r="280" spans="1:7" x14ac:dyDescent="0.25">
      <c r="A280">
        <v>10436</v>
      </c>
      <c r="B280" s="1">
        <v>40579</v>
      </c>
      <c r="C280" t="s">
        <v>167</v>
      </c>
      <c r="D280" t="s">
        <v>24</v>
      </c>
      <c r="E280" t="s">
        <v>201</v>
      </c>
      <c r="F280" t="s">
        <v>34</v>
      </c>
      <c r="G280" s="6">
        <v>48</v>
      </c>
    </row>
    <row r="281" spans="1:7" x14ac:dyDescent="0.25">
      <c r="A281">
        <v>10438</v>
      </c>
      <c r="B281" s="1">
        <v>40580</v>
      </c>
      <c r="C281" t="s">
        <v>160</v>
      </c>
      <c r="D281" t="s">
        <v>7</v>
      </c>
      <c r="E281" t="s">
        <v>201</v>
      </c>
      <c r="F281" t="s">
        <v>8</v>
      </c>
      <c r="G281" s="6">
        <v>87.6</v>
      </c>
    </row>
    <row r="282" spans="1:7" x14ac:dyDescent="0.25">
      <c r="A282">
        <v>10442</v>
      </c>
      <c r="B282" s="1">
        <v>40585</v>
      </c>
      <c r="C282" t="s">
        <v>92</v>
      </c>
      <c r="D282" t="s">
        <v>93</v>
      </c>
      <c r="E282" t="s">
        <v>201</v>
      </c>
      <c r="F282" t="s">
        <v>19</v>
      </c>
      <c r="G282" s="6">
        <v>504</v>
      </c>
    </row>
    <row r="283" spans="1:7" x14ac:dyDescent="0.25">
      <c r="A283">
        <v>10449</v>
      </c>
      <c r="B283" s="1">
        <v>40592</v>
      </c>
      <c r="C283" t="s">
        <v>167</v>
      </c>
      <c r="D283" t="s">
        <v>24</v>
      </c>
      <c r="E283" t="s">
        <v>201</v>
      </c>
      <c r="F283" t="s">
        <v>3</v>
      </c>
      <c r="G283" s="6">
        <v>347.2</v>
      </c>
    </row>
    <row r="284" spans="1:7" x14ac:dyDescent="0.25">
      <c r="A284">
        <v>10413</v>
      </c>
      <c r="B284" s="1">
        <v>40557</v>
      </c>
      <c r="C284" t="s">
        <v>145</v>
      </c>
      <c r="D284" t="s">
        <v>24</v>
      </c>
      <c r="E284" t="s">
        <v>201</v>
      </c>
      <c r="F284" t="s">
        <v>89</v>
      </c>
      <c r="G284" s="6">
        <v>345.6</v>
      </c>
    </row>
    <row r="285" spans="1:7" x14ac:dyDescent="0.25">
      <c r="A285">
        <v>10831</v>
      </c>
      <c r="B285" s="1">
        <v>40922</v>
      </c>
      <c r="C285" t="s">
        <v>143</v>
      </c>
      <c r="D285" t="s">
        <v>144</v>
      </c>
      <c r="E285" t="s">
        <v>201</v>
      </c>
      <c r="F285" t="s">
        <v>8</v>
      </c>
      <c r="G285" s="6">
        <v>18.399999999999999</v>
      </c>
    </row>
    <row r="286" spans="1:7" x14ac:dyDescent="0.25">
      <c r="A286">
        <v>10444</v>
      </c>
      <c r="B286" s="1">
        <v>40586</v>
      </c>
      <c r="C286" t="s">
        <v>87</v>
      </c>
      <c r="D286" t="s">
        <v>88</v>
      </c>
      <c r="E286" t="s">
        <v>201</v>
      </c>
      <c r="F286" t="s">
        <v>104</v>
      </c>
      <c r="G286" s="6">
        <v>312</v>
      </c>
    </row>
    <row r="287" spans="1:7" x14ac:dyDescent="0.25">
      <c r="A287">
        <v>10789</v>
      </c>
      <c r="B287" s="1">
        <v>40899</v>
      </c>
      <c r="C287" t="s">
        <v>106</v>
      </c>
      <c r="D287" t="s">
        <v>24</v>
      </c>
      <c r="E287" t="s">
        <v>197</v>
      </c>
      <c r="F287" t="s">
        <v>63</v>
      </c>
      <c r="G287" s="6">
        <v>1875</v>
      </c>
    </row>
    <row r="288" spans="1:7" x14ac:dyDescent="0.25">
      <c r="A288">
        <v>10384</v>
      </c>
      <c r="B288" s="1">
        <v>40528</v>
      </c>
      <c r="C288" t="s">
        <v>87</v>
      </c>
      <c r="D288" t="s">
        <v>88</v>
      </c>
      <c r="E288" t="s">
        <v>201</v>
      </c>
      <c r="F288" t="s">
        <v>151</v>
      </c>
      <c r="G288" s="6">
        <v>1814.4</v>
      </c>
    </row>
    <row r="289" spans="1:7" x14ac:dyDescent="0.25">
      <c r="A289">
        <v>10856</v>
      </c>
      <c r="B289" s="1">
        <v>40936</v>
      </c>
      <c r="C289" t="s">
        <v>146</v>
      </c>
      <c r="D289" t="s">
        <v>40</v>
      </c>
      <c r="E289" t="s">
        <v>201</v>
      </c>
      <c r="F289" t="s">
        <v>71</v>
      </c>
      <c r="G289" s="6">
        <v>380</v>
      </c>
    </row>
    <row r="290" spans="1:7" x14ac:dyDescent="0.25">
      <c r="A290">
        <v>10570</v>
      </c>
      <c r="B290" s="1">
        <v>40711</v>
      </c>
      <c r="C290" t="s">
        <v>47</v>
      </c>
      <c r="D290" t="s">
        <v>48</v>
      </c>
      <c r="E290" t="s">
        <v>201</v>
      </c>
      <c r="F290" t="s">
        <v>19</v>
      </c>
      <c r="G290" s="6">
        <v>299.25</v>
      </c>
    </row>
    <row r="291" spans="1:7" x14ac:dyDescent="0.25">
      <c r="A291">
        <v>10468</v>
      </c>
      <c r="B291" s="1">
        <v>40609</v>
      </c>
      <c r="C291" t="s">
        <v>18</v>
      </c>
      <c r="D291" t="s">
        <v>7</v>
      </c>
      <c r="E291" t="s">
        <v>201</v>
      </c>
      <c r="F291" t="s">
        <v>14</v>
      </c>
      <c r="G291" s="6">
        <v>165.6</v>
      </c>
    </row>
    <row r="292" spans="1:7" x14ac:dyDescent="0.25">
      <c r="A292">
        <v>10415</v>
      </c>
      <c r="B292" s="1">
        <v>40558</v>
      </c>
      <c r="C292" t="s">
        <v>114</v>
      </c>
      <c r="D292" t="s">
        <v>32</v>
      </c>
      <c r="E292" t="s">
        <v>201</v>
      </c>
      <c r="F292" t="s">
        <v>104</v>
      </c>
      <c r="G292" s="6">
        <v>62.4</v>
      </c>
    </row>
    <row r="293" spans="1:7" x14ac:dyDescent="0.25">
      <c r="A293">
        <v>10381</v>
      </c>
      <c r="B293" s="1">
        <v>40524</v>
      </c>
      <c r="C293" t="s">
        <v>1</v>
      </c>
      <c r="D293" t="s">
        <v>2</v>
      </c>
      <c r="E293" t="s">
        <v>201</v>
      </c>
      <c r="F293" t="s">
        <v>158</v>
      </c>
      <c r="G293" s="6">
        <v>112</v>
      </c>
    </row>
    <row r="294" spans="1:7" x14ac:dyDescent="0.25">
      <c r="A294">
        <v>10581</v>
      </c>
      <c r="B294" s="1">
        <v>40720</v>
      </c>
      <c r="C294" t="s">
        <v>169</v>
      </c>
      <c r="D294" t="s">
        <v>12</v>
      </c>
      <c r="E294" t="s">
        <v>201</v>
      </c>
      <c r="F294" t="s">
        <v>9</v>
      </c>
      <c r="G294" s="6">
        <v>310</v>
      </c>
    </row>
    <row r="295" spans="1:7" x14ac:dyDescent="0.25">
      <c r="A295">
        <v>10762</v>
      </c>
      <c r="B295" s="1">
        <v>40879</v>
      </c>
      <c r="C295" t="s">
        <v>154</v>
      </c>
      <c r="D295" t="s">
        <v>88</v>
      </c>
      <c r="E295" t="s">
        <v>201</v>
      </c>
      <c r="F295" t="s">
        <v>99</v>
      </c>
      <c r="G295" s="6">
        <v>288</v>
      </c>
    </row>
    <row r="296" spans="1:7" x14ac:dyDescent="0.25">
      <c r="A296">
        <v>11001</v>
      </c>
      <c r="B296" s="1">
        <v>41005</v>
      </c>
      <c r="C296" t="s">
        <v>154</v>
      </c>
      <c r="D296" t="s">
        <v>88</v>
      </c>
      <c r="E296" t="s">
        <v>199</v>
      </c>
      <c r="F296" t="s">
        <v>36</v>
      </c>
      <c r="G296" s="6">
        <v>1800</v>
      </c>
    </row>
    <row r="297" spans="1:7" x14ac:dyDescent="0.25">
      <c r="A297">
        <v>10495</v>
      </c>
      <c r="B297" s="1">
        <v>40636</v>
      </c>
      <c r="C297" t="s">
        <v>166</v>
      </c>
      <c r="D297" t="s">
        <v>48</v>
      </c>
      <c r="E297" t="s">
        <v>201</v>
      </c>
      <c r="F297" t="s">
        <v>148</v>
      </c>
      <c r="G297" s="6">
        <v>72</v>
      </c>
    </row>
    <row r="298" spans="1:7" x14ac:dyDescent="0.25">
      <c r="A298">
        <v>10988</v>
      </c>
      <c r="B298" s="1">
        <v>40999</v>
      </c>
      <c r="C298" t="s">
        <v>112</v>
      </c>
      <c r="D298" t="s">
        <v>32</v>
      </c>
      <c r="E298" t="s">
        <v>201</v>
      </c>
      <c r="F298" t="s">
        <v>36</v>
      </c>
      <c r="G298" s="6">
        <v>1800</v>
      </c>
    </row>
    <row r="299" spans="1:7" x14ac:dyDescent="0.25">
      <c r="A299">
        <v>10753</v>
      </c>
      <c r="B299" s="1">
        <v>40872</v>
      </c>
      <c r="C299" t="s">
        <v>74</v>
      </c>
      <c r="D299" t="s">
        <v>16</v>
      </c>
      <c r="E299" t="s">
        <v>201</v>
      </c>
      <c r="F299" t="s">
        <v>33</v>
      </c>
      <c r="G299" s="6">
        <v>38</v>
      </c>
    </row>
    <row r="300" spans="1:7" x14ac:dyDescent="0.25">
      <c r="A300">
        <v>10860</v>
      </c>
      <c r="B300" s="1">
        <v>40937</v>
      </c>
      <c r="C300" t="s">
        <v>115</v>
      </c>
      <c r="D300" t="s">
        <v>24</v>
      </c>
      <c r="E300" t="s">
        <v>201</v>
      </c>
      <c r="F300" t="s">
        <v>77</v>
      </c>
      <c r="G300" s="6">
        <v>159</v>
      </c>
    </row>
    <row r="301" spans="1:7" x14ac:dyDescent="0.25">
      <c r="A301">
        <v>10352</v>
      </c>
      <c r="B301" s="1">
        <v>40494</v>
      </c>
      <c r="C301" t="s">
        <v>27</v>
      </c>
      <c r="D301" t="s">
        <v>28</v>
      </c>
      <c r="E301" t="s">
        <v>201</v>
      </c>
      <c r="F301" t="s">
        <v>61</v>
      </c>
      <c r="G301" s="6">
        <v>36</v>
      </c>
    </row>
    <row r="302" spans="1:7" x14ac:dyDescent="0.25">
      <c r="A302">
        <v>10251</v>
      </c>
      <c r="B302" s="1">
        <v>40367</v>
      </c>
      <c r="C302" t="s">
        <v>35</v>
      </c>
      <c r="D302" t="s">
        <v>24</v>
      </c>
      <c r="E302" t="s">
        <v>201</v>
      </c>
      <c r="F302" t="s">
        <v>164</v>
      </c>
      <c r="G302" s="6">
        <v>95.76</v>
      </c>
    </row>
    <row r="303" spans="1:7" x14ac:dyDescent="0.25">
      <c r="A303">
        <v>11011</v>
      </c>
      <c r="B303" s="1">
        <v>41008</v>
      </c>
      <c r="C303" t="s">
        <v>80</v>
      </c>
      <c r="D303" t="s">
        <v>7</v>
      </c>
      <c r="E303" t="s">
        <v>201</v>
      </c>
      <c r="F303" t="s">
        <v>95</v>
      </c>
      <c r="G303" s="6">
        <v>503.5</v>
      </c>
    </row>
    <row r="304" spans="1:7" x14ac:dyDescent="0.25">
      <c r="A304">
        <v>10925</v>
      </c>
      <c r="B304" s="1">
        <v>40972</v>
      </c>
      <c r="C304" t="s">
        <v>21</v>
      </c>
      <c r="D304" t="s">
        <v>12</v>
      </c>
      <c r="E304" t="s">
        <v>201</v>
      </c>
      <c r="F304" t="s">
        <v>25</v>
      </c>
      <c r="G304" s="6">
        <v>403.75</v>
      </c>
    </row>
    <row r="305" spans="1:7" x14ac:dyDescent="0.25">
      <c r="A305">
        <v>10684</v>
      </c>
      <c r="B305" s="1">
        <v>40812</v>
      </c>
      <c r="C305" t="s">
        <v>134</v>
      </c>
      <c r="D305" t="s">
        <v>7</v>
      </c>
      <c r="E305" t="s">
        <v>201</v>
      </c>
      <c r="F305" t="s">
        <v>26</v>
      </c>
      <c r="G305" s="6">
        <v>368</v>
      </c>
    </row>
    <row r="306" spans="1:7" x14ac:dyDescent="0.25">
      <c r="A306">
        <v>10346</v>
      </c>
      <c r="B306" s="1">
        <v>40487</v>
      </c>
      <c r="C306" t="s">
        <v>112</v>
      </c>
      <c r="D306" t="s">
        <v>32</v>
      </c>
      <c r="E306" t="s">
        <v>201</v>
      </c>
      <c r="F306" t="s">
        <v>104</v>
      </c>
      <c r="G306" s="6">
        <v>1010.88</v>
      </c>
    </row>
    <row r="307" spans="1:7" x14ac:dyDescent="0.25">
      <c r="A307">
        <v>10619</v>
      </c>
      <c r="B307" s="1">
        <v>40759</v>
      </c>
      <c r="C307" t="s">
        <v>47</v>
      </c>
      <c r="D307" t="s">
        <v>48</v>
      </c>
      <c r="E307" t="s">
        <v>201</v>
      </c>
      <c r="F307" t="s">
        <v>58</v>
      </c>
      <c r="G307" s="6">
        <v>420</v>
      </c>
    </row>
    <row r="308" spans="1:7" x14ac:dyDescent="0.25">
      <c r="A308">
        <v>10697</v>
      </c>
      <c r="B308" s="1">
        <v>40824</v>
      </c>
      <c r="C308" t="s">
        <v>123</v>
      </c>
      <c r="D308" t="s">
        <v>2</v>
      </c>
      <c r="E308" t="s">
        <v>201</v>
      </c>
      <c r="F308" t="s">
        <v>8</v>
      </c>
      <c r="G308" s="6">
        <v>48.3</v>
      </c>
    </row>
    <row r="309" spans="1:7" x14ac:dyDescent="0.25">
      <c r="A309">
        <v>10879</v>
      </c>
      <c r="B309" s="1">
        <v>40949</v>
      </c>
      <c r="C309" t="s">
        <v>138</v>
      </c>
      <c r="D309" t="s">
        <v>131</v>
      </c>
      <c r="E309" t="s">
        <v>201</v>
      </c>
      <c r="F309" t="s">
        <v>26</v>
      </c>
      <c r="G309" s="6">
        <v>220.8</v>
      </c>
    </row>
    <row r="310" spans="1:7" x14ac:dyDescent="0.25">
      <c r="A310">
        <v>10568</v>
      </c>
      <c r="B310" s="1">
        <v>40707</v>
      </c>
      <c r="C310" t="s">
        <v>101</v>
      </c>
      <c r="D310" t="s">
        <v>79</v>
      </c>
      <c r="E310" t="s">
        <v>201</v>
      </c>
      <c r="F310" t="s">
        <v>3</v>
      </c>
      <c r="G310" s="6">
        <v>155</v>
      </c>
    </row>
    <row r="311" spans="1:7" x14ac:dyDescent="0.25">
      <c r="A311">
        <v>10748</v>
      </c>
      <c r="B311" s="1">
        <v>40867</v>
      </c>
      <c r="C311" t="s">
        <v>31</v>
      </c>
      <c r="D311" t="s">
        <v>32</v>
      </c>
      <c r="E311" t="s">
        <v>201</v>
      </c>
      <c r="F311" t="s">
        <v>148</v>
      </c>
      <c r="G311" s="6">
        <v>396</v>
      </c>
    </row>
    <row r="312" spans="1:7" x14ac:dyDescent="0.25">
      <c r="A312">
        <v>10273</v>
      </c>
      <c r="B312" s="1">
        <v>40395</v>
      </c>
      <c r="C312" t="s">
        <v>6</v>
      </c>
      <c r="D312" t="s">
        <v>7</v>
      </c>
      <c r="E312" t="s">
        <v>201</v>
      </c>
      <c r="F312" t="s">
        <v>3</v>
      </c>
      <c r="G312" s="6">
        <v>565.44000000000005</v>
      </c>
    </row>
    <row r="313" spans="1:7" x14ac:dyDescent="0.25">
      <c r="A313">
        <v>10987</v>
      </c>
      <c r="B313" s="1">
        <v>40999</v>
      </c>
      <c r="C313" t="s">
        <v>51</v>
      </c>
      <c r="D313" t="s">
        <v>52</v>
      </c>
      <c r="E313" t="s">
        <v>205</v>
      </c>
      <c r="F313" t="s">
        <v>36</v>
      </c>
      <c r="G313" s="6">
        <v>1800</v>
      </c>
    </row>
    <row r="314" spans="1:7" x14ac:dyDescent="0.25">
      <c r="A314">
        <v>10960</v>
      </c>
      <c r="B314" s="1">
        <v>40987</v>
      </c>
      <c r="C314" t="s">
        <v>147</v>
      </c>
      <c r="D314" t="s">
        <v>2</v>
      </c>
      <c r="E314" t="s">
        <v>201</v>
      </c>
      <c r="F314" t="s">
        <v>61</v>
      </c>
      <c r="G314" s="6">
        <v>33.75</v>
      </c>
    </row>
    <row r="315" spans="1:7" x14ac:dyDescent="0.25">
      <c r="A315">
        <v>11021</v>
      </c>
      <c r="B315" s="1">
        <v>41013</v>
      </c>
      <c r="C315" t="s">
        <v>6</v>
      </c>
      <c r="D315" t="s">
        <v>7</v>
      </c>
      <c r="E315" t="s">
        <v>201</v>
      </c>
      <c r="F315" t="s">
        <v>71</v>
      </c>
      <c r="G315" s="6">
        <v>156.75</v>
      </c>
    </row>
    <row r="316" spans="1:7" x14ac:dyDescent="0.25">
      <c r="A316">
        <v>10681</v>
      </c>
      <c r="B316" s="1">
        <v>40811</v>
      </c>
      <c r="C316" t="s">
        <v>153</v>
      </c>
      <c r="D316" t="s">
        <v>32</v>
      </c>
      <c r="E316" t="s">
        <v>201</v>
      </c>
      <c r="F316" t="s">
        <v>8</v>
      </c>
      <c r="G316" s="6">
        <v>248.4</v>
      </c>
    </row>
    <row r="317" spans="1:7" x14ac:dyDescent="0.25">
      <c r="A317">
        <v>10266</v>
      </c>
      <c r="B317" s="1">
        <v>40385</v>
      </c>
      <c r="C317" t="s">
        <v>130</v>
      </c>
      <c r="D317" t="s">
        <v>131</v>
      </c>
      <c r="E317" t="s">
        <v>201</v>
      </c>
      <c r="F317" t="s">
        <v>54</v>
      </c>
      <c r="G317" s="6">
        <v>346.56</v>
      </c>
    </row>
    <row r="318" spans="1:7" x14ac:dyDescent="0.25">
      <c r="A318">
        <v>10693</v>
      </c>
      <c r="B318" s="1">
        <v>40822</v>
      </c>
      <c r="C318" t="s">
        <v>132</v>
      </c>
      <c r="D318" t="s">
        <v>32</v>
      </c>
      <c r="E318" t="s">
        <v>201</v>
      </c>
      <c r="F318" t="s">
        <v>174</v>
      </c>
      <c r="G318" s="6">
        <v>582</v>
      </c>
    </row>
    <row r="319" spans="1:7" x14ac:dyDescent="0.25">
      <c r="A319">
        <v>11049</v>
      </c>
      <c r="B319" s="1">
        <v>41023</v>
      </c>
      <c r="C319" t="s">
        <v>102</v>
      </c>
      <c r="D319" t="s">
        <v>12</v>
      </c>
      <c r="E319" t="s">
        <v>201</v>
      </c>
      <c r="F319" t="s">
        <v>71</v>
      </c>
      <c r="G319" s="6">
        <v>152</v>
      </c>
    </row>
    <row r="320" spans="1:7" x14ac:dyDescent="0.25">
      <c r="A320">
        <v>10441</v>
      </c>
      <c r="B320" s="1">
        <v>40584</v>
      </c>
      <c r="C320" t="s">
        <v>90</v>
      </c>
      <c r="D320" t="s">
        <v>32</v>
      </c>
      <c r="E320" t="s">
        <v>201</v>
      </c>
      <c r="F320" t="s">
        <v>117</v>
      </c>
      <c r="G320" s="6">
        <v>1755</v>
      </c>
    </row>
    <row r="321" spans="1:7" x14ac:dyDescent="0.25">
      <c r="A321">
        <v>10592</v>
      </c>
      <c r="B321" s="1">
        <v>40732</v>
      </c>
      <c r="C321" t="s">
        <v>168</v>
      </c>
      <c r="D321" t="s">
        <v>7</v>
      </c>
      <c r="E321" t="s">
        <v>201</v>
      </c>
      <c r="F321" t="s">
        <v>111</v>
      </c>
      <c r="G321" s="6">
        <v>368.12</v>
      </c>
    </row>
    <row r="322" spans="1:7" x14ac:dyDescent="0.25">
      <c r="A322">
        <v>10769</v>
      </c>
      <c r="B322" s="1">
        <v>40885</v>
      </c>
      <c r="C322" t="s">
        <v>59</v>
      </c>
      <c r="D322" t="s">
        <v>60</v>
      </c>
      <c r="E322" t="s">
        <v>201</v>
      </c>
      <c r="F322" t="s">
        <v>17</v>
      </c>
      <c r="G322" s="6">
        <v>275.02</v>
      </c>
    </row>
    <row r="323" spans="1:7" x14ac:dyDescent="0.25">
      <c r="A323">
        <v>11057</v>
      </c>
      <c r="B323" s="1">
        <v>41028</v>
      </c>
      <c r="C323" t="s">
        <v>175</v>
      </c>
      <c r="D323" t="s">
        <v>52</v>
      </c>
      <c r="E323" t="s">
        <v>201</v>
      </c>
      <c r="F323" t="s">
        <v>46</v>
      </c>
      <c r="G323" s="6">
        <v>45</v>
      </c>
    </row>
    <row r="324" spans="1:7" x14ac:dyDescent="0.25">
      <c r="A324">
        <v>10283</v>
      </c>
      <c r="B324" s="1">
        <v>40406</v>
      </c>
      <c r="C324" t="s">
        <v>1</v>
      </c>
      <c r="D324" t="s">
        <v>2</v>
      </c>
      <c r="E324" t="s">
        <v>201</v>
      </c>
      <c r="F324" t="s">
        <v>111</v>
      </c>
      <c r="G324" s="6">
        <v>248</v>
      </c>
    </row>
    <row r="325" spans="1:7" x14ac:dyDescent="0.25">
      <c r="A325">
        <v>10362</v>
      </c>
      <c r="B325" s="1">
        <v>40507</v>
      </c>
      <c r="C325" t="s">
        <v>23</v>
      </c>
      <c r="D325" t="s">
        <v>24</v>
      </c>
      <c r="E325" t="s">
        <v>201</v>
      </c>
      <c r="F325" t="s">
        <v>149</v>
      </c>
      <c r="G325" s="6">
        <v>560</v>
      </c>
    </row>
    <row r="326" spans="1:7" x14ac:dyDescent="0.25">
      <c r="A326">
        <v>11003</v>
      </c>
      <c r="B326" s="1">
        <v>41005</v>
      </c>
      <c r="C326" t="s">
        <v>179</v>
      </c>
      <c r="D326" t="s">
        <v>32</v>
      </c>
      <c r="E326" t="s">
        <v>201</v>
      </c>
      <c r="F326" t="s">
        <v>89</v>
      </c>
      <c r="G326" s="6">
        <v>72</v>
      </c>
    </row>
    <row r="327" spans="1:7" x14ac:dyDescent="0.25">
      <c r="A327">
        <v>10974</v>
      </c>
      <c r="B327" s="1">
        <v>40993</v>
      </c>
      <c r="C327" t="s">
        <v>136</v>
      </c>
      <c r="D327" t="s">
        <v>32</v>
      </c>
      <c r="E327" t="s">
        <v>201</v>
      </c>
      <c r="F327" t="s">
        <v>73</v>
      </c>
      <c r="G327" s="6">
        <v>439</v>
      </c>
    </row>
    <row r="328" spans="1:7" x14ac:dyDescent="0.25">
      <c r="A328">
        <v>10732</v>
      </c>
      <c r="B328" s="1">
        <v>40853</v>
      </c>
      <c r="C328" t="s">
        <v>23</v>
      </c>
      <c r="D328" t="s">
        <v>24</v>
      </c>
      <c r="E328" t="s">
        <v>201</v>
      </c>
      <c r="F328" t="s">
        <v>30</v>
      </c>
      <c r="G328" s="6">
        <v>360</v>
      </c>
    </row>
    <row r="329" spans="1:7" x14ac:dyDescent="0.25">
      <c r="A329">
        <v>10778</v>
      </c>
      <c r="B329" s="1">
        <v>40893</v>
      </c>
      <c r="C329" t="s">
        <v>87</v>
      </c>
      <c r="D329" t="s">
        <v>88</v>
      </c>
      <c r="E329" t="s">
        <v>201</v>
      </c>
      <c r="F329" t="s">
        <v>17</v>
      </c>
      <c r="G329" s="6">
        <v>96.5</v>
      </c>
    </row>
    <row r="330" spans="1:7" x14ac:dyDescent="0.25">
      <c r="A330">
        <v>10699</v>
      </c>
      <c r="B330" s="1">
        <v>40825</v>
      </c>
      <c r="C330" t="s">
        <v>159</v>
      </c>
      <c r="D330" t="s">
        <v>7</v>
      </c>
      <c r="E330" t="s">
        <v>201</v>
      </c>
      <c r="F330" t="s">
        <v>75</v>
      </c>
      <c r="G330" s="6">
        <v>114</v>
      </c>
    </row>
    <row r="331" spans="1:7" x14ac:dyDescent="0.25">
      <c r="A331">
        <v>10618</v>
      </c>
      <c r="B331" s="1">
        <v>40756</v>
      </c>
      <c r="C331" t="s">
        <v>47</v>
      </c>
      <c r="D331" t="s">
        <v>48</v>
      </c>
      <c r="E331" t="s">
        <v>197</v>
      </c>
      <c r="F331" t="s">
        <v>49</v>
      </c>
      <c r="G331" s="6">
        <v>1750</v>
      </c>
    </row>
    <row r="332" spans="1:7" x14ac:dyDescent="0.25">
      <c r="A332">
        <v>11004</v>
      </c>
      <c r="B332" s="1">
        <v>41006</v>
      </c>
      <c r="C332" t="s">
        <v>180</v>
      </c>
      <c r="D332" t="s">
        <v>157</v>
      </c>
      <c r="E332" t="s">
        <v>201</v>
      </c>
      <c r="F332" t="s">
        <v>4</v>
      </c>
      <c r="G332" s="6">
        <v>187.38</v>
      </c>
    </row>
    <row r="333" spans="1:7" x14ac:dyDescent="0.25">
      <c r="A333">
        <v>10505</v>
      </c>
      <c r="B333" s="1">
        <v>40647</v>
      </c>
      <c r="C333" t="s">
        <v>47</v>
      </c>
      <c r="D333" t="s">
        <v>48</v>
      </c>
      <c r="E333" t="s">
        <v>201</v>
      </c>
      <c r="F333" t="s">
        <v>38</v>
      </c>
      <c r="G333" s="6">
        <v>147.9</v>
      </c>
    </row>
    <row r="334" spans="1:7" x14ac:dyDescent="0.25">
      <c r="A334">
        <v>10309</v>
      </c>
      <c r="B334" s="1">
        <v>40440</v>
      </c>
      <c r="C334" t="s">
        <v>107</v>
      </c>
      <c r="D334" t="s">
        <v>108</v>
      </c>
      <c r="E334" t="s">
        <v>201</v>
      </c>
      <c r="F334" t="s">
        <v>150</v>
      </c>
      <c r="G334" s="6">
        <v>352</v>
      </c>
    </row>
    <row r="335" spans="1:7" x14ac:dyDescent="0.25">
      <c r="A335">
        <v>10793</v>
      </c>
      <c r="B335" s="1">
        <v>40901</v>
      </c>
      <c r="C335" t="s">
        <v>120</v>
      </c>
      <c r="D335" t="s">
        <v>52</v>
      </c>
      <c r="E335" t="s">
        <v>201</v>
      </c>
      <c r="F335" t="s">
        <v>17</v>
      </c>
      <c r="G335" s="6">
        <v>135.1</v>
      </c>
    </row>
    <row r="336" spans="1:7" x14ac:dyDescent="0.25">
      <c r="A336">
        <v>10814</v>
      </c>
      <c r="B336" s="1">
        <v>40913</v>
      </c>
      <c r="C336" t="s">
        <v>35</v>
      </c>
      <c r="D336" t="s">
        <v>24</v>
      </c>
      <c r="E336" t="s">
        <v>201</v>
      </c>
      <c r="F336" t="s">
        <v>17</v>
      </c>
      <c r="G336" s="6">
        <v>193</v>
      </c>
    </row>
    <row r="337" spans="1:7" x14ac:dyDescent="0.25">
      <c r="A337">
        <v>10715</v>
      </c>
      <c r="B337" s="1">
        <v>40839</v>
      </c>
      <c r="C337" t="s">
        <v>23</v>
      </c>
      <c r="D337" t="s">
        <v>24</v>
      </c>
      <c r="E337" t="s">
        <v>201</v>
      </c>
      <c r="F337" t="s">
        <v>3</v>
      </c>
      <c r="G337" s="6">
        <v>651</v>
      </c>
    </row>
    <row r="338" spans="1:7" x14ac:dyDescent="0.25">
      <c r="A338">
        <v>10484</v>
      </c>
      <c r="B338" s="1">
        <v>40626</v>
      </c>
      <c r="C338" t="s">
        <v>133</v>
      </c>
      <c r="D338" t="s">
        <v>52</v>
      </c>
      <c r="E338" t="s">
        <v>201</v>
      </c>
      <c r="F338" t="s">
        <v>58</v>
      </c>
      <c r="G338" s="6">
        <v>112</v>
      </c>
    </row>
    <row r="339" spans="1:7" x14ac:dyDescent="0.25">
      <c r="A339">
        <v>10409</v>
      </c>
      <c r="B339" s="1">
        <v>40552</v>
      </c>
      <c r="C339" t="s">
        <v>181</v>
      </c>
      <c r="D339" t="s">
        <v>66</v>
      </c>
      <c r="E339" t="s">
        <v>201</v>
      </c>
      <c r="F339" t="s">
        <v>83</v>
      </c>
      <c r="G339" s="6">
        <v>223.2</v>
      </c>
    </row>
    <row r="340" spans="1:7" x14ac:dyDescent="0.25">
      <c r="A340">
        <v>10768</v>
      </c>
      <c r="B340" s="1">
        <v>40885</v>
      </c>
      <c r="C340" t="s">
        <v>120</v>
      </c>
      <c r="D340" t="s">
        <v>52</v>
      </c>
      <c r="E340" t="s">
        <v>201</v>
      </c>
      <c r="F340" t="s">
        <v>164</v>
      </c>
      <c r="G340" s="6">
        <v>84</v>
      </c>
    </row>
    <row r="341" spans="1:7" x14ac:dyDescent="0.25">
      <c r="A341">
        <v>10594</v>
      </c>
      <c r="B341" s="1">
        <v>40733</v>
      </c>
      <c r="C341" t="s">
        <v>90</v>
      </c>
      <c r="D341" t="s">
        <v>32</v>
      </c>
      <c r="E341" t="s">
        <v>201</v>
      </c>
      <c r="F341" t="s">
        <v>113</v>
      </c>
      <c r="G341" s="6">
        <v>168</v>
      </c>
    </row>
    <row r="342" spans="1:7" x14ac:dyDescent="0.25">
      <c r="A342">
        <v>10712</v>
      </c>
      <c r="B342" s="1">
        <v>40837</v>
      </c>
      <c r="C342" t="s">
        <v>107</v>
      </c>
      <c r="D342" t="s">
        <v>108</v>
      </c>
      <c r="E342" t="s">
        <v>201</v>
      </c>
      <c r="F342" t="s">
        <v>121</v>
      </c>
      <c r="G342" s="6">
        <v>93.48</v>
      </c>
    </row>
    <row r="343" spans="1:7" x14ac:dyDescent="0.25">
      <c r="A343">
        <v>10582</v>
      </c>
      <c r="B343" s="1">
        <v>40721</v>
      </c>
      <c r="C343" t="s">
        <v>182</v>
      </c>
      <c r="D343" t="s">
        <v>7</v>
      </c>
      <c r="E343" t="s">
        <v>201</v>
      </c>
      <c r="F343" t="s">
        <v>68</v>
      </c>
      <c r="G343" s="6">
        <v>78</v>
      </c>
    </row>
    <row r="344" spans="1:7" x14ac:dyDescent="0.25">
      <c r="A344">
        <v>10576</v>
      </c>
      <c r="B344" s="1">
        <v>40717</v>
      </c>
      <c r="C344" t="s">
        <v>39</v>
      </c>
      <c r="D344" t="s">
        <v>40</v>
      </c>
      <c r="E344" t="s">
        <v>201</v>
      </c>
      <c r="F344" t="s">
        <v>89</v>
      </c>
      <c r="G344" s="6">
        <v>180</v>
      </c>
    </row>
    <row r="345" spans="1:7" x14ac:dyDescent="0.25">
      <c r="A345">
        <v>10682</v>
      </c>
      <c r="B345" s="1">
        <v>40811</v>
      </c>
      <c r="C345" t="s">
        <v>146</v>
      </c>
      <c r="D345" t="s">
        <v>40</v>
      </c>
      <c r="E345" t="s">
        <v>201</v>
      </c>
      <c r="F345" t="s">
        <v>119</v>
      </c>
      <c r="G345" s="6">
        <v>75</v>
      </c>
    </row>
    <row r="346" spans="1:7" x14ac:dyDescent="0.25">
      <c r="A346">
        <v>10723</v>
      </c>
      <c r="B346" s="1">
        <v>40846</v>
      </c>
      <c r="C346" t="s">
        <v>132</v>
      </c>
      <c r="D346" t="s">
        <v>32</v>
      </c>
      <c r="E346" t="s">
        <v>201</v>
      </c>
      <c r="F346" t="s">
        <v>4</v>
      </c>
      <c r="G346" s="6">
        <v>468.45</v>
      </c>
    </row>
    <row r="347" spans="1:7" x14ac:dyDescent="0.25">
      <c r="A347">
        <v>11053</v>
      </c>
      <c r="B347" s="1">
        <v>41026</v>
      </c>
      <c r="C347" t="s">
        <v>163</v>
      </c>
      <c r="D347" t="s">
        <v>93</v>
      </c>
      <c r="E347" t="s">
        <v>199</v>
      </c>
      <c r="F347" t="s">
        <v>63</v>
      </c>
      <c r="G347" s="6">
        <v>1750</v>
      </c>
    </row>
    <row r="348" spans="1:7" x14ac:dyDescent="0.25">
      <c r="A348">
        <v>10636</v>
      </c>
      <c r="B348" s="1">
        <v>40774</v>
      </c>
      <c r="C348" t="s">
        <v>130</v>
      </c>
      <c r="D348" t="s">
        <v>131</v>
      </c>
      <c r="E348" t="s">
        <v>200</v>
      </c>
      <c r="F348" t="s">
        <v>150</v>
      </c>
      <c r="G348" s="6">
        <v>550</v>
      </c>
    </row>
    <row r="349" spans="1:7" x14ac:dyDescent="0.25">
      <c r="A349">
        <v>10600</v>
      </c>
      <c r="B349" s="1">
        <v>40740</v>
      </c>
      <c r="C349" t="s">
        <v>114</v>
      </c>
      <c r="D349" t="s">
        <v>32</v>
      </c>
      <c r="E349" t="s">
        <v>200</v>
      </c>
      <c r="F349" t="s">
        <v>20</v>
      </c>
      <c r="G349" s="6">
        <v>29.8</v>
      </c>
    </row>
    <row r="350" spans="1:7" x14ac:dyDescent="0.25">
      <c r="A350">
        <v>10966</v>
      </c>
      <c r="B350" s="1">
        <v>40988</v>
      </c>
      <c r="C350" t="s">
        <v>135</v>
      </c>
      <c r="D350" t="s">
        <v>127</v>
      </c>
      <c r="E350" t="s">
        <v>200</v>
      </c>
      <c r="F350" t="s">
        <v>183</v>
      </c>
      <c r="G350" s="6">
        <v>208</v>
      </c>
    </row>
    <row r="351" spans="1:7" x14ac:dyDescent="0.25">
      <c r="A351">
        <v>10382</v>
      </c>
      <c r="B351" s="1">
        <v>40525</v>
      </c>
      <c r="C351" t="s">
        <v>92</v>
      </c>
      <c r="D351" t="s">
        <v>93</v>
      </c>
      <c r="E351" t="s">
        <v>200</v>
      </c>
      <c r="F351" t="s">
        <v>96</v>
      </c>
      <c r="G351" s="6">
        <v>544</v>
      </c>
    </row>
    <row r="352" spans="1:7" x14ac:dyDescent="0.25">
      <c r="A352">
        <v>10971</v>
      </c>
      <c r="B352" s="1">
        <v>40992</v>
      </c>
      <c r="C352" t="s">
        <v>115</v>
      </c>
      <c r="D352" t="s">
        <v>24</v>
      </c>
      <c r="E352" t="s">
        <v>199</v>
      </c>
      <c r="F352" t="s">
        <v>13</v>
      </c>
      <c r="G352" s="6">
        <v>1733.06</v>
      </c>
    </row>
    <row r="353" spans="1:7" x14ac:dyDescent="0.25">
      <c r="A353">
        <v>11029</v>
      </c>
      <c r="B353" s="1">
        <v>41015</v>
      </c>
      <c r="C353" t="s">
        <v>135</v>
      </c>
      <c r="D353" t="s">
        <v>127</v>
      </c>
      <c r="E353" t="s">
        <v>200</v>
      </c>
      <c r="F353" t="s">
        <v>50</v>
      </c>
      <c r="G353" s="6">
        <v>760</v>
      </c>
    </row>
    <row r="354" spans="1:7" x14ac:dyDescent="0.25">
      <c r="A354">
        <v>10427</v>
      </c>
      <c r="B354" s="1">
        <v>40570</v>
      </c>
      <c r="C354" t="s">
        <v>163</v>
      </c>
      <c r="D354" t="s">
        <v>93</v>
      </c>
      <c r="E354" t="s">
        <v>200</v>
      </c>
      <c r="F354" t="s">
        <v>83</v>
      </c>
      <c r="G354" s="6">
        <v>651</v>
      </c>
    </row>
    <row r="355" spans="1:7" x14ac:dyDescent="0.25">
      <c r="A355">
        <v>10766</v>
      </c>
      <c r="B355" s="1">
        <v>40882</v>
      </c>
      <c r="C355" t="s">
        <v>134</v>
      </c>
      <c r="D355" t="s">
        <v>7</v>
      </c>
      <c r="E355" t="s">
        <v>200</v>
      </c>
      <c r="F355" t="s">
        <v>71</v>
      </c>
      <c r="G355" s="6">
        <v>760</v>
      </c>
    </row>
    <row r="356" spans="1:7" x14ac:dyDescent="0.25">
      <c r="A356">
        <v>10702</v>
      </c>
      <c r="B356" s="1">
        <v>40829</v>
      </c>
      <c r="C356" t="s">
        <v>80</v>
      </c>
      <c r="D356" t="s">
        <v>7</v>
      </c>
      <c r="E356" t="s">
        <v>200</v>
      </c>
      <c r="F356" t="s">
        <v>124</v>
      </c>
      <c r="G356" s="6">
        <v>60</v>
      </c>
    </row>
    <row r="357" spans="1:7" x14ac:dyDescent="0.25">
      <c r="A357">
        <v>10299</v>
      </c>
      <c r="B357" s="1">
        <v>40427</v>
      </c>
      <c r="C357" t="s">
        <v>64</v>
      </c>
      <c r="D357" t="s">
        <v>12</v>
      </c>
      <c r="E357" t="s">
        <v>200</v>
      </c>
      <c r="F357" t="s">
        <v>8</v>
      </c>
      <c r="G357" s="6">
        <v>109.5</v>
      </c>
    </row>
    <row r="358" spans="1:7" x14ac:dyDescent="0.25">
      <c r="A358">
        <v>10342</v>
      </c>
      <c r="B358" s="1">
        <v>40481</v>
      </c>
      <c r="C358" t="s">
        <v>57</v>
      </c>
      <c r="D358" t="s">
        <v>7</v>
      </c>
      <c r="E358" t="s">
        <v>200</v>
      </c>
      <c r="F358" t="s">
        <v>71</v>
      </c>
      <c r="G358" s="6">
        <v>291.83999999999997</v>
      </c>
    </row>
    <row r="359" spans="1:7" x14ac:dyDescent="0.25">
      <c r="A359">
        <v>11044</v>
      </c>
      <c r="B359" s="1">
        <v>41022</v>
      </c>
      <c r="C359" t="s">
        <v>69</v>
      </c>
      <c r="D359" t="s">
        <v>70</v>
      </c>
      <c r="E359" t="s">
        <v>200</v>
      </c>
      <c r="F359" t="s">
        <v>38</v>
      </c>
      <c r="G359" s="6">
        <v>591.6</v>
      </c>
    </row>
    <row r="360" spans="1:7" x14ac:dyDescent="0.25">
      <c r="A360">
        <v>10499</v>
      </c>
      <c r="B360" s="1">
        <v>40641</v>
      </c>
      <c r="C360" t="s">
        <v>1</v>
      </c>
      <c r="D360" t="s">
        <v>2</v>
      </c>
      <c r="E360" t="s">
        <v>200</v>
      </c>
      <c r="F360" t="s">
        <v>98</v>
      </c>
      <c r="G360" s="6">
        <v>912</v>
      </c>
    </row>
    <row r="361" spans="1:7" x14ac:dyDescent="0.25">
      <c r="A361">
        <v>10315</v>
      </c>
      <c r="B361" s="1">
        <v>40447</v>
      </c>
      <c r="C361" t="s">
        <v>118</v>
      </c>
      <c r="D361" t="s">
        <v>52</v>
      </c>
      <c r="E361" t="s">
        <v>200</v>
      </c>
      <c r="F361" t="s">
        <v>165</v>
      </c>
      <c r="G361" s="6">
        <v>156.80000000000001</v>
      </c>
    </row>
    <row r="362" spans="1:7" x14ac:dyDescent="0.25">
      <c r="A362">
        <v>10261</v>
      </c>
      <c r="B362" s="1">
        <v>40378</v>
      </c>
      <c r="C362" t="s">
        <v>109</v>
      </c>
      <c r="D362" t="s">
        <v>12</v>
      </c>
      <c r="E362" t="s">
        <v>200</v>
      </c>
      <c r="F362" t="s">
        <v>58</v>
      </c>
      <c r="G362" s="6">
        <v>160</v>
      </c>
    </row>
    <row r="363" spans="1:7" x14ac:dyDescent="0.25">
      <c r="A363">
        <v>10660</v>
      </c>
      <c r="B363" s="1">
        <v>40794</v>
      </c>
      <c r="C363" t="s">
        <v>114</v>
      </c>
      <c r="D363" t="s">
        <v>32</v>
      </c>
      <c r="E363" t="s">
        <v>205</v>
      </c>
      <c r="F363" t="s">
        <v>151</v>
      </c>
      <c r="G363" s="6">
        <v>1701</v>
      </c>
    </row>
    <row r="364" spans="1:7" x14ac:dyDescent="0.25">
      <c r="A364">
        <v>11026</v>
      </c>
      <c r="B364" s="1">
        <v>41014</v>
      </c>
      <c r="C364" t="s">
        <v>74</v>
      </c>
      <c r="D364" t="s">
        <v>16</v>
      </c>
      <c r="E364" t="s">
        <v>200</v>
      </c>
      <c r="F364" t="s">
        <v>63</v>
      </c>
      <c r="G364" s="6">
        <v>500</v>
      </c>
    </row>
    <row r="365" spans="1:7" x14ac:dyDescent="0.25">
      <c r="A365">
        <v>10641</v>
      </c>
      <c r="B365" s="1">
        <v>40777</v>
      </c>
      <c r="C365" t="s">
        <v>147</v>
      </c>
      <c r="D365" t="s">
        <v>2</v>
      </c>
      <c r="E365" t="s">
        <v>200</v>
      </c>
      <c r="F365" t="s">
        <v>71</v>
      </c>
      <c r="G365" s="6">
        <v>950</v>
      </c>
    </row>
    <row r="366" spans="1:7" x14ac:dyDescent="0.25">
      <c r="A366">
        <v>10344</v>
      </c>
      <c r="B366" s="1">
        <v>40483</v>
      </c>
      <c r="C366" t="s">
        <v>132</v>
      </c>
      <c r="D366" t="s">
        <v>32</v>
      </c>
      <c r="E366" t="s">
        <v>200</v>
      </c>
      <c r="F366" t="s">
        <v>150</v>
      </c>
      <c r="G366" s="6">
        <v>616</v>
      </c>
    </row>
    <row r="367" spans="1:7" x14ac:dyDescent="0.25">
      <c r="A367">
        <v>10281</v>
      </c>
      <c r="B367" s="1">
        <v>40404</v>
      </c>
      <c r="C367" t="s">
        <v>125</v>
      </c>
      <c r="D367" t="s">
        <v>79</v>
      </c>
      <c r="E367" t="s">
        <v>200</v>
      </c>
      <c r="F367" t="s">
        <v>8</v>
      </c>
      <c r="G367" s="6">
        <v>7.3</v>
      </c>
    </row>
    <row r="368" spans="1:7" x14ac:dyDescent="0.25">
      <c r="A368">
        <v>10518</v>
      </c>
      <c r="B368" s="1">
        <v>40658</v>
      </c>
      <c r="C368" t="s">
        <v>39</v>
      </c>
      <c r="D368" t="s">
        <v>40</v>
      </c>
      <c r="E368" t="s">
        <v>200</v>
      </c>
      <c r="F368" t="s">
        <v>61</v>
      </c>
      <c r="G368" s="6">
        <v>22.5</v>
      </c>
    </row>
    <row r="369" spans="1:7" x14ac:dyDescent="0.25">
      <c r="A369">
        <v>10522</v>
      </c>
      <c r="B369" s="1">
        <v>40663</v>
      </c>
      <c r="C369" t="s">
        <v>168</v>
      </c>
      <c r="D369" t="s">
        <v>7</v>
      </c>
      <c r="E369" t="s">
        <v>200</v>
      </c>
      <c r="F369" t="s">
        <v>89</v>
      </c>
      <c r="G369" s="6">
        <v>576</v>
      </c>
    </row>
    <row r="370" spans="1:7" x14ac:dyDescent="0.25">
      <c r="A370">
        <v>10647</v>
      </c>
      <c r="B370" s="1">
        <v>40782</v>
      </c>
      <c r="C370" t="s">
        <v>109</v>
      </c>
      <c r="D370" t="s">
        <v>12</v>
      </c>
      <c r="E370" t="s">
        <v>200</v>
      </c>
      <c r="F370" t="s">
        <v>8</v>
      </c>
      <c r="G370" s="6">
        <v>276</v>
      </c>
    </row>
    <row r="371" spans="1:7" x14ac:dyDescent="0.25">
      <c r="A371">
        <v>10544</v>
      </c>
      <c r="B371" s="1">
        <v>40684</v>
      </c>
      <c r="C371" t="s">
        <v>76</v>
      </c>
      <c r="D371" t="s">
        <v>32</v>
      </c>
      <c r="E371" t="s">
        <v>200</v>
      </c>
      <c r="F371" t="s">
        <v>98</v>
      </c>
      <c r="G371" s="6">
        <v>319.2</v>
      </c>
    </row>
    <row r="372" spans="1:7" x14ac:dyDescent="0.25">
      <c r="A372">
        <v>10574</v>
      </c>
      <c r="B372" s="1">
        <v>40713</v>
      </c>
      <c r="C372" t="s">
        <v>184</v>
      </c>
      <c r="D372" t="s">
        <v>32</v>
      </c>
      <c r="E372" t="s">
        <v>200</v>
      </c>
      <c r="F372" t="s">
        <v>119</v>
      </c>
      <c r="G372" s="6">
        <v>35</v>
      </c>
    </row>
    <row r="373" spans="1:7" x14ac:dyDescent="0.25">
      <c r="A373">
        <v>10329</v>
      </c>
      <c r="B373" s="1">
        <v>40466</v>
      </c>
      <c r="C373" t="s">
        <v>136</v>
      </c>
      <c r="D373" t="s">
        <v>32</v>
      </c>
      <c r="E373" t="s">
        <v>200</v>
      </c>
      <c r="F373" t="s">
        <v>8</v>
      </c>
      <c r="G373" s="6">
        <v>69.349999999999994</v>
      </c>
    </row>
    <row r="374" spans="1:7" x14ac:dyDescent="0.25">
      <c r="A374">
        <v>10282</v>
      </c>
      <c r="B374" s="1">
        <v>40405</v>
      </c>
      <c r="C374" t="s">
        <v>125</v>
      </c>
      <c r="D374" t="s">
        <v>79</v>
      </c>
      <c r="E374" t="s">
        <v>200</v>
      </c>
      <c r="F374" t="s">
        <v>14</v>
      </c>
      <c r="G374" s="6">
        <v>124.2</v>
      </c>
    </row>
    <row r="375" spans="1:7" x14ac:dyDescent="0.25">
      <c r="A375">
        <v>10284</v>
      </c>
      <c r="B375" s="1">
        <v>40409</v>
      </c>
      <c r="C375" t="s">
        <v>168</v>
      </c>
      <c r="D375" t="s">
        <v>7</v>
      </c>
      <c r="E375" t="s">
        <v>200</v>
      </c>
      <c r="F375" t="s">
        <v>117</v>
      </c>
      <c r="G375" s="6">
        <v>394.87</v>
      </c>
    </row>
    <row r="376" spans="1:7" x14ac:dyDescent="0.25">
      <c r="A376">
        <v>10509</v>
      </c>
      <c r="B376" s="1">
        <v>40650</v>
      </c>
      <c r="C376" t="s">
        <v>182</v>
      </c>
      <c r="D376" t="s">
        <v>7</v>
      </c>
      <c r="E376" t="s">
        <v>200</v>
      </c>
      <c r="F376" t="s">
        <v>98</v>
      </c>
      <c r="G376" s="6">
        <v>136.80000000000001</v>
      </c>
    </row>
    <row r="377" spans="1:7" x14ac:dyDescent="0.25">
      <c r="A377">
        <v>11024</v>
      </c>
      <c r="B377" s="1">
        <v>41014</v>
      </c>
      <c r="C377" t="s">
        <v>51</v>
      </c>
      <c r="D377" t="s">
        <v>52</v>
      </c>
      <c r="E377" t="s">
        <v>200</v>
      </c>
      <c r="F377" t="s">
        <v>4</v>
      </c>
      <c r="G377" s="6">
        <v>374.76</v>
      </c>
    </row>
    <row r="378" spans="1:7" x14ac:dyDescent="0.25">
      <c r="A378">
        <v>10326</v>
      </c>
      <c r="B378" s="1">
        <v>40461</v>
      </c>
      <c r="C378" t="s">
        <v>185</v>
      </c>
      <c r="D378" t="s">
        <v>79</v>
      </c>
      <c r="E378" t="s">
        <v>200</v>
      </c>
      <c r="F378" t="s">
        <v>150</v>
      </c>
      <c r="G378" s="6">
        <v>422.4</v>
      </c>
    </row>
    <row r="379" spans="1:7" x14ac:dyDescent="0.25">
      <c r="A379">
        <v>10980</v>
      </c>
      <c r="B379" s="1">
        <v>40995</v>
      </c>
      <c r="C379" t="s">
        <v>154</v>
      </c>
      <c r="D379" t="s">
        <v>88</v>
      </c>
      <c r="E379" t="s">
        <v>200</v>
      </c>
      <c r="F379" t="s">
        <v>9</v>
      </c>
      <c r="G379" s="6">
        <v>248</v>
      </c>
    </row>
    <row r="380" spans="1:7" x14ac:dyDescent="0.25">
      <c r="A380">
        <v>10640</v>
      </c>
      <c r="B380" s="1">
        <v>40776</v>
      </c>
      <c r="C380" t="s">
        <v>140</v>
      </c>
      <c r="D380" t="s">
        <v>7</v>
      </c>
      <c r="E380" t="s">
        <v>200</v>
      </c>
      <c r="F380" t="s">
        <v>53</v>
      </c>
      <c r="G380" s="6">
        <v>540</v>
      </c>
    </row>
    <row r="381" spans="1:7" x14ac:dyDescent="0.25">
      <c r="A381">
        <v>10288</v>
      </c>
      <c r="B381" s="1">
        <v>40413</v>
      </c>
      <c r="C381" t="s">
        <v>15</v>
      </c>
      <c r="D381" t="s">
        <v>16</v>
      </c>
      <c r="E381" t="s">
        <v>200</v>
      </c>
      <c r="F381" t="s">
        <v>20</v>
      </c>
      <c r="G381" s="6">
        <v>53.1</v>
      </c>
    </row>
    <row r="382" spans="1:7" x14ac:dyDescent="0.25">
      <c r="A382">
        <v>10774</v>
      </c>
      <c r="B382" s="1">
        <v>40888</v>
      </c>
      <c r="C382" t="s">
        <v>154</v>
      </c>
      <c r="D382" t="s">
        <v>88</v>
      </c>
      <c r="E382" t="s">
        <v>200</v>
      </c>
      <c r="F382" t="s">
        <v>84</v>
      </c>
      <c r="G382" s="6">
        <v>18.75</v>
      </c>
    </row>
    <row r="383" spans="1:7" x14ac:dyDescent="0.25">
      <c r="A383">
        <v>10652</v>
      </c>
      <c r="B383" s="1">
        <v>40787</v>
      </c>
      <c r="C383" t="s">
        <v>102</v>
      </c>
      <c r="D383" t="s">
        <v>12</v>
      </c>
      <c r="E383" t="s">
        <v>200</v>
      </c>
      <c r="F383" t="s">
        <v>14</v>
      </c>
      <c r="G383" s="6">
        <v>38.840000000000003</v>
      </c>
    </row>
    <row r="384" spans="1:7" x14ac:dyDescent="0.25">
      <c r="A384">
        <v>10389</v>
      </c>
      <c r="B384" s="1">
        <v>40532</v>
      </c>
      <c r="C384" t="s">
        <v>72</v>
      </c>
      <c r="D384" t="s">
        <v>48</v>
      </c>
      <c r="E384" t="s">
        <v>200</v>
      </c>
      <c r="F384" t="s">
        <v>3</v>
      </c>
      <c r="G384" s="6">
        <v>396.8</v>
      </c>
    </row>
    <row r="385" spans="1:7" x14ac:dyDescent="0.25">
      <c r="A385">
        <v>10791</v>
      </c>
      <c r="B385" s="1">
        <v>40900</v>
      </c>
      <c r="C385" t="s">
        <v>57</v>
      </c>
      <c r="D385" t="s">
        <v>7</v>
      </c>
      <c r="E385" t="s">
        <v>203</v>
      </c>
      <c r="F385" t="s">
        <v>13</v>
      </c>
      <c r="G385" s="6">
        <v>1646.41</v>
      </c>
    </row>
    <row r="386" spans="1:7" x14ac:dyDescent="0.25">
      <c r="A386">
        <v>10494</v>
      </c>
      <c r="B386" s="1">
        <v>40635</v>
      </c>
      <c r="C386" t="s">
        <v>56</v>
      </c>
      <c r="D386" t="s">
        <v>12</v>
      </c>
      <c r="E386" t="s">
        <v>200</v>
      </c>
      <c r="F386" t="s">
        <v>50</v>
      </c>
      <c r="G386" s="6">
        <v>912</v>
      </c>
    </row>
    <row r="387" spans="1:7" x14ac:dyDescent="0.25">
      <c r="A387">
        <v>10861</v>
      </c>
      <c r="B387" s="1">
        <v>40938</v>
      </c>
      <c r="C387" t="s">
        <v>132</v>
      </c>
      <c r="D387" t="s">
        <v>32</v>
      </c>
      <c r="E387" t="s">
        <v>200</v>
      </c>
      <c r="F387" t="s">
        <v>104</v>
      </c>
      <c r="G387" s="6">
        <v>1638</v>
      </c>
    </row>
    <row r="388" spans="1:7" x14ac:dyDescent="0.25">
      <c r="A388">
        <v>10503</v>
      </c>
      <c r="B388" s="1">
        <v>40644</v>
      </c>
      <c r="C388" t="s">
        <v>107</v>
      </c>
      <c r="D388" t="s">
        <v>108</v>
      </c>
      <c r="E388" t="s">
        <v>203</v>
      </c>
      <c r="F388" t="s">
        <v>83</v>
      </c>
      <c r="G388" s="6">
        <v>1627.5</v>
      </c>
    </row>
    <row r="389" spans="1:7" x14ac:dyDescent="0.25">
      <c r="A389">
        <v>10927</v>
      </c>
      <c r="B389" s="1">
        <v>40973</v>
      </c>
      <c r="C389" t="s">
        <v>173</v>
      </c>
      <c r="D389" t="s">
        <v>24</v>
      </c>
      <c r="E389" t="s">
        <v>200</v>
      </c>
      <c r="F389" t="s">
        <v>151</v>
      </c>
      <c r="G389" s="6">
        <v>405</v>
      </c>
    </row>
    <row r="390" spans="1:7" x14ac:dyDescent="0.25">
      <c r="A390">
        <v>10294</v>
      </c>
      <c r="B390" s="1">
        <v>40420</v>
      </c>
      <c r="C390" t="s">
        <v>112</v>
      </c>
      <c r="D390" t="s">
        <v>32</v>
      </c>
      <c r="E390" t="s">
        <v>200</v>
      </c>
      <c r="F390" t="s">
        <v>89</v>
      </c>
      <c r="G390" s="6">
        <v>259.2</v>
      </c>
    </row>
    <row r="391" spans="1:7" x14ac:dyDescent="0.25">
      <c r="A391">
        <v>10466</v>
      </c>
      <c r="B391" s="1">
        <v>40608</v>
      </c>
      <c r="C391" t="s">
        <v>56</v>
      </c>
      <c r="D391" t="s">
        <v>12</v>
      </c>
      <c r="E391" t="s">
        <v>200</v>
      </c>
      <c r="F391" t="s">
        <v>19</v>
      </c>
      <c r="G391" s="6">
        <v>168</v>
      </c>
    </row>
    <row r="392" spans="1:7" x14ac:dyDescent="0.25">
      <c r="A392">
        <v>10464</v>
      </c>
      <c r="B392" s="1">
        <v>40606</v>
      </c>
      <c r="C392" t="s">
        <v>27</v>
      </c>
      <c r="D392" t="s">
        <v>28</v>
      </c>
      <c r="E392" t="s">
        <v>200</v>
      </c>
      <c r="F392" t="s">
        <v>150</v>
      </c>
      <c r="G392" s="6">
        <v>225.28</v>
      </c>
    </row>
    <row r="393" spans="1:7" x14ac:dyDescent="0.25">
      <c r="A393">
        <v>10945</v>
      </c>
      <c r="B393" s="1">
        <v>40980</v>
      </c>
      <c r="C393" t="s">
        <v>159</v>
      </c>
      <c r="D393" t="s">
        <v>7</v>
      </c>
      <c r="E393" t="s">
        <v>200</v>
      </c>
      <c r="F393" t="s">
        <v>82</v>
      </c>
      <c r="G393" s="6">
        <v>120</v>
      </c>
    </row>
    <row r="394" spans="1:7" x14ac:dyDescent="0.25">
      <c r="A394">
        <v>10260</v>
      </c>
      <c r="B394" s="1">
        <v>40378</v>
      </c>
      <c r="C394" t="s">
        <v>90</v>
      </c>
      <c r="D394" t="s">
        <v>32</v>
      </c>
      <c r="E394" t="s">
        <v>200</v>
      </c>
      <c r="F394" t="s">
        <v>17</v>
      </c>
      <c r="G394" s="6">
        <v>92.4</v>
      </c>
    </row>
    <row r="395" spans="1:7" x14ac:dyDescent="0.25">
      <c r="A395">
        <v>10709</v>
      </c>
      <c r="B395" s="1">
        <v>40833</v>
      </c>
      <c r="C395" t="s">
        <v>102</v>
      </c>
      <c r="D395" t="s">
        <v>12</v>
      </c>
      <c r="E395" t="s">
        <v>197</v>
      </c>
      <c r="F395" t="s">
        <v>103</v>
      </c>
      <c r="G395" s="6">
        <v>1600</v>
      </c>
    </row>
    <row r="396" spans="1:7" x14ac:dyDescent="0.25">
      <c r="A396">
        <v>11002</v>
      </c>
      <c r="B396" s="1">
        <v>41005</v>
      </c>
      <c r="C396" t="s">
        <v>31</v>
      </c>
      <c r="D396" t="s">
        <v>32</v>
      </c>
      <c r="E396" t="s">
        <v>200</v>
      </c>
      <c r="F396" t="s">
        <v>82</v>
      </c>
      <c r="G396" s="6">
        <v>336</v>
      </c>
    </row>
    <row r="397" spans="1:7" x14ac:dyDescent="0.25">
      <c r="A397">
        <v>10913</v>
      </c>
      <c r="B397" s="1">
        <v>40965</v>
      </c>
      <c r="C397" t="s">
        <v>162</v>
      </c>
      <c r="D397" t="s">
        <v>12</v>
      </c>
      <c r="E397" t="s">
        <v>200</v>
      </c>
      <c r="F397" t="s">
        <v>150</v>
      </c>
      <c r="G397" s="6">
        <v>495</v>
      </c>
    </row>
    <row r="398" spans="1:7" x14ac:dyDescent="0.25">
      <c r="A398">
        <v>10332</v>
      </c>
      <c r="B398" s="1">
        <v>40468</v>
      </c>
      <c r="C398" t="s">
        <v>47</v>
      </c>
      <c r="D398" t="s">
        <v>48</v>
      </c>
      <c r="E398" t="s">
        <v>201</v>
      </c>
      <c r="F398" t="s">
        <v>63</v>
      </c>
      <c r="G398" s="6">
        <v>1600</v>
      </c>
    </row>
    <row r="399" spans="1:7" x14ac:dyDescent="0.25">
      <c r="A399">
        <v>10698</v>
      </c>
      <c r="B399" s="1">
        <v>40825</v>
      </c>
      <c r="C399" t="s">
        <v>92</v>
      </c>
      <c r="D399" t="s">
        <v>93</v>
      </c>
      <c r="E399" t="s">
        <v>200</v>
      </c>
      <c r="F399" t="s">
        <v>19</v>
      </c>
      <c r="G399" s="6">
        <v>315</v>
      </c>
    </row>
    <row r="400" spans="1:7" x14ac:dyDescent="0.25">
      <c r="A400">
        <v>10997</v>
      </c>
      <c r="B400" s="1">
        <v>41002</v>
      </c>
      <c r="C400" t="s">
        <v>1</v>
      </c>
      <c r="D400" t="s">
        <v>2</v>
      </c>
      <c r="E400" t="s">
        <v>205</v>
      </c>
      <c r="F400" t="s">
        <v>67</v>
      </c>
      <c r="G400" s="6">
        <v>1600</v>
      </c>
    </row>
    <row r="401" spans="1:7" x14ac:dyDescent="0.25">
      <c r="A401">
        <v>10901</v>
      </c>
      <c r="B401" s="1">
        <v>40962</v>
      </c>
      <c r="C401" t="s">
        <v>147</v>
      </c>
      <c r="D401" t="s">
        <v>2</v>
      </c>
      <c r="E401" t="s">
        <v>200</v>
      </c>
      <c r="F401" t="s">
        <v>17</v>
      </c>
      <c r="G401" s="6">
        <v>289.5</v>
      </c>
    </row>
    <row r="402" spans="1:7" x14ac:dyDescent="0.25">
      <c r="A402">
        <v>10624</v>
      </c>
      <c r="B402" s="1">
        <v>40762</v>
      </c>
      <c r="C402" t="s">
        <v>179</v>
      </c>
      <c r="D402" t="s">
        <v>32</v>
      </c>
      <c r="E402" t="s">
        <v>200</v>
      </c>
      <c r="F402" t="s">
        <v>98</v>
      </c>
      <c r="G402" s="6">
        <v>456</v>
      </c>
    </row>
    <row r="403" spans="1:7" x14ac:dyDescent="0.25">
      <c r="A403">
        <v>10621</v>
      </c>
      <c r="B403" s="1">
        <v>40760</v>
      </c>
      <c r="C403" t="s">
        <v>118</v>
      </c>
      <c r="D403" t="s">
        <v>52</v>
      </c>
      <c r="E403" t="s">
        <v>200</v>
      </c>
      <c r="F403" t="s">
        <v>8</v>
      </c>
      <c r="G403" s="6">
        <v>46</v>
      </c>
    </row>
    <row r="404" spans="1:7" x14ac:dyDescent="0.25">
      <c r="A404">
        <v>10658</v>
      </c>
      <c r="B404" s="1">
        <v>40791</v>
      </c>
      <c r="C404" t="s">
        <v>6</v>
      </c>
      <c r="D404" t="s">
        <v>7</v>
      </c>
      <c r="E404" t="s">
        <v>200</v>
      </c>
      <c r="F404" t="s">
        <v>58</v>
      </c>
      <c r="G404" s="6">
        <v>600</v>
      </c>
    </row>
    <row r="405" spans="1:7" x14ac:dyDescent="0.25">
      <c r="A405">
        <v>10426</v>
      </c>
      <c r="B405" s="1">
        <v>40570</v>
      </c>
      <c r="C405" t="s">
        <v>101</v>
      </c>
      <c r="D405" t="s">
        <v>79</v>
      </c>
      <c r="E405" t="s">
        <v>200</v>
      </c>
      <c r="F405" t="s">
        <v>50</v>
      </c>
      <c r="G405" s="6">
        <v>152</v>
      </c>
    </row>
    <row r="406" spans="1:7" x14ac:dyDescent="0.25">
      <c r="A406">
        <v>10760</v>
      </c>
      <c r="B406" s="1">
        <v>40878</v>
      </c>
      <c r="C406" t="s">
        <v>180</v>
      </c>
      <c r="D406" t="s">
        <v>157</v>
      </c>
      <c r="E406" t="s">
        <v>200</v>
      </c>
      <c r="F406" t="s">
        <v>149</v>
      </c>
      <c r="G406" s="6">
        <v>126</v>
      </c>
    </row>
    <row r="407" spans="1:7" x14ac:dyDescent="0.25">
      <c r="A407">
        <v>10485</v>
      </c>
      <c r="B407" s="1">
        <v>40627</v>
      </c>
      <c r="C407" t="s">
        <v>123</v>
      </c>
      <c r="D407" t="s">
        <v>2</v>
      </c>
      <c r="E407" t="s">
        <v>200</v>
      </c>
      <c r="F407" t="s">
        <v>71</v>
      </c>
      <c r="G407" s="6">
        <v>273.60000000000002</v>
      </c>
    </row>
    <row r="408" spans="1:7" x14ac:dyDescent="0.25">
      <c r="A408">
        <v>10459</v>
      </c>
      <c r="B408" s="1">
        <v>40601</v>
      </c>
      <c r="C408" t="s">
        <v>35</v>
      </c>
      <c r="D408" t="s">
        <v>24</v>
      </c>
      <c r="E408" t="s">
        <v>200</v>
      </c>
      <c r="F408" t="s">
        <v>36</v>
      </c>
      <c r="G408" s="6">
        <v>364.8</v>
      </c>
    </row>
    <row r="409" spans="1:7" x14ac:dyDescent="0.25">
      <c r="A409">
        <v>10803</v>
      </c>
      <c r="B409" s="1">
        <v>40907</v>
      </c>
      <c r="C409" t="s">
        <v>142</v>
      </c>
      <c r="D409" t="s">
        <v>12</v>
      </c>
      <c r="E409" t="s">
        <v>200</v>
      </c>
      <c r="F409" t="s">
        <v>8</v>
      </c>
      <c r="G409" s="6">
        <v>209.76</v>
      </c>
    </row>
    <row r="410" spans="1:7" x14ac:dyDescent="0.25">
      <c r="A410">
        <v>10535</v>
      </c>
      <c r="B410" s="1">
        <v>40676</v>
      </c>
      <c r="C410" t="s">
        <v>146</v>
      </c>
      <c r="D410" t="s">
        <v>40</v>
      </c>
      <c r="E410" t="s">
        <v>200</v>
      </c>
      <c r="F410" t="s">
        <v>19</v>
      </c>
      <c r="G410" s="6">
        <v>945</v>
      </c>
    </row>
    <row r="411" spans="1:7" x14ac:dyDescent="0.25">
      <c r="A411">
        <v>10418</v>
      </c>
      <c r="B411" s="1">
        <v>40560</v>
      </c>
      <c r="C411" t="s">
        <v>6</v>
      </c>
      <c r="D411" t="s">
        <v>7</v>
      </c>
      <c r="E411" t="s">
        <v>200</v>
      </c>
      <c r="F411" t="s">
        <v>71</v>
      </c>
      <c r="G411" s="6">
        <v>912</v>
      </c>
    </row>
    <row r="412" spans="1:7" x14ac:dyDescent="0.25">
      <c r="A412">
        <v>10448</v>
      </c>
      <c r="B412" s="1">
        <v>40591</v>
      </c>
      <c r="C412" t="s">
        <v>65</v>
      </c>
      <c r="D412" t="s">
        <v>66</v>
      </c>
      <c r="E412" t="s">
        <v>200</v>
      </c>
      <c r="F412" t="s">
        <v>4</v>
      </c>
      <c r="G412" s="6">
        <v>149.4</v>
      </c>
    </row>
    <row r="413" spans="1:7" x14ac:dyDescent="0.25">
      <c r="A413">
        <v>10447</v>
      </c>
      <c r="B413" s="1">
        <v>40588</v>
      </c>
      <c r="C413" t="s">
        <v>64</v>
      </c>
      <c r="D413" t="s">
        <v>12</v>
      </c>
      <c r="E413" t="s">
        <v>200</v>
      </c>
      <c r="F413" t="s">
        <v>8</v>
      </c>
      <c r="G413" s="6">
        <v>292</v>
      </c>
    </row>
    <row r="414" spans="1:7" x14ac:dyDescent="0.25">
      <c r="A414">
        <v>10250</v>
      </c>
      <c r="B414" s="1">
        <v>40367</v>
      </c>
      <c r="C414" t="s">
        <v>21</v>
      </c>
      <c r="D414" t="s">
        <v>12</v>
      </c>
      <c r="E414" t="s">
        <v>200</v>
      </c>
      <c r="F414" t="s">
        <v>17</v>
      </c>
      <c r="G414" s="6">
        <v>77</v>
      </c>
    </row>
    <row r="415" spans="1:7" x14ac:dyDescent="0.25">
      <c r="A415">
        <v>10873</v>
      </c>
      <c r="B415" s="1">
        <v>40945</v>
      </c>
      <c r="C415" t="s">
        <v>138</v>
      </c>
      <c r="D415" t="s">
        <v>131</v>
      </c>
      <c r="E415" t="s">
        <v>200</v>
      </c>
      <c r="F415" t="s">
        <v>58</v>
      </c>
      <c r="G415" s="6">
        <v>200</v>
      </c>
    </row>
    <row r="416" spans="1:7" x14ac:dyDescent="0.25">
      <c r="A416">
        <v>10670</v>
      </c>
      <c r="B416" s="1">
        <v>40802</v>
      </c>
      <c r="C416" t="s">
        <v>57</v>
      </c>
      <c r="D416" t="s">
        <v>7</v>
      </c>
      <c r="E416" t="s">
        <v>200</v>
      </c>
      <c r="F416" t="s">
        <v>148</v>
      </c>
      <c r="G416" s="6">
        <v>288</v>
      </c>
    </row>
    <row r="417" spans="1:7" x14ac:dyDescent="0.25">
      <c r="A417">
        <v>10267</v>
      </c>
      <c r="B417" s="1">
        <v>40388</v>
      </c>
      <c r="C417" t="s">
        <v>57</v>
      </c>
      <c r="D417" t="s">
        <v>7</v>
      </c>
      <c r="E417" t="s">
        <v>200</v>
      </c>
      <c r="F417" t="s">
        <v>26</v>
      </c>
      <c r="G417" s="6">
        <v>735</v>
      </c>
    </row>
    <row r="418" spans="1:7" x14ac:dyDescent="0.25">
      <c r="A418">
        <v>10807</v>
      </c>
      <c r="B418" s="1">
        <v>40908</v>
      </c>
      <c r="C418" t="s">
        <v>74</v>
      </c>
      <c r="D418" t="s">
        <v>16</v>
      </c>
      <c r="E418" t="s">
        <v>200</v>
      </c>
      <c r="F418" t="s">
        <v>26</v>
      </c>
      <c r="G418" s="6">
        <v>18.399999999999999</v>
      </c>
    </row>
    <row r="419" spans="1:7" x14ac:dyDescent="0.25">
      <c r="A419">
        <v>10584</v>
      </c>
      <c r="B419" s="1">
        <v>40724</v>
      </c>
      <c r="C419" t="s">
        <v>167</v>
      </c>
      <c r="D419" t="s">
        <v>24</v>
      </c>
      <c r="E419" t="s">
        <v>200</v>
      </c>
      <c r="F419" t="s">
        <v>84</v>
      </c>
      <c r="G419" s="6">
        <v>593.75</v>
      </c>
    </row>
    <row r="420" spans="1:7" x14ac:dyDescent="0.25">
      <c r="A420">
        <v>10726</v>
      </c>
      <c r="B420" s="1">
        <v>40850</v>
      </c>
      <c r="C420" t="s">
        <v>51</v>
      </c>
      <c r="D420" t="s">
        <v>52</v>
      </c>
      <c r="E420" t="s">
        <v>200</v>
      </c>
      <c r="F420" t="s">
        <v>150</v>
      </c>
      <c r="G420" s="6">
        <v>550</v>
      </c>
    </row>
    <row r="421" spans="1:7" x14ac:dyDescent="0.25">
      <c r="A421">
        <v>10323</v>
      </c>
      <c r="B421" s="1">
        <v>40458</v>
      </c>
      <c r="C421" t="s">
        <v>18</v>
      </c>
      <c r="D421" t="s">
        <v>7</v>
      </c>
      <c r="E421" t="s">
        <v>200</v>
      </c>
      <c r="F421" t="s">
        <v>111</v>
      </c>
      <c r="G421" s="6">
        <v>62</v>
      </c>
    </row>
    <row r="422" spans="1:7" x14ac:dyDescent="0.25">
      <c r="A422">
        <v>10457</v>
      </c>
      <c r="B422" s="1">
        <v>40599</v>
      </c>
      <c r="C422" t="s">
        <v>18</v>
      </c>
      <c r="D422" t="s">
        <v>7</v>
      </c>
      <c r="E422" t="s">
        <v>199</v>
      </c>
      <c r="F422" t="s">
        <v>42</v>
      </c>
      <c r="G422" s="6">
        <v>1584</v>
      </c>
    </row>
    <row r="423" spans="1:7" x14ac:dyDescent="0.25">
      <c r="A423">
        <v>10613</v>
      </c>
      <c r="B423" s="1">
        <v>40753</v>
      </c>
      <c r="C423" t="s">
        <v>147</v>
      </c>
      <c r="D423" t="s">
        <v>2</v>
      </c>
      <c r="E423" t="s">
        <v>200</v>
      </c>
      <c r="F423" t="s">
        <v>82</v>
      </c>
      <c r="G423" s="6">
        <v>43.2</v>
      </c>
    </row>
    <row r="424" spans="1:7" x14ac:dyDescent="0.25">
      <c r="A424">
        <v>10530</v>
      </c>
      <c r="B424" s="1">
        <v>40671</v>
      </c>
      <c r="C424" t="s">
        <v>163</v>
      </c>
      <c r="D424" t="s">
        <v>93</v>
      </c>
      <c r="E424" t="s">
        <v>201</v>
      </c>
      <c r="F424" t="s">
        <v>104</v>
      </c>
      <c r="G424" s="6">
        <v>1560</v>
      </c>
    </row>
    <row r="425" spans="1:7" x14ac:dyDescent="0.25">
      <c r="A425">
        <v>10419</v>
      </c>
      <c r="B425" s="1">
        <v>40563</v>
      </c>
      <c r="C425" t="s">
        <v>126</v>
      </c>
      <c r="D425" t="s">
        <v>127</v>
      </c>
      <c r="E425" t="s">
        <v>200</v>
      </c>
      <c r="F425" t="s">
        <v>5</v>
      </c>
      <c r="G425" s="6">
        <v>1550.4</v>
      </c>
    </row>
    <row r="426" spans="1:7" x14ac:dyDescent="0.25">
      <c r="A426">
        <v>10881</v>
      </c>
      <c r="B426" s="1">
        <v>40950</v>
      </c>
      <c r="C426" t="s">
        <v>176</v>
      </c>
      <c r="D426" t="s">
        <v>66</v>
      </c>
      <c r="E426" t="s">
        <v>200</v>
      </c>
      <c r="F426" t="s">
        <v>128</v>
      </c>
      <c r="G426" s="6">
        <v>150</v>
      </c>
    </row>
    <row r="427" spans="1:7" x14ac:dyDescent="0.25">
      <c r="A427">
        <v>10440</v>
      </c>
      <c r="B427" s="1">
        <v>40584</v>
      </c>
      <c r="C427" t="s">
        <v>31</v>
      </c>
      <c r="D427" t="s">
        <v>32</v>
      </c>
      <c r="E427" t="s">
        <v>200</v>
      </c>
      <c r="F427" t="s">
        <v>71</v>
      </c>
      <c r="G427" s="6">
        <v>581.4</v>
      </c>
    </row>
    <row r="428" spans="1:7" x14ac:dyDescent="0.25">
      <c r="A428">
        <v>10972</v>
      </c>
      <c r="B428" s="1">
        <v>40992</v>
      </c>
      <c r="C428" t="s">
        <v>173</v>
      </c>
      <c r="D428" t="s">
        <v>24</v>
      </c>
      <c r="E428" t="s">
        <v>200</v>
      </c>
      <c r="F428" t="s">
        <v>104</v>
      </c>
      <c r="G428" s="6">
        <v>234</v>
      </c>
    </row>
    <row r="429" spans="1:7" x14ac:dyDescent="0.25">
      <c r="A429">
        <v>10863</v>
      </c>
      <c r="B429" s="1">
        <v>40941</v>
      </c>
      <c r="C429" t="s">
        <v>147</v>
      </c>
      <c r="D429" t="s">
        <v>2</v>
      </c>
      <c r="E429" t="s">
        <v>200</v>
      </c>
      <c r="F429" t="s">
        <v>89</v>
      </c>
      <c r="G429" s="6">
        <v>306</v>
      </c>
    </row>
    <row r="430" spans="1:7" x14ac:dyDescent="0.25">
      <c r="A430">
        <v>10554</v>
      </c>
      <c r="B430" s="1">
        <v>40693</v>
      </c>
      <c r="C430" t="s">
        <v>134</v>
      </c>
      <c r="D430" t="s">
        <v>7</v>
      </c>
      <c r="E430" t="s">
        <v>200</v>
      </c>
      <c r="F430" t="s">
        <v>55</v>
      </c>
      <c r="G430" s="6">
        <v>497.32</v>
      </c>
    </row>
    <row r="431" spans="1:7" x14ac:dyDescent="0.25">
      <c r="A431">
        <v>10504</v>
      </c>
      <c r="B431" s="1">
        <v>40644</v>
      </c>
      <c r="C431" t="s">
        <v>132</v>
      </c>
      <c r="D431" t="s">
        <v>32</v>
      </c>
      <c r="E431" t="s">
        <v>200</v>
      </c>
      <c r="F431" t="s">
        <v>71</v>
      </c>
      <c r="G431" s="6">
        <v>228</v>
      </c>
    </row>
    <row r="432" spans="1:7" x14ac:dyDescent="0.25">
      <c r="A432">
        <v>10674</v>
      </c>
      <c r="B432" s="1">
        <v>40804</v>
      </c>
      <c r="C432" t="s">
        <v>118</v>
      </c>
      <c r="D432" t="s">
        <v>52</v>
      </c>
      <c r="E432" t="s">
        <v>200</v>
      </c>
      <c r="F432" t="s">
        <v>148</v>
      </c>
      <c r="G432" s="6">
        <v>45</v>
      </c>
    </row>
    <row r="433" spans="1:7" x14ac:dyDescent="0.25">
      <c r="A433">
        <v>10783</v>
      </c>
      <c r="B433" s="1">
        <v>40895</v>
      </c>
      <c r="C433" t="s">
        <v>21</v>
      </c>
      <c r="D433" t="s">
        <v>12</v>
      </c>
      <c r="E433" t="s">
        <v>200</v>
      </c>
      <c r="F433" t="s">
        <v>84</v>
      </c>
      <c r="G433" s="6">
        <v>125</v>
      </c>
    </row>
    <row r="434" spans="1:7" x14ac:dyDescent="0.25">
      <c r="A434">
        <v>10685</v>
      </c>
      <c r="B434" s="1">
        <v>40815</v>
      </c>
      <c r="C434" t="s">
        <v>102</v>
      </c>
      <c r="D434" t="s">
        <v>12</v>
      </c>
      <c r="E434" t="s">
        <v>200</v>
      </c>
      <c r="F434" t="s">
        <v>3</v>
      </c>
      <c r="G434" s="6">
        <v>620</v>
      </c>
    </row>
    <row r="435" spans="1:7" x14ac:dyDescent="0.25">
      <c r="A435">
        <v>10692</v>
      </c>
      <c r="B435" s="1">
        <v>40819</v>
      </c>
      <c r="C435" t="s">
        <v>80</v>
      </c>
      <c r="D435" t="s">
        <v>7</v>
      </c>
      <c r="E435" t="s">
        <v>200</v>
      </c>
      <c r="F435" t="s">
        <v>73</v>
      </c>
      <c r="G435" s="6">
        <v>878</v>
      </c>
    </row>
    <row r="436" spans="1:7" x14ac:dyDescent="0.25">
      <c r="A436">
        <v>10935</v>
      </c>
      <c r="B436" s="1">
        <v>40977</v>
      </c>
      <c r="C436" t="s">
        <v>142</v>
      </c>
      <c r="D436" t="s">
        <v>12</v>
      </c>
      <c r="E436" t="s">
        <v>200</v>
      </c>
      <c r="F436" t="s">
        <v>89</v>
      </c>
      <c r="G436" s="6">
        <v>378</v>
      </c>
    </row>
    <row r="437" spans="1:7" x14ac:dyDescent="0.25">
      <c r="A437">
        <v>10740</v>
      </c>
      <c r="B437" s="1">
        <v>40860</v>
      </c>
      <c r="C437" t="s">
        <v>132</v>
      </c>
      <c r="D437" t="s">
        <v>32</v>
      </c>
      <c r="E437" t="s">
        <v>200</v>
      </c>
      <c r="F437" t="s">
        <v>98</v>
      </c>
      <c r="G437" s="6">
        <v>182.4</v>
      </c>
    </row>
    <row r="438" spans="1:7" x14ac:dyDescent="0.25">
      <c r="A438">
        <v>10688</v>
      </c>
      <c r="B438" s="1">
        <v>40817</v>
      </c>
      <c r="C438" t="s">
        <v>59</v>
      </c>
      <c r="D438" t="s">
        <v>60</v>
      </c>
      <c r="E438" t="s">
        <v>200</v>
      </c>
      <c r="F438" t="s">
        <v>3</v>
      </c>
      <c r="G438" s="6">
        <v>502.2</v>
      </c>
    </row>
    <row r="439" spans="1:7" x14ac:dyDescent="0.25">
      <c r="A439">
        <v>10930</v>
      </c>
      <c r="B439" s="1">
        <v>40974</v>
      </c>
      <c r="C439" t="s">
        <v>156</v>
      </c>
      <c r="D439" t="s">
        <v>157</v>
      </c>
      <c r="E439" t="s">
        <v>200</v>
      </c>
      <c r="F439" t="s">
        <v>58</v>
      </c>
      <c r="G439" s="6">
        <v>360</v>
      </c>
    </row>
    <row r="440" spans="1:7" x14ac:dyDescent="0.25">
      <c r="A440">
        <v>10716</v>
      </c>
      <c r="B440" s="1">
        <v>40840</v>
      </c>
      <c r="C440" t="s">
        <v>65</v>
      </c>
      <c r="D440" t="s">
        <v>66</v>
      </c>
      <c r="E440" t="s">
        <v>200</v>
      </c>
      <c r="F440" t="s">
        <v>58</v>
      </c>
      <c r="G440" s="6">
        <v>50</v>
      </c>
    </row>
    <row r="441" spans="1:7" x14ac:dyDescent="0.25">
      <c r="A441">
        <v>10606</v>
      </c>
      <c r="B441" s="1">
        <v>40746</v>
      </c>
      <c r="C441" t="s">
        <v>11</v>
      </c>
      <c r="D441" t="s">
        <v>12</v>
      </c>
      <c r="E441" t="s">
        <v>200</v>
      </c>
      <c r="F441" t="s">
        <v>150</v>
      </c>
      <c r="G441" s="6">
        <v>352</v>
      </c>
    </row>
    <row r="442" spans="1:7" x14ac:dyDescent="0.25">
      <c r="A442">
        <v>10728</v>
      </c>
      <c r="B442" s="1">
        <v>40851</v>
      </c>
      <c r="C442" t="s">
        <v>162</v>
      </c>
      <c r="D442" t="s">
        <v>12</v>
      </c>
      <c r="E442" t="s">
        <v>200</v>
      </c>
      <c r="F442" t="s">
        <v>14</v>
      </c>
      <c r="G442" s="6">
        <v>388.35</v>
      </c>
    </row>
    <row r="443" spans="1:7" x14ac:dyDescent="0.25">
      <c r="A443">
        <v>10403</v>
      </c>
      <c r="B443" s="1">
        <v>40546</v>
      </c>
      <c r="C443" t="s">
        <v>92</v>
      </c>
      <c r="D443" t="s">
        <v>93</v>
      </c>
      <c r="E443" t="s">
        <v>200</v>
      </c>
      <c r="F443" t="s">
        <v>55</v>
      </c>
      <c r="G443" s="6">
        <v>248.11</v>
      </c>
    </row>
    <row r="444" spans="1:7" x14ac:dyDescent="0.25">
      <c r="A444">
        <v>11076</v>
      </c>
      <c r="B444" s="1">
        <v>41035</v>
      </c>
      <c r="C444" t="s">
        <v>23</v>
      </c>
      <c r="D444" t="s">
        <v>24</v>
      </c>
      <c r="E444" t="s">
        <v>200</v>
      </c>
      <c r="F444" t="s">
        <v>49</v>
      </c>
      <c r="G444" s="6">
        <v>375</v>
      </c>
    </row>
    <row r="445" spans="1:7" x14ac:dyDescent="0.25">
      <c r="A445">
        <v>11072</v>
      </c>
      <c r="B445" s="1">
        <v>41034</v>
      </c>
      <c r="C445" t="s">
        <v>92</v>
      </c>
      <c r="D445" t="s">
        <v>93</v>
      </c>
      <c r="E445" t="s">
        <v>200</v>
      </c>
      <c r="F445" t="s">
        <v>71</v>
      </c>
      <c r="G445" s="6">
        <v>152</v>
      </c>
    </row>
    <row r="446" spans="1:7" x14ac:dyDescent="0.25">
      <c r="A446">
        <v>10741</v>
      </c>
      <c r="B446" s="1">
        <v>40861</v>
      </c>
      <c r="C446" t="s">
        <v>120</v>
      </c>
      <c r="D446" t="s">
        <v>52</v>
      </c>
      <c r="E446" t="s">
        <v>200</v>
      </c>
      <c r="F446" t="s">
        <v>71</v>
      </c>
      <c r="G446" s="6">
        <v>228</v>
      </c>
    </row>
    <row r="447" spans="1:7" x14ac:dyDescent="0.25">
      <c r="A447">
        <v>11062</v>
      </c>
      <c r="B447" s="1">
        <v>41029</v>
      </c>
      <c r="C447" t="s">
        <v>15</v>
      </c>
      <c r="D447" t="s">
        <v>16</v>
      </c>
      <c r="E447" t="s">
        <v>200</v>
      </c>
      <c r="F447" t="s">
        <v>121</v>
      </c>
      <c r="G447" s="6">
        <v>262.39999999999998</v>
      </c>
    </row>
    <row r="448" spans="1:7" x14ac:dyDescent="0.25">
      <c r="A448">
        <v>11018</v>
      </c>
      <c r="B448" s="1">
        <v>41012</v>
      </c>
      <c r="C448" t="s">
        <v>76</v>
      </c>
      <c r="D448" t="s">
        <v>32</v>
      </c>
      <c r="E448" t="s">
        <v>200</v>
      </c>
      <c r="F448" t="s">
        <v>54</v>
      </c>
      <c r="G448" s="6">
        <v>760</v>
      </c>
    </row>
    <row r="449" spans="1:7" x14ac:dyDescent="0.25">
      <c r="A449">
        <v>10878</v>
      </c>
      <c r="B449" s="1">
        <v>40949</v>
      </c>
      <c r="C449" t="s">
        <v>6</v>
      </c>
      <c r="D449" t="s">
        <v>7</v>
      </c>
      <c r="E449" t="s">
        <v>200</v>
      </c>
      <c r="F449" t="s">
        <v>151</v>
      </c>
      <c r="G449" s="6">
        <v>1539</v>
      </c>
    </row>
    <row r="450" spans="1:7" x14ac:dyDescent="0.25">
      <c r="A450">
        <v>10765</v>
      </c>
      <c r="B450" s="1">
        <v>40881</v>
      </c>
      <c r="C450" t="s">
        <v>6</v>
      </c>
      <c r="D450" t="s">
        <v>7</v>
      </c>
      <c r="E450" t="s">
        <v>201</v>
      </c>
      <c r="F450" t="s">
        <v>116</v>
      </c>
      <c r="G450" s="6">
        <v>1515.6</v>
      </c>
    </row>
    <row r="451" spans="1:7" x14ac:dyDescent="0.25">
      <c r="A451">
        <v>10580</v>
      </c>
      <c r="B451" s="1">
        <v>40720</v>
      </c>
      <c r="C451" t="s">
        <v>134</v>
      </c>
      <c r="D451" t="s">
        <v>7</v>
      </c>
      <c r="E451" t="s">
        <v>200</v>
      </c>
      <c r="F451" t="s">
        <v>83</v>
      </c>
      <c r="G451" s="6">
        <v>331.31</v>
      </c>
    </row>
    <row r="452" spans="1:7" x14ac:dyDescent="0.25">
      <c r="A452">
        <v>10926</v>
      </c>
      <c r="B452" s="1">
        <v>40972</v>
      </c>
      <c r="C452" t="s">
        <v>178</v>
      </c>
      <c r="D452" t="s">
        <v>40</v>
      </c>
      <c r="E452" t="s">
        <v>200</v>
      </c>
      <c r="F452" t="s">
        <v>19</v>
      </c>
      <c r="G452" s="6">
        <v>42</v>
      </c>
    </row>
    <row r="453" spans="1:7" x14ac:dyDescent="0.25">
      <c r="A453">
        <v>10578</v>
      </c>
      <c r="B453" s="1">
        <v>40718</v>
      </c>
      <c r="C453" t="s">
        <v>133</v>
      </c>
      <c r="D453" t="s">
        <v>52</v>
      </c>
      <c r="E453" t="s">
        <v>200</v>
      </c>
      <c r="F453" t="s">
        <v>37</v>
      </c>
      <c r="G453" s="6">
        <v>360</v>
      </c>
    </row>
    <row r="454" spans="1:7" x14ac:dyDescent="0.25">
      <c r="A454">
        <v>10843</v>
      </c>
      <c r="B454" s="1">
        <v>40929</v>
      </c>
      <c r="C454" t="s">
        <v>35</v>
      </c>
      <c r="D454" t="s">
        <v>24</v>
      </c>
      <c r="E454" t="s">
        <v>200</v>
      </c>
      <c r="F454" t="s">
        <v>77</v>
      </c>
      <c r="G454" s="6">
        <v>159</v>
      </c>
    </row>
    <row r="455" spans="1:7" x14ac:dyDescent="0.25">
      <c r="A455">
        <v>10996</v>
      </c>
      <c r="B455" s="1">
        <v>41001</v>
      </c>
      <c r="C455" t="s">
        <v>6</v>
      </c>
      <c r="D455" t="s">
        <v>7</v>
      </c>
      <c r="E455" t="s">
        <v>200</v>
      </c>
      <c r="F455" t="s">
        <v>91</v>
      </c>
      <c r="G455" s="6">
        <v>560</v>
      </c>
    </row>
    <row r="456" spans="1:7" x14ac:dyDescent="0.25">
      <c r="A456">
        <v>10551</v>
      </c>
      <c r="B456" s="1">
        <v>40691</v>
      </c>
      <c r="C456" t="s">
        <v>27</v>
      </c>
      <c r="D456" t="s">
        <v>28</v>
      </c>
      <c r="E456" t="s">
        <v>200</v>
      </c>
      <c r="F456" t="s">
        <v>55</v>
      </c>
      <c r="G456" s="6">
        <v>593.29999999999995</v>
      </c>
    </row>
    <row r="457" spans="1:7" x14ac:dyDescent="0.25">
      <c r="A457">
        <v>11040</v>
      </c>
      <c r="B457" s="1">
        <v>41021</v>
      </c>
      <c r="C457" t="s">
        <v>153</v>
      </c>
      <c r="D457" t="s">
        <v>32</v>
      </c>
      <c r="E457" t="s">
        <v>200</v>
      </c>
      <c r="F457" t="s">
        <v>58</v>
      </c>
      <c r="G457" s="6">
        <v>200</v>
      </c>
    </row>
    <row r="458" spans="1:7" x14ac:dyDescent="0.25">
      <c r="A458">
        <v>10328</v>
      </c>
      <c r="B458" s="1">
        <v>40465</v>
      </c>
      <c r="C458" t="s">
        <v>27</v>
      </c>
      <c r="D458" t="s">
        <v>28</v>
      </c>
      <c r="E458" t="s">
        <v>200</v>
      </c>
      <c r="F458" t="s">
        <v>42</v>
      </c>
      <c r="G458" s="6">
        <v>396</v>
      </c>
    </row>
    <row r="459" spans="1:7" x14ac:dyDescent="0.25">
      <c r="A459">
        <v>10493</v>
      </c>
      <c r="B459" s="1">
        <v>40635</v>
      </c>
      <c r="C459" t="s">
        <v>145</v>
      </c>
      <c r="D459" t="s">
        <v>24</v>
      </c>
      <c r="E459" t="s">
        <v>200</v>
      </c>
      <c r="F459" t="s">
        <v>116</v>
      </c>
      <c r="G459" s="6">
        <v>226.8</v>
      </c>
    </row>
    <row r="460" spans="1:7" x14ac:dyDescent="0.25">
      <c r="A460">
        <v>10628</v>
      </c>
      <c r="B460" s="1">
        <v>40767</v>
      </c>
      <c r="C460" t="s">
        <v>167</v>
      </c>
      <c r="D460" t="s">
        <v>24</v>
      </c>
      <c r="E460" t="s">
        <v>200</v>
      </c>
      <c r="F460" t="s">
        <v>89</v>
      </c>
      <c r="G460" s="6">
        <v>450</v>
      </c>
    </row>
    <row r="461" spans="1:7" x14ac:dyDescent="0.25">
      <c r="A461">
        <v>10470</v>
      </c>
      <c r="B461" s="1">
        <v>40613</v>
      </c>
      <c r="C461" t="s">
        <v>23</v>
      </c>
      <c r="D461" t="s">
        <v>24</v>
      </c>
      <c r="E461" t="s">
        <v>200</v>
      </c>
      <c r="F461" t="s">
        <v>63</v>
      </c>
      <c r="G461" s="6">
        <v>1500</v>
      </c>
    </row>
    <row r="462" spans="1:7" x14ac:dyDescent="0.25">
      <c r="A462">
        <v>10745</v>
      </c>
      <c r="B462" s="1">
        <v>40865</v>
      </c>
      <c r="C462" t="s">
        <v>6</v>
      </c>
      <c r="D462" t="s">
        <v>7</v>
      </c>
      <c r="E462" t="s">
        <v>204</v>
      </c>
      <c r="F462" t="s">
        <v>63</v>
      </c>
      <c r="G462" s="6">
        <v>1500</v>
      </c>
    </row>
    <row r="463" spans="1:7" x14ac:dyDescent="0.25">
      <c r="A463">
        <v>10784</v>
      </c>
      <c r="B463" s="1">
        <v>40895</v>
      </c>
      <c r="C463" t="s">
        <v>141</v>
      </c>
      <c r="D463" t="s">
        <v>16</v>
      </c>
      <c r="E463" t="s">
        <v>200</v>
      </c>
      <c r="F463" t="s">
        <v>25</v>
      </c>
      <c r="G463" s="6">
        <v>570</v>
      </c>
    </row>
    <row r="464" spans="1:7" x14ac:dyDescent="0.25">
      <c r="A464">
        <v>10634</v>
      </c>
      <c r="B464" s="1">
        <v>40770</v>
      </c>
      <c r="C464" t="s">
        <v>106</v>
      </c>
      <c r="D464" t="s">
        <v>24</v>
      </c>
      <c r="E464" t="s">
        <v>200</v>
      </c>
      <c r="F464" t="s">
        <v>36</v>
      </c>
      <c r="G464" s="6">
        <v>1050</v>
      </c>
    </row>
    <row r="465" spans="1:7" x14ac:dyDescent="0.25">
      <c r="A465">
        <v>10707</v>
      </c>
      <c r="B465" s="1">
        <v>40832</v>
      </c>
      <c r="C465" t="s">
        <v>120</v>
      </c>
      <c r="D465" t="s">
        <v>52</v>
      </c>
      <c r="E465" t="s">
        <v>200</v>
      </c>
      <c r="F465" t="s">
        <v>122</v>
      </c>
      <c r="G465" s="6">
        <v>504</v>
      </c>
    </row>
    <row r="466" spans="1:7" x14ac:dyDescent="0.25">
      <c r="A466">
        <v>10564</v>
      </c>
      <c r="B466" s="1">
        <v>40704</v>
      </c>
      <c r="C466" t="s">
        <v>112</v>
      </c>
      <c r="D466" t="s">
        <v>32</v>
      </c>
      <c r="E466" t="s">
        <v>200</v>
      </c>
      <c r="F466" t="s">
        <v>104</v>
      </c>
      <c r="G466" s="6">
        <v>592.79999999999995</v>
      </c>
    </row>
    <row r="467" spans="1:7" x14ac:dyDescent="0.25">
      <c r="A467">
        <v>10259</v>
      </c>
      <c r="B467" s="1">
        <v>40377</v>
      </c>
      <c r="C467" t="s">
        <v>186</v>
      </c>
      <c r="D467" t="s">
        <v>40</v>
      </c>
      <c r="E467" t="s">
        <v>200</v>
      </c>
      <c r="F467" t="s">
        <v>58</v>
      </c>
      <c r="G467" s="6">
        <v>80</v>
      </c>
    </row>
    <row r="468" spans="1:7" x14ac:dyDescent="0.25">
      <c r="A468">
        <v>10749</v>
      </c>
      <c r="B468" s="1">
        <v>40867</v>
      </c>
      <c r="C468" t="s">
        <v>118</v>
      </c>
      <c r="D468" t="s">
        <v>52</v>
      </c>
      <c r="E468" t="s">
        <v>200</v>
      </c>
      <c r="F468" t="s">
        <v>50</v>
      </c>
      <c r="G468" s="6">
        <v>570</v>
      </c>
    </row>
    <row r="469" spans="1:7" x14ac:dyDescent="0.25">
      <c r="A469">
        <v>10257</v>
      </c>
      <c r="B469" s="1">
        <v>40375</v>
      </c>
      <c r="C469" t="s">
        <v>147</v>
      </c>
      <c r="D469" t="s">
        <v>2</v>
      </c>
      <c r="E469" t="s">
        <v>200</v>
      </c>
      <c r="F469" t="s">
        <v>117</v>
      </c>
      <c r="G469" s="6">
        <v>877.5</v>
      </c>
    </row>
    <row r="470" spans="1:7" x14ac:dyDescent="0.25">
      <c r="A470">
        <v>10755</v>
      </c>
      <c r="B470" s="1">
        <v>40873</v>
      </c>
      <c r="C470" t="s">
        <v>23</v>
      </c>
      <c r="D470" t="s">
        <v>24</v>
      </c>
      <c r="E470" t="s">
        <v>200</v>
      </c>
      <c r="F470" t="s">
        <v>75</v>
      </c>
      <c r="G470" s="6">
        <v>213.75</v>
      </c>
    </row>
    <row r="471" spans="1:7" x14ac:dyDescent="0.25">
      <c r="A471">
        <v>11061</v>
      </c>
      <c r="B471" s="1">
        <v>41029</v>
      </c>
      <c r="C471" t="s">
        <v>153</v>
      </c>
      <c r="D471" t="s">
        <v>32</v>
      </c>
      <c r="E471" t="s">
        <v>200</v>
      </c>
      <c r="F471" t="s">
        <v>5</v>
      </c>
      <c r="G471" s="6">
        <v>510</v>
      </c>
    </row>
    <row r="472" spans="1:7" x14ac:dyDescent="0.25">
      <c r="A472">
        <v>10363</v>
      </c>
      <c r="B472" s="1">
        <v>40508</v>
      </c>
      <c r="C472" t="s">
        <v>137</v>
      </c>
      <c r="D472" t="s">
        <v>7</v>
      </c>
      <c r="E472" t="s">
        <v>200</v>
      </c>
      <c r="F472" t="s">
        <v>84</v>
      </c>
      <c r="G472" s="6">
        <v>200</v>
      </c>
    </row>
    <row r="473" spans="1:7" x14ac:dyDescent="0.25">
      <c r="A473">
        <v>10875</v>
      </c>
      <c r="B473" s="1">
        <v>40945</v>
      </c>
      <c r="C473" t="s">
        <v>87</v>
      </c>
      <c r="D473" t="s">
        <v>88</v>
      </c>
      <c r="E473" t="s">
        <v>200</v>
      </c>
      <c r="F473" t="s">
        <v>8</v>
      </c>
      <c r="G473" s="6">
        <v>230</v>
      </c>
    </row>
    <row r="474" spans="1:7" x14ac:dyDescent="0.25">
      <c r="A474">
        <v>10526</v>
      </c>
      <c r="B474" s="1">
        <v>40668</v>
      </c>
      <c r="C474" t="s">
        <v>130</v>
      </c>
      <c r="D474" t="s">
        <v>131</v>
      </c>
      <c r="E474" t="s">
        <v>200</v>
      </c>
      <c r="F474" t="s">
        <v>89</v>
      </c>
      <c r="G474" s="6">
        <v>122.4</v>
      </c>
    </row>
    <row r="475" spans="1:7" x14ac:dyDescent="0.25">
      <c r="A475">
        <v>10511</v>
      </c>
      <c r="B475" s="1">
        <v>40651</v>
      </c>
      <c r="C475" t="s">
        <v>23</v>
      </c>
      <c r="D475" t="s">
        <v>24</v>
      </c>
      <c r="E475" t="s">
        <v>200</v>
      </c>
      <c r="F475" t="s">
        <v>150</v>
      </c>
      <c r="G475" s="6">
        <v>935</v>
      </c>
    </row>
    <row r="476" spans="1:7" x14ac:dyDescent="0.25">
      <c r="A476">
        <v>10373</v>
      </c>
      <c r="B476" s="1">
        <v>40517</v>
      </c>
      <c r="C476" t="s">
        <v>107</v>
      </c>
      <c r="D476" t="s">
        <v>108</v>
      </c>
      <c r="E476" t="s">
        <v>200</v>
      </c>
      <c r="F476" t="s">
        <v>95</v>
      </c>
      <c r="G476" s="6">
        <v>678.4</v>
      </c>
    </row>
    <row r="477" spans="1:7" x14ac:dyDescent="0.25">
      <c r="A477">
        <v>10725</v>
      </c>
      <c r="B477" s="1">
        <v>40847</v>
      </c>
      <c r="C477" t="s">
        <v>169</v>
      </c>
      <c r="D477" t="s">
        <v>12</v>
      </c>
      <c r="E477" t="s">
        <v>200</v>
      </c>
      <c r="F477" t="s">
        <v>17</v>
      </c>
      <c r="G477" s="6">
        <v>115.8</v>
      </c>
    </row>
    <row r="478" spans="1:7" x14ac:dyDescent="0.25">
      <c r="A478">
        <v>10392</v>
      </c>
      <c r="B478" s="1">
        <v>40536</v>
      </c>
      <c r="C478" t="s">
        <v>163</v>
      </c>
      <c r="D478" t="s">
        <v>93</v>
      </c>
      <c r="E478" t="s">
        <v>199</v>
      </c>
      <c r="F478" t="s">
        <v>53</v>
      </c>
      <c r="G478" s="6">
        <v>1440</v>
      </c>
    </row>
    <row r="479" spans="1:7" x14ac:dyDescent="0.25">
      <c r="A479">
        <v>10337</v>
      </c>
      <c r="B479" s="1">
        <v>40475</v>
      </c>
      <c r="C479" t="s">
        <v>57</v>
      </c>
      <c r="D479" t="s">
        <v>7</v>
      </c>
      <c r="E479" t="s">
        <v>200</v>
      </c>
      <c r="F479" t="s">
        <v>148</v>
      </c>
      <c r="G479" s="6">
        <v>288</v>
      </c>
    </row>
    <row r="480" spans="1:7" x14ac:dyDescent="0.25">
      <c r="A480">
        <v>10338</v>
      </c>
      <c r="B480" s="1">
        <v>40476</v>
      </c>
      <c r="C480" t="s">
        <v>90</v>
      </c>
      <c r="D480" t="s">
        <v>32</v>
      </c>
      <c r="E480" t="s">
        <v>200</v>
      </c>
      <c r="F480" t="s">
        <v>104</v>
      </c>
      <c r="G480" s="6">
        <v>624</v>
      </c>
    </row>
    <row r="481" spans="1:7" x14ac:dyDescent="0.25">
      <c r="A481">
        <v>10622</v>
      </c>
      <c r="B481" s="1">
        <v>40761</v>
      </c>
      <c r="C481" t="s">
        <v>64</v>
      </c>
      <c r="D481" t="s">
        <v>12</v>
      </c>
      <c r="E481" t="s">
        <v>200</v>
      </c>
      <c r="F481" t="s">
        <v>71</v>
      </c>
      <c r="G481" s="6">
        <v>380</v>
      </c>
    </row>
    <row r="482" spans="1:7" x14ac:dyDescent="0.25">
      <c r="A482">
        <v>10347</v>
      </c>
      <c r="B482" s="1">
        <v>40488</v>
      </c>
      <c r="C482" t="s">
        <v>169</v>
      </c>
      <c r="D482" t="s">
        <v>12</v>
      </c>
      <c r="E482" t="s">
        <v>200</v>
      </c>
      <c r="F482" t="s">
        <v>149</v>
      </c>
      <c r="G482" s="6">
        <v>112</v>
      </c>
    </row>
    <row r="483" spans="1:7" x14ac:dyDescent="0.25">
      <c r="A483">
        <v>10882</v>
      </c>
      <c r="B483" s="1">
        <v>40950</v>
      </c>
      <c r="C483" t="s">
        <v>31</v>
      </c>
      <c r="D483" t="s">
        <v>32</v>
      </c>
      <c r="E483" t="s">
        <v>200</v>
      </c>
      <c r="F483" t="s">
        <v>91</v>
      </c>
      <c r="G483" s="6">
        <v>350</v>
      </c>
    </row>
    <row r="484" spans="1:7" x14ac:dyDescent="0.25">
      <c r="A484">
        <v>10590</v>
      </c>
      <c r="B484" s="1">
        <v>40731</v>
      </c>
      <c r="C484" t="s">
        <v>47</v>
      </c>
      <c r="D484" t="s">
        <v>48</v>
      </c>
      <c r="E484" t="s">
        <v>200</v>
      </c>
      <c r="F484" t="s">
        <v>89</v>
      </c>
      <c r="G484" s="6">
        <v>360</v>
      </c>
    </row>
    <row r="485" spans="1:7" x14ac:dyDescent="0.25">
      <c r="A485">
        <v>10286</v>
      </c>
      <c r="B485" s="1">
        <v>40411</v>
      </c>
      <c r="C485" t="s">
        <v>6</v>
      </c>
      <c r="D485" t="s">
        <v>7</v>
      </c>
      <c r="E485" t="s">
        <v>205</v>
      </c>
      <c r="F485" t="s">
        <v>37</v>
      </c>
      <c r="G485" s="6">
        <v>1440</v>
      </c>
    </row>
    <row r="486" spans="1:7" x14ac:dyDescent="0.25">
      <c r="A486">
        <v>10906</v>
      </c>
      <c r="B486" s="1">
        <v>40964</v>
      </c>
      <c r="C486" t="s">
        <v>69</v>
      </c>
      <c r="D486" t="s">
        <v>70</v>
      </c>
      <c r="E486" t="s">
        <v>200</v>
      </c>
      <c r="F486" t="s">
        <v>139</v>
      </c>
      <c r="G486" s="6">
        <v>427.5</v>
      </c>
    </row>
    <row r="487" spans="1:7" x14ac:dyDescent="0.25">
      <c r="A487">
        <v>10454</v>
      </c>
      <c r="B487" s="1">
        <v>40595</v>
      </c>
      <c r="C487" t="s">
        <v>145</v>
      </c>
      <c r="D487" t="s">
        <v>24</v>
      </c>
      <c r="E487" t="s">
        <v>200</v>
      </c>
      <c r="F487" t="s">
        <v>55</v>
      </c>
      <c r="G487" s="6">
        <v>222.4</v>
      </c>
    </row>
    <row r="488" spans="1:7" x14ac:dyDescent="0.25">
      <c r="A488">
        <v>10840</v>
      </c>
      <c r="B488" s="1">
        <v>40927</v>
      </c>
      <c r="C488" t="s">
        <v>123</v>
      </c>
      <c r="D488" t="s">
        <v>2</v>
      </c>
      <c r="E488" t="s">
        <v>200</v>
      </c>
      <c r="F488" t="s">
        <v>149</v>
      </c>
      <c r="G488" s="6">
        <v>67.2</v>
      </c>
    </row>
    <row r="489" spans="1:7" x14ac:dyDescent="0.25">
      <c r="A489">
        <v>11030</v>
      </c>
      <c r="B489" s="1">
        <v>41016</v>
      </c>
      <c r="C489" t="s">
        <v>31</v>
      </c>
      <c r="D489" t="s">
        <v>32</v>
      </c>
      <c r="E489" t="s">
        <v>202</v>
      </c>
      <c r="F489" t="s">
        <v>71</v>
      </c>
      <c r="G489" s="6">
        <v>1425</v>
      </c>
    </row>
    <row r="490" spans="1:7" x14ac:dyDescent="0.25">
      <c r="A490">
        <v>10908</v>
      </c>
      <c r="B490" s="1">
        <v>40965</v>
      </c>
      <c r="C490" t="s">
        <v>15</v>
      </c>
      <c r="D490" t="s">
        <v>16</v>
      </c>
      <c r="E490" t="s">
        <v>200</v>
      </c>
      <c r="F490" t="s">
        <v>36</v>
      </c>
      <c r="G490" s="6">
        <v>570</v>
      </c>
    </row>
    <row r="491" spans="1:7" x14ac:dyDescent="0.25">
      <c r="A491">
        <v>10884</v>
      </c>
      <c r="B491" s="1">
        <v>40951</v>
      </c>
      <c r="C491" t="s">
        <v>110</v>
      </c>
      <c r="D491" t="s">
        <v>32</v>
      </c>
      <c r="E491" t="s">
        <v>200</v>
      </c>
      <c r="F491" t="s">
        <v>58</v>
      </c>
      <c r="G491" s="6">
        <v>380</v>
      </c>
    </row>
    <row r="492" spans="1:7" x14ac:dyDescent="0.25">
      <c r="A492">
        <v>10898</v>
      </c>
      <c r="B492" s="1">
        <v>40959</v>
      </c>
      <c r="C492" t="s">
        <v>181</v>
      </c>
      <c r="D492" t="s">
        <v>66</v>
      </c>
      <c r="E492" t="s">
        <v>200</v>
      </c>
      <c r="F492" t="s">
        <v>82</v>
      </c>
      <c r="G492" s="6">
        <v>30</v>
      </c>
    </row>
    <row r="493" spans="1:7" x14ac:dyDescent="0.25">
      <c r="A493">
        <v>10802</v>
      </c>
      <c r="B493" s="1">
        <v>40906</v>
      </c>
      <c r="C493" t="s">
        <v>170</v>
      </c>
      <c r="D493" t="s">
        <v>60</v>
      </c>
      <c r="E493" t="s">
        <v>200</v>
      </c>
      <c r="F493" t="s">
        <v>14</v>
      </c>
      <c r="G493" s="6">
        <v>485.44</v>
      </c>
    </row>
    <row r="494" spans="1:7" x14ac:dyDescent="0.25">
      <c r="A494">
        <v>10348</v>
      </c>
      <c r="B494" s="1">
        <v>40489</v>
      </c>
      <c r="C494" t="s">
        <v>140</v>
      </c>
      <c r="D494" t="s">
        <v>7</v>
      </c>
      <c r="E494" t="s">
        <v>200</v>
      </c>
      <c r="F494" t="s">
        <v>89</v>
      </c>
      <c r="G494" s="6">
        <v>183.6</v>
      </c>
    </row>
    <row r="495" spans="1:7" x14ac:dyDescent="0.25">
      <c r="A495">
        <v>10830</v>
      </c>
      <c r="B495" s="1">
        <v>40921</v>
      </c>
      <c r="C495" t="s">
        <v>11</v>
      </c>
      <c r="D495" t="s">
        <v>12</v>
      </c>
      <c r="E495" t="s">
        <v>200</v>
      </c>
      <c r="F495" t="s">
        <v>49</v>
      </c>
      <c r="G495" s="6">
        <v>150</v>
      </c>
    </row>
    <row r="496" spans="1:7" x14ac:dyDescent="0.25">
      <c r="A496">
        <v>10516</v>
      </c>
      <c r="B496" s="1">
        <v>40657</v>
      </c>
      <c r="C496" t="s">
        <v>107</v>
      </c>
      <c r="D496" t="s">
        <v>108</v>
      </c>
      <c r="E496" t="s">
        <v>199</v>
      </c>
      <c r="F496" t="s">
        <v>63</v>
      </c>
      <c r="G496" s="6">
        <v>1406.25</v>
      </c>
    </row>
    <row r="497" spans="1:7" x14ac:dyDescent="0.25">
      <c r="A497">
        <v>10617</v>
      </c>
      <c r="B497" s="1">
        <v>40755</v>
      </c>
      <c r="C497" t="s">
        <v>153</v>
      </c>
      <c r="D497" t="s">
        <v>32</v>
      </c>
      <c r="E497" t="s">
        <v>200</v>
      </c>
      <c r="F497" t="s">
        <v>42</v>
      </c>
      <c r="G497" s="6">
        <v>1402.5</v>
      </c>
    </row>
    <row r="498" spans="1:7" x14ac:dyDescent="0.25">
      <c r="A498">
        <v>10864</v>
      </c>
      <c r="B498" s="1">
        <v>40941</v>
      </c>
      <c r="C498" t="s">
        <v>120</v>
      </c>
      <c r="D498" t="s">
        <v>52</v>
      </c>
      <c r="E498" t="s">
        <v>200</v>
      </c>
      <c r="F498" t="s">
        <v>37</v>
      </c>
      <c r="G498" s="6">
        <v>72</v>
      </c>
    </row>
    <row r="499" spans="1:7" x14ac:dyDescent="0.25">
      <c r="A499">
        <v>10920</v>
      </c>
      <c r="B499" s="1">
        <v>40971</v>
      </c>
      <c r="C499" t="s">
        <v>120</v>
      </c>
      <c r="D499" t="s">
        <v>52</v>
      </c>
      <c r="E499" t="s">
        <v>200</v>
      </c>
      <c r="F499" t="s">
        <v>62</v>
      </c>
      <c r="G499" s="6">
        <v>390</v>
      </c>
    </row>
    <row r="500" spans="1:7" x14ac:dyDescent="0.25">
      <c r="A500">
        <v>10917</v>
      </c>
      <c r="B500" s="1">
        <v>40970</v>
      </c>
      <c r="C500" t="s">
        <v>125</v>
      </c>
      <c r="D500" t="s">
        <v>79</v>
      </c>
      <c r="E500" t="s">
        <v>200</v>
      </c>
      <c r="F500" t="s">
        <v>14</v>
      </c>
      <c r="G500" s="6">
        <v>25.89</v>
      </c>
    </row>
    <row r="501" spans="1:7" x14ac:dyDescent="0.25">
      <c r="A501">
        <v>10931</v>
      </c>
      <c r="B501" s="1">
        <v>40974</v>
      </c>
      <c r="C501" t="s">
        <v>126</v>
      </c>
      <c r="D501" t="s">
        <v>127</v>
      </c>
      <c r="E501" t="s">
        <v>200</v>
      </c>
      <c r="F501" t="s">
        <v>82</v>
      </c>
      <c r="G501" s="6">
        <v>214.2</v>
      </c>
    </row>
    <row r="502" spans="1:7" x14ac:dyDescent="0.25">
      <c r="A502">
        <v>10943</v>
      </c>
      <c r="B502" s="1">
        <v>40979</v>
      </c>
      <c r="C502" t="s">
        <v>133</v>
      </c>
      <c r="D502" t="s">
        <v>52</v>
      </c>
      <c r="E502" t="s">
        <v>200</v>
      </c>
      <c r="F502" t="s">
        <v>82</v>
      </c>
      <c r="G502" s="6">
        <v>90</v>
      </c>
    </row>
    <row r="503" spans="1:7" x14ac:dyDescent="0.25">
      <c r="A503">
        <v>10767</v>
      </c>
      <c r="B503" s="1">
        <v>40882</v>
      </c>
      <c r="C503" t="s">
        <v>156</v>
      </c>
      <c r="D503" t="s">
        <v>157</v>
      </c>
      <c r="E503" t="s">
        <v>200</v>
      </c>
      <c r="F503" t="s">
        <v>91</v>
      </c>
      <c r="G503" s="6">
        <v>28</v>
      </c>
    </row>
    <row r="504" spans="1:7" x14ac:dyDescent="0.25">
      <c r="A504">
        <v>10463</v>
      </c>
      <c r="B504" s="1">
        <v>40606</v>
      </c>
      <c r="C504" t="s">
        <v>156</v>
      </c>
      <c r="D504" t="s">
        <v>157</v>
      </c>
      <c r="E504" t="s">
        <v>198</v>
      </c>
      <c r="F504" t="s">
        <v>8</v>
      </c>
      <c r="G504" s="6">
        <v>153.30000000000001</v>
      </c>
    </row>
    <row r="505" spans="1:7" x14ac:dyDescent="0.25">
      <c r="A505">
        <v>10649</v>
      </c>
      <c r="B505" s="1">
        <v>40783</v>
      </c>
      <c r="C505" t="s">
        <v>180</v>
      </c>
      <c r="D505" t="s">
        <v>157</v>
      </c>
      <c r="E505" t="s">
        <v>198</v>
      </c>
      <c r="F505" t="s">
        <v>98</v>
      </c>
      <c r="G505" s="6">
        <v>912</v>
      </c>
    </row>
    <row r="506" spans="1:7" x14ac:dyDescent="0.25">
      <c r="A506">
        <v>10954</v>
      </c>
      <c r="B506" s="1">
        <v>40985</v>
      </c>
      <c r="C506" t="s">
        <v>123</v>
      </c>
      <c r="D506" t="s">
        <v>2</v>
      </c>
      <c r="E506" t="s">
        <v>198</v>
      </c>
      <c r="F506" t="s">
        <v>55</v>
      </c>
      <c r="G506" s="6">
        <v>415.31</v>
      </c>
    </row>
    <row r="507" spans="1:7" x14ac:dyDescent="0.25">
      <c r="A507">
        <v>10359</v>
      </c>
      <c r="B507" s="1">
        <v>40503</v>
      </c>
      <c r="C507" t="s">
        <v>97</v>
      </c>
      <c r="D507" t="s">
        <v>52</v>
      </c>
      <c r="E507" t="s">
        <v>198</v>
      </c>
      <c r="F507" t="s">
        <v>55</v>
      </c>
      <c r="G507" s="6">
        <v>739.48</v>
      </c>
    </row>
    <row r="508" spans="1:7" x14ac:dyDescent="0.25">
      <c r="A508">
        <v>10823</v>
      </c>
      <c r="B508" s="1">
        <v>40917</v>
      </c>
      <c r="C508" t="s">
        <v>1</v>
      </c>
      <c r="D508" t="s">
        <v>2</v>
      </c>
      <c r="E508" t="s">
        <v>198</v>
      </c>
      <c r="F508" t="s">
        <v>19</v>
      </c>
      <c r="G508" s="6">
        <v>378</v>
      </c>
    </row>
    <row r="509" spans="1:7" x14ac:dyDescent="0.25">
      <c r="A509">
        <v>10721</v>
      </c>
      <c r="B509" s="1">
        <v>40845</v>
      </c>
      <c r="C509" t="s">
        <v>6</v>
      </c>
      <c r="D509" t="s">
        <v>7</v>
      </c>
      <c r="E509" t="s">
        <v>198</v>
      </c>
      <c r="F509" t="s">
        <v>129</v>
      </c>
      <c r="G509" s="6">
        <v>923.87</v>
      </c>
    </row>
    <row r="510" spans="1:7" x14ac:dyDescent="0.25">
      <c r="A510">
        <v>10297</v>
      </c>
      <c r="B510" s="1">
        <v>40425</v>
      </c>
      <c r="C510" t="s">
        <v>167</v>
      </c>
      <c r="D510" t="s">
        <v>24</v>
      </c>
      <c r="E510" t="s">
        <v>198</v>
      </c>
      <c r="F510" t="s">
        <v>99</v>
      </c>
      <c r="G510" s="6">
        <v>864</v>
      </c>
    </row>
    <row r="511" spans="1:7" x14ac:dyDescent="0.25">
      <c r="A511">
        <v>10378</v>
      </c>
      <c r="B511" s="1">
        <v>40522</v>
      </c>
      <c r="C511" t="s">
        <v>154</v>
      </c>
      <c r="D511" t="s">
        <v>88</v>
      </c>
      <c r="E511" t="s">
        <v>198</v>
      </c>
      <c r="F511" t="s">
        <v>43</v>
      </c>
      <c r="G511" s="6">
        <v>103.2</v>
      </c>
    </row>
    <row r="512" spans="1:7" x14ac:dyDescent="0.25">
      <c r="A512">
        <v>10333</v>
      </c>
      <c r="B512" s="1">
        <v>40469</v>
      </c>
      <c r="C512" t="s">
        <v>130</v>
      </c>
      <c r="D512" t="s">
        <v>131</v>
      </c>
      <c r="E512" t="s">
        <v>198</v>
      </c>
      <c r="F512" t="s">
        <v>83</v>
      </c>
      <c r="G512" s="6">
        <v>186</v>
      </c>
    </row>
    <row r="513" spans="1:7" x14ac:dyDescent="0.25">
      <c r="A513">
        <v>10650</v>
      </c>
      <c r="B513" s="1">
        <v>40784</v>
      </c>
      <c r="C513" t="s">
        <v>169</v>
      </c>
      <c r="D513" t="s">
        <v>12</v>
      </c>
      <c r="E513" t="s">
        <v>198</v>
      </c>
      <c r="F513" t="s">
        <v>14</v>
      </c>
      <c r="G513" s="6">
        <v>776.7</v>
      </c>
    </row>
    <row r="514" spans="1:7" x14ac:dyDescent="0.25">
      <c r="A514">
        <v>10869</v>
      </c>
      <c r="B514" s="1">
        <v>40943</v>
      </c>
      <c r="C514" t="s">
        <v>97</v>
      </c>
      <c r="D514" t="s">
        <v>52</v>
      </c>
      <c r="E514" t="s">
        <v>198</v>
      </c>
      <c r="F514" t="s">
        <v>89</v>
      </c>
      <c r="G514" s="6">
        <v>720</v>
      </c>
    </row>
    <row r="515" spans="1:7" x14ac:dyDescent="0.25">
      <c r="A515">
        <v>10648</v>
      </c>
      <c r="B515" s="1">
        <v>40783</v>
      </c>
      <c r="C515" t="s">
        <v>64</v>
      </c>
      <c r="D515" t="s">
        <v>12</v>
      </c>
      <c r="E515" t="s">
        <v>198</v>
      </c>
      <c r="F515" t="s">
        <v>164</v>
      </c>
      <c r="G515" s="6">
        <v>315</v>
      </c>
    </row>
    <row r="516" spans="1:7" x14ac:dyDescent="0.25">
      <c r="A516">
        <v>10922</v>
      </c>
      <c r="B516" s="1">
        <v>40971</v>
      </c>
      <c r="C516" t="s">
        <v>21</v>
      </c>
      <c r="D516" t="s">
        <v>12</v>
      </c>
      <c r="E516" t="s">
        <v>198</v>
      </c>
      <c r="F516" t="s">
        <v>104</v>
      </c>
      <c r="G516" s="6">
        <v>585</v>
      </c>
    </row>
    <row r="517" spans="1:7" x14ac:dyDescent="0.25">
      <c r="A517">
        <v>10254</v>
      </c>
      <c r="B517" s="1">
        <v>40370</v>
      </c>
      <c r="C517" t="s">
        <v>135</v>
      </c>
      <c r="D517" t="s">
        <v>127</v>
      </c>
      <c r="E517" t="s">
        <v>198</v>
      </c>
      <c r="F517" t="s">
        <v>61</v>
      </c>
      <c r="G517" s="6">
        <v>45.9</v>
      </c>
    </row>
    <row r="518" spans="1:7" x14ac:dyDescent="0.25">
      <c r="A518">
        <v>10420</v>
      </c>
      <c r="B518" s="1">
        <v>40564</v>
      </c>
      <c r="C518" t="s">
        <v>142</v>
      </c>
      <c r="D518" t="s">
        <v>12</v>
      </c>
      <c r="E518" t="s">
        <v>201</v>
      </c>
      <c r="F518" t="s">
        <v>174</v>
      </c>
      <c r="G518" s="6">
        <v>1396.8</v>
      </c>
    </row>
    <row r="519" spans="1:7" x14ac:dyDescent="0.25">
      <c r="A519">
        <v>10397</v>
      </c>
      <c r="B519" s="1">
        <v>40539</v>
      </c>
      <c r="C519" t="s">
        <v>177</v>
      </c>
      <c r="D519" t="s">
        <v>28</v>
      </c>
      <c r="E519" t="s">
        <v>198</v>
      </c>
      <c r="F519" t="s">
        <v>58</v>
      </c>
      <c r="G519" s="6">
        <v>68</v>
      </c>
    </row>
    <row r="520" spans="1:7" x14ac:dyDescent="0.25">
      <c r="A520">
        <v>10866</v>
      </c>
      <c r="B520" s="1">
        <v>40942</v>
      </c>
      <c r="C520" t="s">
        <v>87</v>
      </c>
      <c r="D520" t="s">
        <v>88</v>
      </c>
      <c r="E520" t="s">
        <v>198</v>
      </c>
      <c r="F520" t="s">
        <v>71</v>
      </c>
      <c r="G520" s="6">
        <v>299.25</v>
      </c>
    </row>
    <row r="521" spans="1:7" x14ac:dyDescent="0.25">
      <c r="A521">
        <v>10711</v>
      </c>
      <c r="B521" s="1">
        <v>40837</v>
      </c>
      <c r="C521" t="s">
        <v>31</v>
      </c>
      <c r="D521" t="s">
        <v>32</v>
      </c>
      <c r="E521" t="s">
        <v>198</v>
      </c>
      <c r="F521" t="s">
        <v>8</v>
      </c>
      <c r="G521" s="6">
        <v>110.4</v>
      </c>
    </row>
    <row r="522" spans="1:7" x14ac:dyDescent="0.25">
      <c r="A522">
        <v>10761</v>
      </c>
      <c r="B522" s="1">
        <v>40879</v>
      </c>
      <c r="C522" t="s">
        <v>112</v>
      </c>
      <c r="D522" t="s">
        <v>32</v>
      </c>
      <c r="E522" t="s">
        <v>198</v>
      </c>
      <c r="F522" t="s">
        <v>149</v>
      </c>
      <c r="G522" s="6">
        <v>367.5</v>
      </c>
    </row>
    <row r="523" spans="1:7" x14ac:dyDescent="0.25">
      <c r="A523">
        <v>10675</v>
      </c>
      <c r="B523" s="1">
        <v>40805</v>
      </c>
      <c r="C523" t="s">
        <v>57</v>
      </c>
      <c r="D523" t="s">
        <v>7</v>
      </c>
      <c r="E523" t="s">
        <v>198</v>
      </c>
      <c r="F523" t="s">
        <v>83</v>
      </c>
      <c r="G523" s="6">
        <v>697.5</v>
      </c>
    </row>
    <row r="524" spans="1:7" x14ac:dyDescent="0.25">
      <c r="A524">
        <v>10714</v>
      </c>
      <c r="B524" s="1">
        <v>40838</v>
      </c>
      <c r="C524" t="s">
        <v>31</v>
      </c>
      <c r="D524" t="s">
        <v>32</v>
      </c>
      <c r="E524" t="s">
        <v>198</v>
      </c>
      <c r="F524" t="s">
        <v>71</v>
      </c>
      <c r="G524" s="6">
        <v>427.5</v>
      </c>
    </row>
    <row r="525" spans="1:7" x14ac:dyDescent="0.25">
      <c r="A525">
        <v>10269</v>
      </c>
      <c r="B525" s="1">
        <v>40390</v>
      </c>
      <c r="C525" t="s">
        <v>132</v>
      </c>
      <c r="D525" t="s">
        <v>32</v>
      </c>
      <c r="E525" t="s">
        <v>198</v>
      </c>
      <c r="F525" t="s">
        <v>119</v>
      </c>
      <c r="G525" s="6">
        <v>114</v>
      </c>
    </row>
    <row r="526" spans="1:7" x14ac:dyDescent="0.25">
      <c r="A526">
        <v>10529</v>
      </c>
      <c r="B526" s="1">
        <v>40670</v>
      </c>
      <c r="C526" t="s">
        <v>180</v>
      </c>
      <c r="D526" t="s">
        <v>157</v>
      </c>
      <c r="E526" t="s">
        <v>198</v>
      </c>
      <c r="F526" t="s">
        <v>122</v>
      </c>
      <c r="G526" s="6">
        <v>336</v>
      </c>
    </row>
    <row r="527" spans="1:7" x14ac:dyDescent="0.25">
      <c r="A527">
        <v>10718</v>
      </c>
      <c r="B527" s="1">
        <v>40843</v>
      </c>
      <c r="C527" t="s">
        <v>18</v>
      </c>
      <c r="D527" t="s">
        <v>7</v>
      </c>
      <c r="E527" t="s">
        <v>197</v>
      </c>
      <c r="F527" t="s">
        <v>54</v>
      </c>
      <c r="G527" s="6">
        <v>1368</v>
      </c>
    </row>
    <row r="528" spans="1:7" x14ac:dyDescent="0.25">
      <c r="A528">
        <v>10874</v>
      </c>
      <c r="B528" s="1">
        <v>40945</v>
      </c>
      <c r="C528" t="s">
        <v>78</v>
      </c>
      <c r="D528" t="s">
        <v>79</v>
      </c>
      <c r="E528" t="s">
        <v>198</v>
      </c>
      <c r="F528" t="s">
        <v>3</v>
      </c>
      <c r="G528" s="6">
        <v>310</v>
      </c>
    </row>
    <row r="529" spans="1:7" x14ac:dyDescent="0.25">
      <c r="A529">
        <v>10549</v>
      </c>
      <c r="B529" s="1">
        <v>40690</v>
      </c>
      <c r="C529" t="s">
        <v>6</v>
      </c>
      <c r="D529" t="s">
        <v>7</v>
      </c>
      <c r="E529" t="s">
        <v>198</v>
      </c>
      <c r="F529" t="s">
        <v>84</v>
      </c>
      <c r="G529" s="6">
        <v>584.37</v>
      </c>
    </row>
    <row r="530" spans="1:7" x14ac:dyDescent="0.25">
      <c r="A530">
        <v>10730</v>
      </c>
      <c r="B530" s="1">
        <v>40852</v>
      </c>
      <c r="C530" t="s">
        <v>23</v>
      </c>
      <c r="D530" t="s">
        <v>24</v>
      </c>
      <c r="E530" t="s">
        <v>198</v>
      </c>
      <c r="F530" t="s">
        <v>55</v>
      </c>
      <c r="G530" s="6">
        <v>248.66</v>
      </c>
    </row>
    <row r="531" spans="1:7" x14ac:dyDescent="0.25">
      <c r="A531">
        <v>10320</v>
      </c>
      <c r="B531" s="1">
        <v>40454</v>
      </c>
      <c r="C531" t="s">
        <v>130</v>
      </c>
      <c r="D531" t="s">
        <v>131</v>
      </c>
      <c r="E531" t="s">
        <v>198</v>
      </c>
      <c r="F531" t="s">
        <v>43</v>
      </c>
      <c r="G531" s="6">
        <v>516</v>
      </c>
    </row>
    <row r="532" spans="1:7" x14ac:dyDescent="0.25">
      <c r="A532">
        <v>10872</v>
      </c>
      <c r="B532" s="1">
        <v>40944</v>
      </c>
      <c r="C532" t="s">
        <v>78</v>
      </c>
      <c r="D532" t="s">
        <v>79</v>
      </c>
      <c r="E532" t="s">
        <v>198</v>
      </c>
      <c r="F532" t="s">
        <v>122</v>
      </c>
      <c r="G532" s="6">
        <v>228</v>
      </c>
    </row>
    <row r="533" spans="1:7" x14ac:dyDescent="0.25">
      <c r="A533">
        <v>10569</v>
      </c>
      <c r="B533" s="1">
        <v>40710</v>
      </c>
      <c r="C533" t="s">
        <v>112</v>
      </c>
      <c r="D533" t="s">
        <v>32</v>
      </c>
      <c r="E533" t="s">
        <v>198</v>
      </c>
      <c r="F533" t="s">
        <v>84</v>
      </c>
      <c r="G533" s="6">
        <v>350</v>
      </c>
    </row>
    <row r="534" spans="1:7" x14ac:dyDescent="0.25">
      <c r="A534">
        <v>10841</v>
      </c>
      <c r="B534" s="1">
        <v>40928</v>
      </c>
      <c r="C534" t="s">
        <v>156</v>
      </c>
      <c r="D534" t="s">
        <v>157</v>
      </c>
      <c r="E534" t="s">
        <v>198</v>
      </c>
      <c r="F534" t="s">
        <v>3</v>
      </c>
      <c r="G534" s="6">
        <v>496</v>
      </c>
    </row>
    <row r="535" spans="1:7" x14ac:dyDescent="0.25">
      <c r="A535">
        <v>10851</v>
      </c>
      <c r="B535" s="1">
        <v>40934</v>
      </c>
      <c r="C535" t="s">
        <v>64</v>
      </c>
      <c r="D535" t="s">
        <v>12</v>
      </c>
      <c r="E535" t="s">
        <v>198</v>
      </c>
      <c r="F535" t="s">
        <v>71</v>
      </c>
      <c r="G535" s="6">
        <v>90.25</v>
      </c>
    </row>
    <row r="536" spans="1:7" x14ac:dyDescent="0.25">
      <c r="A536">
        <v>11043</v>
      </c>
      <c r="B536" s="1">
        <v>41021</v>
      </c>
      <c r="C536" t="s">
        <v>171</v>
      </c>
      <c r="D536" t="s">
        <v>24</v>
      </c>
      <c r="E536" t="s">
        <v>198</v>
      </c>
      <c r="F536" t="s">
        <v>19</v>
      </c>
      <c r="G536" s="6">
        <v>210</v>
      </c>
    </row>
    <row r="537" spans="1:7" x14ac:dyDescent="0.25">
      <c r="A537">
        <v>10477</v>
      </c>
      <c r="B537" s="1">
        <v>40619</v>
      </c>
      <c r="C537" t="s">
        <v>177</v>
      </c>
      <c r="D537" t="s">
        <v>28</v>
      </c>
      <c r="E537" t="s">
        <v>198</v>
      </c>
      <c r="F537" t="s">
        <v>89</v>
      </c>
      <c r="G537" s="6">
        <v>216</v>
      </c>
    </row>
    <row r="538" spans="1:7" x14ac:dyDescent="0.25">
      <c r="A538">
        <v>10870</v>
      </c>
      <c r="B538" s="1">
        <v>40943</v>
      </c>
      <c r="C538" t="s">
        <v>69</v>
      </c>
      <c r="D538" t="s">
        <v>70</v>
      </c>
      <c r="E538" t="s">
        <v>198</v>
      </c>
      <c r="F538" t="s">
        <v>37</v>
      </c>
      <c r="G538" s="6">
        <v>54</v>
      </c>
    </row>
    <row r="539" spans="1:7" x14ac:dyDescent="0.25">
      <c r="A539">
        <v>10372</v>
      </c>
      <c r="B539" s="1">
        <v>40516</v>
      </c>
      <c r="C539" t="s">
        <v>162</v>
      </c>
      <c r="D539" t="s">
        <v>12</v>
      </c>
      <c r="E539" t="s">
        <v>198</v>
      </c>
      <c r="F539" t="s">
        <v>151</v>
      </c>
      <c r="G539" s="6">
        <v>583.20000000000005</v>
      </c>
    </row>
    <row r="540" spans="1:7" x14ac:dyDescent="0.25">
      <c r="A540">
        <v>10812</v>
      </c>
      <c r="B540" s="1">
        <v>40910</v>
      </c>
      <c r="C540" t="s">
        <v>15</v>
      </c>
      <c r="D540" t="s">
        <v>16</v>
      </c>
      <c r="E540" t="s">
        <v>198</v>
      </c>
      <c r="F540" t="s">
        <v>84</v>
      </c>
      <c r="G540" s="6">
        <v>180</v>
      </c>
    </row>
    <row r="541" spans="1:7" x14ac:dyDescent="0.25">
      <c r="A541">
        <v>10248</v>
      </c>
      <c r="B541" s="1">
        <v>40363</v>
      </c>
      <c r="C541" t="s">
        <v>138</v>
      </c>
      <c r="D541" t="s">
        <v>131</v>
      </c>
      <c r="E541" t="s">
        <v>198</v>
      </c>
      <c r="F541" t="s">
        <v>19</v>
      </c>
      <c r="G541" s="6">
        <v>168</v>
      </c>
    </row>
    <row r="542" spans="1:7" x14ac:dyDescent="0.25">
      <c r="A542">
        <v>10358</v>
      </c>
      <c r="B542" s="1">
        <v>40502</v>
      </c>
      <c r="C542" t="s">
        <v>145</v>
      </c>
      <c r="D542" t="s">
        <v>24</v>
      </c>
      <c r="E542" t="s">
        <v>198</v>
      </c>
      <c r="F542" t="s">
        <v>61</v>
      </c>
      <c r="G542" s="6">
        <v>34.200000000000003</v>
      </c>
    </row>
    <row r="543" spans="1:7" x14ac:dyDescent="0.25">
      <c r="A543">
        <v>10474</v>
      </c>
      <c r="B543" s="1">
        <v>40615</v>
      </c>
      <c r="C543" t="s">
        <v>86</v>
      </c>
      <c r="D543" t="s">
        <v>40</v>
      </c>
      <c r="E543" t="s">
        <v>198</v>
      </c>
      <c r="F543" t="s">
        <v>83</v>
      </c>
      <c r="G543" s="6">
        <v>223.2</v>
      </c>
    </row>
    <row r="544" spans="1:7" x14ac:dyDescent="0.25">
      <c r="A544">
        <v>10654</v>
      </c>
      <c r="B544" s="1">
        <v>40788</v>
      </c>
      <c r="C544" t="s">
        <v>87</v>
      </c>
      <c r="D544" t="s">
        <v>88</v>
      </c>
      <c r="E544" t="s">
        <v>198</v>
      </c>
      <c r="F544" t="s">
        <v>150</v>
      </c>
      <c r="G544" s="6">
        <v>237.6</v>
      </c>
    </row>
    <row r="545" spans="1:7" x14ac:dyDescent="0.25">
      <c r="A545">
        <v>10575</v>
      </c>
      <c r="B545" s="1">
        <v>40714</v>
      </c>
      <c r="C545" t="s">
        <v>159</v>
      </c>
      <c r="D545" t="s">
        <v>7</v>
      </c>
      <c r="E545" t="s">
        <v>198</v>
      </c>
      <c r="F545" t="s">
        <v>42</v>
      </c>
      <c r="G545" s="6">
        <v>660</v>
      </c>
    </row>
    <row r="546" spans="1:7" x14ac:dyDescent="0.25">
      <c r="A546">
        <v>10899</v>
      </c>
      <c r="B546" s="1">
        <v>40959</v>
      </c>
      <c r="C546" t="s">
        <v>1</v>
      </c>
      <c r="D546" t="s">
        <v>2</v>
      </c>
      <c r="E546" t="s">
        <v>198</v>
      </c>
      <c r="F546" t="s">
        <v>99</v>
      </c>
      <c r="G546" s="6">
        <v>122.4</v>
      </c>
    </row>
    <row r="547" spans="1:7" x14ac:dyDescent="0.25">
      <c r="A547">
        <v>10656</v>
      </c>
      <c r="B547" s="1">
        <v>40790</v>
      </c>
      <c r="C547" t="s">
        <v>153</v>
      </c>
      <c r="D547" t="s">
        <v>32</v>
      </c>
      <c r="E547" t="s">
        <v>203</v>
      </c>
      <c r="F547" t="s">
        <v>83</v>
      </c>
      <c r="G547" s="6">
        <v>62.77</v>
      </c>
    </row>
    <row r="548" spans="1:7" x14ac:dyDescent="0.25">
      <c r="A548">
        <v>11025</v>
      </c>
      <c r="B548" s="1">
        <v>41014</v>
      </c>
      <c r="C548" t="s">
        <v>130</v>
      </c>
      <c r="D548" t="s">
        <v>131</v>
      </c>
      <c r="E548" t="s">
        <v>203</v>
      </c>
      <c r="F548" t="s">
        <v>89</v>
      </c>
      <c r="G548" s="6">
        <v>162</v>
      </c>
    </row>
    <row r="549" spans="1:7" x14ac:dyDescent="0.25">
      <c r="A549">
        <v>10735</v>
      </c>
      <c r="B549" s="1">
        <v>40857</v>
      </c>
      <c r="C549" t="s">
        <v>110</v>
      </c>
      <c r="D549" t="s">
        <v>32</v>
      </c>
      <c r="E549" t="s">
        <v>203</v>
      </c>
      <c r="F549" t="s">
        <v>139</v>
      </c>
      <c r="G549" s="6">
        <v>513</v>
      </c>
    </row>
    <row r="550" spans="1:7" x14ac:dyDescent="0.25">
      <c r="A550">
        <v>10528</v>
      </c>
      <c r="B550" s="1">
        <v>40669</v>
      </c>
      <c r="C550" t="s">
        <v>153</v>
      </c>
      <c r="D550" t="s">
        <v>32</v>
      </c>
      <c r="E550" t="s">
        <v>203</v>
      </c>
      <c r="F550" t="s">
        <v>19</v>
      </c>
      <c r="G550" s="6">
        <v>63</v>
      </c>
    </row>
    <row r="551" spans="1:7" x14ac:dyDescent="0.25">
      <c r="A551">
        <v>10249</v>
      </c>
      <c r="B551" s="1">
        <v>40364</v>
      </c>
      <c r="C551" t="s">
        <v>11</v>
      </c>
      <c r="D551" t="s">
        <v>12</v>
      </c>
      <c r="E551" t="s">
        <v>203</v>
      </c>
      <c r="F551" t="s">
        <v>83</v>
      </c>
      <c r="G551" s="6">
        <v>167.4</v>
      </c>
    </row>
    <row r="552" spans="1:7" x14ac:dyDescent="0.25">
      <c r="A552">
        <v>10390</v>
      </c>
      <c r="B552" s="1">
        <v>40535</v>
      </c>
      <c r="C552" t="s">
        <v>92</v>
      </c>
      <c r="D552" t="s">
        <v>93</v>
      </c>
      <c r="E552" t="s">
        <v>203</v>
      </c>
      <c r="F552" t="s">
        <v>84</v>
      </c>
      <c r="G552" s="6">
        <v>540</v>
      </c>
    </row>
    <row r="553" spans="1:7" x14ac:dyDescent="0.25">
      <c r="A553">
        <v>10708</v>
      </c>
      <c r="B553" s="1">
        <v>40833</v>
      </c>
      <c r="C553" t="s">
        <v>105</v>
      </c>
      <c r="D553" t="s">
        <v>32</v>
      </c>
      <c r="E553" t="s">
        <v>203</v>
      </c>
      <c r="F553" t="s">
        <v>96</v>
      </c>
      <c r="G553" s="6">
        <v>85.4</v>
      </c>
    </row>
    <row r="554" spans="1:7" x14ac:dyDescent="0.25">
      <c r="A554">
        <v>11019</v>
      </c>
      <c r="B554" s="1">
        <v>41012</v>
      </c>
      <c r="C554" t="s">
        <v>65</v>
      </c>
      <c r="D554" t="s">
        <v>66</v>
      </c>
      <c r="E554" t="s">
        <v>203</v>
      </c>
      <c r="F554" t="s">
        <v>34</v>
      </c>
      <c r="G554" s="6">
        <v>36</v>
      </c>
    </row>
    <row r="555" spans="1:7" x14ac:dyDescent="0.25">
      <c r="A555">
        <v>10757</v>
      </c>
      <c r="B555" s="1">
        <v>40874</v>
      </c>
      <c r="C555" t="s">
        <v>31</v>
      </c>
      <c r="D555" t="s">
        <v>32</v>
      </c>
      <c r="E555" t="s">
        <v>203</v>
      </c>
      <c r="F555" t="s">
        <v>165</v>
      </c>
      <c r="G555" s="6">
        <v>420</v>
      </c>
    </row>
    <row r="556" spans="1:7" x14ac:dyDescent="0.25">
      <c r="A556">
        <v>10317</v>
      </c>
      <c r="B556" s="1">
        <v>40451</v>
      </c>
      <c r="C556" t="s">
        <v>76</v>
      </c>
      <c r="D556" t="s">
        <v>32</v>
      </c>
      <c r="E556" t="s">
        <v>203</v>
      </c>
      <c r="F556" t="s">
        <v>89</v>
      </c>
      <c r="G556" s="6">
        <v>288</v>
      </c>
    </row>
    <row r="557" spans="1:7" x14ac:dyDescent="0.25">
      <c r="A557">
        <v>10395</v>
      </c>
      <c r="B557" s="1">
        <v>40538</v>
      </c>
      <c r="C557" t="s">
        <v>147</v>
      </c>
      <c r="D557" t="s">
        <v>2</v>
      </c>
      <c r="E557" t="s">
        <v>203</v>
      </c>
      <c r="F557" t="s">
        <v>34</v>
      </c>
      <c r="G557" s="6">
        <v>241.92</v>
      </c>
    </row>
    <row r="558" spans="1:7" x14ac:dyDescent="0.25">
      <c r="A558">
        <v>10519</v>
      </c>
      <c r="B558" s="1">
        <v>40661</v>
      </c>
      <c r="C558" t="s">
        <v>135</v>
      </c>
      <c r="D558" t="s">
        <v>127</v>
      </c>
      <c r="E558" t="s">
        <v>203</v>
      </c>
      <c r="F558" t="s">
        <v>3</v>
      </c>
      <c r="G558" s="6">
        <v>471.2</v>
      </c>
    </row>
    <row r="559" spans="1:7" x14ac:dyDescent="0.25">
      <c r="A559">
        <v>10643</v>
      </c>
      <c r="B559" s="1">
        <v>40780</v>
      </c>
      <c r="C559" t="s">
        <v>80</v>
      </c>
      <c r="D559" t="s">
        <v>7</v>
      </c>
      <c r="E559" t="s">
        <v>203</v>
      </c>
      <c r="F559" t="s">
        <v>98</v>
      </c>
      <c r="G559" s="6">
        <v>513</v>
      </c>
    </row>
    <row r="560" spans="1:7" x14ac:dyDescent="0.25">
      <c r="A560">
        <v>10439</v>
      </c>
      <c r="B560" s="1">
        <v>40581</v>
      </c>
      <c r="C560" t="s">
        <v>47</v>
      </c>
      <c r="D560" t="s">
        <v>48</v>
      </c>
      <c r="E560" t="s">
        <v>203</v>
      </c>
      <c r="F560" t="s">
        <v>54</v>
      </c>
      <c r="G560" s="6">
        <v>456</v>
      </c>
    </row>
    <row r="561" spans="1:7" x14ac:dyDescent="0.25">
      <c r="A561">
        <v>10826</v>
      </c>
      <c r="B561" s="1">
        <v>40920</v>
      </c>
      <c r="C561" t="s">
        <v>167</v>
      </c>
      <c r="D561" t="s">
        <v>24</v>
      </c>
      <c r="E561" t="s">
        <v>203</v>
      </c>
      <c r="F561" t="s">
        <v>84</v>
      </c>
      <c r="G561" s="6">
        <v>437.5</v>
      </c>
    </row>
    <row r="562" spans="1:7" x14ac:dyDescent="0.25">
      <c r="A562">
        <v>10593</v>
      </c>
      <c r="B562" s="1">
        <v>40733</v>
      </c>
      <c r="C562" t="s">
        <v>168</v>
      </c>
      <c r="D562" t="s">
        <v>7</v>
      </c>
      <c r="E562" t="s">
        <v>202</v>
      </c>
      <c r="F562" t="s">
        <v>151</v>
      </c>
      <c r="G562" s="6">
        <v>1360.8</v>
      </c>
    </row>
    <row r="563" spans="1:7" x14ac:dyDescent="0.25">
      <c r="A563">
        <v>10355</v>
      </c>
      <c r="B563" s="1">
        <v>40497</v>
      </c>
      <c r="C563" t="s">
        <v>120</v>
      </c>
      <c r="D563" t="s">
        <v>52</v>
      </c>
      <c r="E563" t="s">
        <v>203</v>
      </c>
      <c r="F563" t="s">
        <v>61</v>
      </c>
      <c r="G563" s="6">
        <v>90</v>
      </c>
    </row>
    <row r="564" spans="1:7" x14ac:dyDescent="0.25">
      <c r="A564">
        <v>10539</v>
      </c>
      <c r="B564" s="1">
        <v>40679</v>
      </c>
      <c r="C564" t="s">
        <v>133</v>
      </c>
      <c r="D564" t="s">
        <v>52</v>
      </c>
      <c r="E564" t="s">
        <v>203</v>
      </c>
      <c r="F564" t="s">
        <v>82</v>
      </c>
      <c r="G564" s="6">
        <v>48</v>
      </c>
    </row>
    <row r="565" spans="1:7" x14ac:dyDescent="0.25">
      <c r="A565">
        <v>10274</v>
      </c>
      <c r="B565" s="1">
        <v>40396</v>
      </c>
      <c r="C565" t="s">
        <v>161</v>
      </c>
      <c r="D565" t="s">
        <v>24</v>
      </c>
      <c r="E565" t="s">
        <v>203</v>
      </c>
      <c r="F565" t="s">
        <v>43</v>
      </c>
      <c r="G565" s="6">
        <v>344</v>
      </c>
    </row>
    <row r="566" spans="1:7" x14ac:dyDescent="0.25">
      <c r="A566">
        <v>10965</v>
      </c>
      <c r="B566" s="1">
        <v>40988</v>
      </c>
      <c r="C566" t="s">
        <v>90</v>
      </c>
      <c r="D566" t="s">
        <v>32</v>
      </c>
      <c r="E566" t="s">
        <v>203</v>
      </c>
      <c r="F566" t="s">
        <v>77</v>
      </c>
      <c r="G566" s="6">
        <v>848</v>
      </c>
    </row>
    <row r="567" spans="1:7" x14ac:dyDescent="0.25">
      <c r="A567">
        <v>10559</v>
      </c>
      <c r="B567" s="1">
        <v>40699</v>
      </c>
      <c r="C567" t="s">
        <v>167</v>
      </c>
      <c r="D567" t="s">
        <v>24</v>
      </c>
      <c r="E567" t="s">
        <v>203</v>
      </c>
      <c r="F567" t="s">
        <v>17</v>
      </c>
      <c r="G567" s="6">
        <v>110.01</v>
      </c>
    </row>
    <row r="568" spans="1:7" x14ac:dyDescent="0.25">
      <c r="A568">
        <v>10929</v>
      </c>
      <c r="B568" s="1">
        <v>40973</v>
      </c>
      <c r="C568" t="s">
        <v>57</v>
      </c>
      <c r="D568" t="s">
        <v>7</v>
      </c>
      <c r="E568" t="s">
        <v>203</v>
      </c>
      <c r="F568" t="s">
        <v>58</v>
      </c>
      <c r="G568" s="6">
        <v>600</v>
      </c>
    </row>
    <row r="569" spans="1:7" x14ac:dyDescent="0.25">
      <c r="A569">
        <v>10704</v>
      </c>
      <c r="B569" s="1">
        <v>40830</v>
      </c>
      <c r="C569" t="s">
        <v>162</v>
      </c>
      <c r="D569" t="s">
        <v>12</v>
      </c>
      <c r="E569" t="s">
        <v>203</v>
      </c>
      <c r="F569" t="s">
        <v>150</v>
      </c>
      <c r="G569" s="6">
        <v>132</v>
      </c>
    </row>
    <row r="570" spans="1:7" x14ac:dyDescent="0.25">
      <c r="A570">
        <v>10744</v>
      </c>
      <c r="B570" s="1">
        <v>40864</v>
      </c>
      <c r="C570" t="s">
        <v>59</v>
      </c>
      <c r="D570" t="s">
        <v>60</v>
      </c>
      <c r="E570" t="s">
        <v>203</v>
      </c>
      <c r="F570" t="s">
        <v>26</v>
      </c>
      <c r="G570" s="6">
        <v>736</v>
      </c>
    </row>
    <row r="571" spans="1:7" x14ac:dyDescent="0.25">
      <c r="A571">
        <v>10607</v>
      </c>
      <c r="B571" s="1">
        <v>40746</v>
      </c>
      <c r="C571" t="s">
        <v>31</v>
      </c>
      <c r="D571" t="s">
        <v>32</v>
      </c>
      <c r="E571" t="s">
        <v>198</v>
      </c>
      <c r="F571" t="s">
        <v>36</v>
      </c>
      <c r="G571" s="6">
        <v>1350</v>
      </c>
    </row>
    <row r="572" spans="1:7" x14ac:dyDescent="0.25">
      <c r="A572">
        <v>10962</v>
      </c>
      <c r="B572" s="1">
        <v>40987</v>
      </c>
      <c r="C572" t="s">
        <v>6</v>
      </c>
      <c r="D572" t="s">
        <v>7</v>
      </c>
      <c r="E572" t="s">
        <v>205</v>
      </c>
      <c r="F572" t="s">
        <v>36</v>
      </c>
      <c r="G572" s="6">
        <v>1350</v>
      </c>
    </row>
    <row r="573" spans="1:7" x14ac:dyDescent="0.25">
      <c r="A573">
        <v>10822</v>
      </c>
      <c r="B573" s="1">
        <v>40916</v>
      </c>
      <c r="C573" t="s">
        <v>184</v>
      </c>
      <c r="D573" t="s">
        <v>32</v>
      </c>
      <c r="E573" t="s">
        <v>203</v>
      </c>
      <c r="F573" t="s">
        <v>38</v>
      </c>
      <c r="G573" s="6">
        <v>147.9</v>
      </c>
    </row>
    <row r="574" spans="1:7" x14ac:dyDescent="0.25">
      <c r="A574">
        <v>10555</v>
      </c>
      <c r="B574" s="1">
        <v>40696</v>
      </c>
      <c r="C574" t="s">
        <v>31</v>
      </c>
      <c r="D574" t="s">
        <v>32</v>
      </c>
      <c r="E574" t="s">
        <v>203</v>
      </c>
      <c r="F574" t="s">
        <v>83</v>
      </c>
      <c r="G574" s="6">
        <v>558</v>
      </c>
    </row>
    <row r="575" spans="1:7" x14ac:dyDescent="0.25">
      <c r="A575">
        <v>10264</v>
      </c>
      <c r="B575" s="1">
        <v>40383</v>
      </c>
      <c r="C575" t="s">
        <v>154</v>
      </c>
      <c r="D575" t="s">
        <v>88</v>
      </c>
      <c r="E575" t="s">
        <v>203</v>
      </c>
      <c r="F575" t="s">
        <v>71</v>
      </c>
      <c r="G575" s="6">
        <v>532</v>
      </c>
    </row>
    <row r="576" spans="1:7" x14ac:dyDescent="0.25">
      <c r="A576">
        <v>10907</v>
      </c>
      <c r="B576" s="1">
        <v>40964</v>
      </c>
      <c r="C576" t="s">
        <v>171</v>
      </c>
      <c r="D576" t="s">
        <v>24</v>
      </c>
      <c r="E576" t="s">
        <v>203</v>
      </c>
      <c r="F576" t="s">
        <v>9</v>
      </c>
      <c r="G576" s="6">
        <v>108.5</v>
      </c>
    </row>
    <row r="577" spans="1:7" x14ac:dyDescent="0.25">
      <c r="A577">
        <v>10296</v>
      </c>
      <c r="B577" s="1">
        <v>40424</v>
      </c>
      <c r="C577" t="s">
        <v>1</v>
      </c>
      <c r="D577" t="s">
        <v>2</v>
      </c>
      <c r="E577" t="s">
        <v>203</v>
      </c>
      <c r="F577" t="s">
        <v>19</v>
      </c>
      <c r="G577" s="6">
        <v>201.6</v>
      </c>
    </row>
    <row r="578" spans="1:7" x14ac:dyDescent="0.25">
      <c r="A578">
        <v>10747</v>
      </c>
      <c r="B578" s="1">
        <v>40866</v>
      </c>
      <c r="C578" t="s">
        <v>163</v>
      </c>
      <c r="D578" t="s">
        <v>93</v>
      </c>
      <c r="E578" t="s">
        <v>203</v>
      </c>
      <c r="F578" t="s">
        <v>84</v>
      </c>
      <c r="G578" s="6">
        <v>100</v>
      </c>
    </row>
    <row r="579" spans="1:7" x14ac:dyDescent="0.25">
      <c r="A579">
        <v>10356</v>
      </c>
      <c r="B579" s="1">
        <v>40500</v>
      </c>
      <c r="C579" t="s">
        <v>140</v>
      </c>
      <c r="D579" t="s">
        <v>7</v>
      </c>
      <c r="E579" t="s">
        <v>203</v>
      </c>
      <c r="F579" t="s">
        <v>84</v>
      </c>
      <c r="G579" s="6">
        <v>300</v>
      </c>
    </row>
    <row r="580" spans="1:7" x14ac:dyDescent="0.25">
      <c r="A580">
        <v>10350</v>
      </c>
      <c r="B580" s="1">
        <v>40493</v>
      </c>
      <c r="C580" t="s">
        <v>145</v>
      </c>
      <c r="D580" t="s">
        <v>24</v>
      </c>
      <c r="E580" t="s">
        <v>203</v>
      </c>
      <c r="F580" t="s">
        <v>62</v>
      </c>
      <c r="G580" s="6">
        <v>175.5</v>
      </c>
    </row>
    <row r="581" spans="1:7" x14ac:dyDescent="0.25">
      <c r="A581">
        <v>10754</v>
      </c>
      <c r="B581" s="1">
        <v>40872</v>
      </c>
      <c r="C581" t="s">
        <v>141</v>
      </c>
      <c r="D581" t="s">
        <v>16</v>
      </c>
      <c r="E581" t="s">
        <v>203</v>
      </c>
      <c r="F581" t="s">
        <v>26</v>
      </c>
      <c r="G581" s="6">
        <v>55.2</v>
      </c>
    </row>
    <row r="582" spans="1:7" x14ac:dyDescent="0.25">
      <c r="A582">
        <v>10637</v>
      </c>
      <c r="B582" s="1">
        <v>40774</v>
      </c>
      <c r="C582" t="s">
        <v>162</v>
      </c>
      <c r="D582" t="s">
        <v>12</v>
      </c>
      <c r="E582" t="s">
        <v>203</v>
      </c>
      <c r="F582" t="s">
        <v>19</v>
      </c>
      <c r="G582" s="6">
        <v>210</v>
      </c>
    </row>
    <row r="583" spans="1:7" x14ac:dyDescent="0.25">
      <c r="A583">
        <v>10973</v>
      </c>
      <c r="B583" s="1">
        <v>40992</v>
      </c>
      <c r="C583" t="s">
        <v>173</v>
      </c>
      <c r="D583" t="s">
        <v>24</v>
      </c>
      <c r="E583" t="s">
        <v>203</v>
      </c>
      <c r="F583" t="s">
        <v>4</v>
      </c>
      <c r="G583" s="6">
        <v>156.15</v>
      </c>
    </row>
    <row r="584" spans="1:7" x14ac:dyDescent="0.25">
      <c r="A584">
        <v>10343</v>
      </c>
      <c r="B584" s="1">
        <v>40482</v>
      </c>
      <c r="C584" t="s">
        <v>168</v>
      </c>
      <c r="D584" t="s">
        <v>7</v>
      </c>
      <c r="E584" t="s">
        <v>200</v>
      </c>
      <c r="F584" t="s">
        <v>94</v>
      </c>
      <c r="G584" s="6">
        <v>1330</v>
      </c>
    </row>
    <row r="585" spans="1:7" x14ac:dyDescent="0.25">
      <c r="A585">
        <v>10933</v>
      </c>
      <c r="B585" s="1">
        <v>40974</v>
      </c>
      <c r="C585" t="s">
        <v>118</v>
      </c>
      <c r="D585" t="s">
        <v>52</v>
      </c>
      <c r="E585" t="s">
        <v>203</v>
      </c>
      <c r="F585" t="s">
        <v>121</v>
      </c>
      <c r="G585" s="6">
        <v>65.599999999999994</v>
      </c>
    </row>
    <row r="586" spans="1:7" x14ac:dyDescent="0.25">
      <c r="A586">
        <v>10500</v>
      </c>
      <c r="B586" s="1">
        <v>40642</v>
      </c>
      <c r="C586" t="s">
        <v>145</v>
      </c>
      <c r="D586" t="s">
        <v>24</v>
      </c>
      <c r="E586" t="s">
        <v>203</v>
      </c>
      <c r="F586" t="s">
        <v>111</v>
      </c>
      <c r="G586" s="6">
        <v>176.7</v>
      </c>
    </row>
    <row r="587" spans="1:7" x14ac:dyDescent="0.25">
      <c r="A587">
        <v>10423</v>
      </c>
      <c r="B587" s="1">
        <v>40566</v>
      </c>
      <c r="C587" t="s">
        <v>102</v>
      </c>
      <c r="D587" t="s">
        <v>12</v>
      </c>
      <c r="E587" t="s">
        <v>203</v>
      </c>
      <c r="F587" t="s">
        <v>84</v>
      </c>
      <c r="G587" s="6">
        <v>140</v>
      </c>
    </row>
    <row r="588" spans="1:7" x14ac:dyDescent="0.25">
      <c r="A588">
        <v>11031</v>
      </c>
      <c r="B588" s="1">
        <v>41016</v>
      </c>
      <c r="C588" t="s">
        <v>31</v>
      </c>
      <c r="D588" t="s">
        <v>32</v>
      </c>
      <c r="E588" t="s">
        <v>203</v>
      </c>
      <c r="F588" t="s">
        <v>89</v>
      </c>
      <c r="G588" s="6">
        <v>810</v>
      </c>
    </row>
    <row r="589" spans="1:7" x14ac:dyDescent="0.25">
      <c r="A589">
        <v>10914</v>
      </c>
      <c r="B589" s="1">
        <v>40966</v>
      </c>
      <c r="C589" t="s">
        <v>162</v>
      </c>
      <c r="D589" t="s">
        <v>12</v>
      </c>
      <c r="E589" t="s">
        <v>203</v>
      </c>
      <c r="F589" t="s">
        <v>43</v>
      </c>
      <c r="G589" s="6">
        <v>537.5</v>
      </c>
    </row>
    <row r="590" spans="1:7" x14ac:dyDescent="0.25">
      <c r="A590">
        <v>10764</v>
      </c>
      <c r="B590" s="1">
        <v>40880</v>
      </c>
      <c r="C590" t="s">
        <v>92</v>
      </c>
      <c r="D590" t="s">
        <v>93</v>
      </c>
      <c r="E590" t="s">
        <v>203</v>
      </c>
      <c r="F590" t="s">
        <v>124</v>
      </c>
      <c r="G590" s="6">
        <v>180</v>
      </c>
    </row>
    <row r="591" spans="1:7" x14ac:dyDescent="0.25">
      <c r="A591">
        <v>10790</v>
      </c>
      <c r="B591" s="1">
        <v>40899</v>
      </c>
      <c r="C591" t="s">
        <v>102</v>
      </c>
      <c r="D591" t="s">
        <v>12</v>
      </c>
      <c r="E591" t="s">
        <v>203</v>
      </c>
      <c r="F591" t="s">
        <v>36</v>
      </c>
      <c r="G591" s="6">
        <v>76.5</v>
      </c>
    </row>
    <row r="592" spans="1:7" x14ac:dyDescent="0.25">
      <c r="A592">
        <v>10999</v>
      </c>
      <c r="B592" s="1">
        <v>41002</v>
      </c>
      <c r="C592" t="s">
        <v>134</v>
      </c>
      <c r="D592" t="s">
        <v>7</v>
      </c>
      <c r="E592" t="s">
        <v>203</v>
      </c>
      <c r="F592" t="s">
        <v>17</v>
      </c>
      <c r="G592" s="6">
        <v>183.35</v>
      </c>
    </row>
    <row r="593" spans="1:7" x14ac:dyDescent="0.25">
      <c r="A593">
        <v>10271</v>
      </c>
      <c r="B593" s="1">
        <v>40391</v>
      </c>
      <c r="C593" t="s">
        <v>136</v>
      </c>
      <c r="D593" t="s">
        <v>32</v>
      </c>
      <c r="E593" t="s">
        <v>203</v>
      </c>
      <c r="F593" t="s">
        <v>119</v>
      </c>
      <c r="G593" s="6">
        <v>48</v>
      </c>
    </row>
    <row r="594" spans="1:7" x14ac:dyDescent="0.25">
      <c r="A594">
        <v>10446</v>
      </c>
      <c r="B594" s="1">
        <v>40588</v>
      </c>
      <c r="C594" t="s">
        <v>160</v>
      </c>
      <c r="D594" t="s">
        <v>7</v>
      </c>
      <c r="E594" t="s">
        <v>203</v>
      </c>
      <c r="F594" t="s">
        <v>8</v>
      </c>
      <c r="G594" s="6">
        <v>78.84</v>
      </c>
    </row>
    <row r="595" spans="1:7" x14ac:dyDescent="0.25">
      <c r="A595">
        <v>10489</v>
      </c>
      <c r="B595" s="1">
        <v>40630</v>
      </c>
      <c r="C595" t="s">
        <v>163</v>
      </c>
      <c r="D595" t="s">
        <v>93</v>
      </c>
      <c r="E595" t="s">
        <v>203</v>
      </c>
      <c r="F595" t="s">
        <v>19</v>
      </c>
      <c r="G595" s="6">
        <v>189</v>
      </c>
    </row>
    <row r="596" spans="1:7" x14ac:dyDescent="0.25">
      <c r="A596">
        <v>10959</v>
      </c>
      <c r="B596" s="1">
        <v>40986</v>
      </c>
      <c r="C596" t="s">
        <v>102</v>
      </c>
      <c r="D596" t="s">
        <v>12</v>
      </c>
      <c r="E596" t="s">
        <v>203</v>
      </c>
      <c r="F596" t="s">
        <v>9</v>
      </c>
      <c r="G596" s="6">
        <v>131.75</v>
      </c>
    </row>
    <row r="597" spans="1:7" x14ac:dyDescent="0.25">
      <c r="A597">
        <v>10480</v>
      </c>
      <c r="B597" s="1">
        <v>40622</v>
      </c>
      <c r="C597" t="s">
        <v>106</v>
      </c>
      <c r="D597" t="s">
        <v>24</v>
      </c>
      <c r="E597" t="s">
        <v>203</v>
      </c>
      <c r="F597" t="s">
        <v>75</v>
      </c>
      <c r="G597" s="6">
        <v>228</v>
      </c>
    </row>
    <row r="598" spans="1:7" x14ac:dyDescent="0.25">
      <c r="A598">
        <v>10956</v>
      </c>
      <c r="B598" s="1">
        <v>40985</v>
      </c>
      <c r="C598" t="s">
        <v>182</v>
      </c>
      <c r="D598" t="s">
        <v>7</v>
      </c>
      <c r="E598" t="s">
        <v>203</v>
      </c>
      <c r="F598" t="s">
        <v>58</v>
      </c>
      <c r="G598" s="6">
        <v>120</v>
      </c>
    </row>
    <row r="599" spans="1:7" x14ac:dyDescent="0.25">
      <c r="A599">
        <v>10291</v>
      </c>
      <c r="B599" s="1">
        <v>40417</v>
      </c>
      <c r="C599" t="s">
        <v>109</v>
      </c>
      <c r="D599" t="s">
        <v>12</v>
      </c>
      <c r="E599" t="s">
        <v>203</v>
      </c>
      <c r="F599" t="s">
        <v>82</v>
      </c>
      <c r="G599" s="6">
        <v>86.4</v>
      </c>
    </row>
    <row r="600" spans="1:7" x14ac:dyDescent="0.25">
      <c r="A600">
        <v>10272</v>
      </c>
      <c r="B600" s="1">
        <v>40392</v>
      </c>
      <c r="C600" t="s">
        <v>112</v>
      </c>
      <c r="D600" t="s">
        <v>32</v>
      </c>
      <c r="E600" t="s">
        <v>203</v>
      </c>
      <c r="F600" t="s">
        <v>151</v>
      </c>
      <c r="G600" s="6">
        <v>388.8</v>
      </c>
    </row>
    <row r="601" spans="1:7" x14ac:dyDescent="0.25">
      <c r="A601">
        <v>10833</v>
      </c>
      <c r="B601" s="1">
        <v>40923</v>
      </c>
      <c r="C601" t="s">
        <v>134</v>
      </c>
      <c r="D601" t="s">
        <v>7</v>
      </c>
      <c r="E601" t="s">
        <v>203</v>
      </c>
      <c r="F601" t="s">
        <v>36</v>
      </c>
      <c r="G601" s="6">
        <v>540</v>
      </c>
    </row>
    <row r="602" spans="1:7" x14ac:dyDescent="0.25">
      <c r="A602">
        <v>10944</v>
      </c>
      <c r="B602" s="1">
        <v>40980</v>
      </c>
      <c r="C602" t="s">
        <v>72</v>
      </c>
      <c r="D602" t="s">
        <v>48</v>
      </c>
      <c r="E602" t="s">
        <v>203</v>
      </c>
      <c r="F602" t="s">
        <v>19</v>
      </c>
      <c r="G602" s="6">
        <v>78.75</v>
      </c>
    </row>
    <row r="603" spans="1:7" x14ac:dyDescent="0.25">
      <c r="A603">
        <v>10611</v>
      </c>
      <c r="B603" s="1">
        <v>40749</v>
      </c>
      <c r="C603" t="s">
        <v>69</v>
      </c>
      <c r="D603" t="s">
        <v>70</v>
      </c>
      <c r="E603" t="s">
        <v>203</v>
      </c>
      <c r="F603" t="s">
        <v>89</v>
      </c>
      <c r="G603" s="6">
        <v>108</v>
      </c>
    </row>
    <row r="604" spans="1:7" x14ac:dyDescent="0.25">
      <c r="A604">
        <v>10298</v>
      </c>
      <c r="B604" s="1">
        <v>40426</v>
      </c>
      <c r="C604" t="s">
        <v>107</v>
      </c>
      <c r="D604" t="s">
        <v>108</v>
      </c>
      <c r="E604" t="s">
        <v>203</v>
      </c>
      <c r="F604" t="s">
        <v>71</v>
      </c>
      <c r="G604" s="6">
        <v>608</v>
      </c>
    </row>
    <row r="605" spans="1:7" x14ac:dyDescent="0.25">
      <c r="A605">
        <v>10885</v>
      </c>
      <c r="B605" s="1">
        <v>40951</v>
      </c>
      <c r="C605" t="s">
        <v>156</v>
      </c>
      <c r="D605" t="s">
        <v>157</v>
      </c>
      <c r="E605" t="s">
        <v>203</v>
      </c>
      <c r="F605" t="s">
        <v>71</v>
      </c>
      <c r="G605" s="6">
        <v>380</v>
      </c>
    </row>
    <row r="606" spans="1:7" x14ac:dyDescent="0.25">
      <c r="A606">
        <v>10488</v>
      </c>
      <c r="B606" s="1">
        <v>40629</v>
      </c>
      <c r="C606" t="s">
        <v>57</v>
      </c>
      <c r="D606" t="s">
        <v>7</v>
      </c>
      <c r="E606" t="s">
        <v>205</v>
      </c>
      <c r="F606" t="s">
        <v>42</v>
      </c>
      <c r="G606" s="6">
        <v>1320</v>
      </c>
    </row>
    <row r="607" spans="1:7" x14ac:dyDescent="0.25">
      <c r="A607">
        <v>11045</v>
      </c>
      <c r="B607" s="1">
        <v>41022</v>
      </c>
      <c r="C607" t="s">
        <v>72</v>
      </c>
      <c r="D607" t="s">
        <v>48</v>
      </c>
      <c r="E607" t="s">
        <v>203</v>
      </c>
      <c r="F607" t="s">
        <v>119</v>
      </c>
      <c r="G607" s="6">
        <v>37.5</v>
      </c>
    </row>
    <row r="608" spans="1:7" x14ac:dyDescent="0.25">
      <c r="A608">
        <v>10599</v>
      </c>
      <c r="B608" s="1">
        <v>40739</v>
      </c>
      <c r="C608" t="s">
        <v>133</v>
      </c>
      <c r="D608" t="s">
        <v>52</v>
      </c>
      <c r="E608" t="s">
        <v>203</v>
      </c>
      <c r="F608" t="s">
        <v>38</v>
      </c>
      <c r="G608" s="6">
        <v>493</v>
      </c>
    </row>
    <row r="609" spans="1:7" x14ac:dyDescent="0.25">
      <c r="A609">
        <v>10703</v>
      </c>
      <c r="B609" s="1">
        <v>40830</v>
      </c>
      <c r="C609" t="s">
        <v>154</v>
      </c>
      <c r="D609" t="s">
        <v>88</v>
      </c>
      <c r="E609" t="s">
        <v>203</v>
      </c>
      <c r="F609" t="s">
        <v>71</v>
      </c>
      <c r="G609" s="6">
        <v>95</v>
      </c>
    </row>
    <row r="610" spans="1:7" x14ac:dyDescent="0.25">
      <c r="A610">
        <v>10794</v>
      </c>
      <c r="B610" s="1">
        <v>40901</v>
      </c>
      <c r="C610" t="s">
        <v>109</v>
      </c>
      <c r="D610" t="s">
        <v>12</v>
      </c>
      <c r="E610" t="s">
        <v>203</v>
      </c>
      <c r="F610" t="s">
        <v>83</v>
      </c>
      <c r="G610" s="6">
        <v>279</v>
      </c>
    </row>
    <row r="611" spans="1:7" x14ac:dyDescent="0.25">
      <c r="A611">
        <v>10867</v>
      </c>
      <c r="B611" s="1">
        <v>40942</v>
      </c>
      <c r="C611" t="s">
        <v>76</v>
      </c>
      <c r="D611" t="s">
        <v>32</v>
      </c>
      <c r="E611" t="s">
        <v>203</v>
      </c>
      <c r="F611" t="s">
        <v>121</v>
      </c>
      <c r="G611" s="6">
        <v>98.4</v>
      </c>
    </row>
    <row r="612" spans="1:7" x14ac:dyDescent="0.25">
      <c r="A612">
        <v>10425</v>
      </c>
      <c r="B612" s="1">
        <v>40567</v>
      </c>
      <c r="C612" t="s">
        <v>145</v>
      </c>
      <c r="D612" t="s">
        <v>24</v>
      </c>
      <c r="E612" t="s">
        <v>203</v>
      </c>
      <c r="F612" t="s">
        <v>122</v>
      </c>
      <c r="G612" s="6">
        <v>144</v>
      </c>
    </row>
    <row r="613" spans="1:7" x14ac:dyDescent="0.25">
      <c r="A613">
        <v>10370</v>
      </c>
      <c r="B613" s="1">
        <v>40515</v>
      </c>
      <c r="C613" t="s">
        <v>135</v>
      </c>
      <c r="D613" t="s">
        <v>127</v>
      </c>
      <c r="E613" t="s">
        <v>203</v>
      </c>
      <c r="F613" t="s">
        <v>89</v>
      </c>
      <c r="G613" s="6">
        <v>183.6</v>
      </c>
    </row>
    <row r="614" spans="1:7" x14ac:dyDescent="0.25">
      <c r="A614">
        <v>10585</v>
      </c>
      <c r="B614" s="1">
        <v>40725</v>
      </c>
      <c r="C614" t="s">
        <v>142</v>
      </c>
      <c r="D614" t="s">
        <v>12</v>
      </c>
      <c r="E614" t="s">
        <v>202</v>
      </c>
      <c r="F614" t="s">
        <v>75</v>
      </c>
      <c r="G614" s="6">
        <v>142.5</v>
      </c>
    </row>
    <row r="615" spans="1:7" x14ac:dyDescent="0.25">
      <c r="A615">
        <v>11066</v>
      </c>
      <c r="B615" s="1">
        <v>41030</v>
      </c>
      <c r="C615" t="s">
        <v>132</v>
      </c>
      <c r="D615" t="s">
        <v>32</v>
      </c>
      <c r="E615" t="s">
        <v>202</v>
      </c>
      <c r="F615" t="s">
        <v>55</v>
      </c>
      <c r="G615" s="6">
        <v>52.35</v>
      </c>
    </row>
    <row r="616" spans="1:7" x14ac:dyDescent="0.25">
      <c r="A616">
        <v>10573</v>
      </c>
      <c r="B616" s="1">
        <v>40713</v>
      </c>
      <c r="C616" t="s">
        <v>146</v>
      </c>
      <c r="D616" t="s">
        <v>40</v>
      </c>
      <c r="E616" t="s">
        <v>202</v>
      </c>
      <c r="F616" t="s">
        <v>104</v>
      </c>
      <c r="G616" s="6">
        <v>702</v>
      </c>
    </row>
    <row r="617" spans="1:7" x14ac:dyDescent="0.25">
      <c r="A617">
        <v>10515</v>
      </c>
      <c r="B617" s="1">
        <v>40656</v>
      </c>
      <c r="C617" t="s">
        <v>6</v>
      </c>
      <c r="D617" t="s">
        <v>7</v>
      </c>
      <c r="E617" t="s">
        <v>199</v>
      </c>
      <c r="F617" t="s">
        <v>174</v>
      </c>
      <c r="G617" s="6">
        <v>1319.2</v>
      </c>
    </row>
    <row r="618" spans="1:7" x14ac:dyDescent="0.25">
      <c r="A618">
        <v>10289</v>
      </c>
      <c r="B618" s="1">
        <v>40416</v>
      </c>
      <c r="C618" t="s">
        <v>133</v>
      </c>
      <c r="D618" t="s">
        <v>52</v>
      </c>
      <c r="E618" t="s">
        <v>202</v>
      </c>
      <c r="F618" t="s">
        <v>124</v>
      </c>
      <c r="G618" s="6">
        <v>240</v>
      </c>
    </row>
    <row r="619" spans="1:7" x14ac:dyDescent="0.25">
      <c r="A619">
        <v>10292</v>
      </c>
      <c r="B619" s="1">
        <v>40418</v>
      </c>
      <c r="C619" t="s">
        <v>11</v>
      </c>
      <c r="D619" t="s">
        <v>12</v>
      </c>
      <c r="E619" t="s">
        <v>197</v>
      </c>
      <c r="F619" t="s">
        <v>151</v>
      </c>
      <c r="G619" s="6">
        <v>1296</v>
      </c>
    </row>
    <row r="620" spans="1:7" x14ac:dyDescent="0.25">
      <c r="A620">
        <v>10667</v>
      </c>
      <c r="B620" s="1">
        <v>40798</v>
      </c>
      <c r="C620" t="s">
        <v>92</v>
      </c>
      <c r="D620" t="s">
        <v>93</v>
      </c>
      <c r="E620" t="s">
        <v>202</v>
      </c>
      <c r="F620" t="s">
        <v>53</v>
      </c>
      <c r="G620" s="6">
        <v>1296</v>
      </c>
    </row>
    <row r="621" spans="1:7" x14ac:dyDescent="0.25">
      <c r="A621">
        <v>10773</v>
      </c>
      <c r="B621" s="1">
        <v>40888</v>
      </c>
      <c r="C621" t="s">
        <v>92</v>
      </c>
      <c r="D621" t="s">
        <v>93</v>
      </c>
      <c r="E621" t="s">
        <v>197</v>
      </c>
      <c r="F621" t="s">
        <v>104</v>
      </c>
      <c r="G621" s="6">
        <v>1287</v>
      </c>
    </row>
    <row r="622" spans="1:7" x14ac:dyDescent="0.25">
      <c r="A622">
        <v>11051</v>
      </c>
      <c r="B622" s="1">
        <v>41026</v>
      </c>
      <c r="C622" t="s">
        <v>145</v>
      </c>
      <c r="D622" t="s">
        <v>24</v>
      </c>
      <c r="E622" t="s">
        <v>202</v>
      </c>
      <c r="F622" t="s">
        <v>61</v>
      </c>
      <c r="G622" s="6">
        <v>36</v>
      </c>
    </row>
    <row r="623" spans="1:7" x14ac:dyDescent="0.25">
      <c r="A623">
        <v>10639</v>
      </c>
      <c r="B623" s="1">
        <v>40775</v>
      </c>
      <c r="C623" t="s">
        <v>143</v>
      </c>
      <c r="D623" t="s">
        <v>144</v>
      </c>
      <c r="E623" t="s">
        <v>202</v>
      </c>
      <c r="F623" t="s">
        <v>63</v>
      </c>
      <c r="G623" s="6">
        <v>500</v>
      </c>
    </row>
    <row r="624" spans="1:7" x14ac:dyDescent="0.25">
      <c r="A624">
        <v>10458</v>
      </c>
      <c r="B624" s="1">
        <v>40600</v>
      </c>
      <c r="C624" t="s">
        <v>156</v>
      </c>
      <c r="D624" t="s">
        <v>157</v>
      </c>
      <c r="E624" t="s">
        <v>202</v>
      </c>
      <c r="F624" t="s">
        <v>4</v>
      </c>
      <c r="G624" s="6">
        <v>747</v>
      </c>
    </row>
    <row r="625" spans="1:7" x14ac:dyDescent="0.25">
      <c r="A625">
        <v>10775</v>
      </c>
      <c r="B625" s="1">
        <v>40889</v>
      </c>
      <c r="C625" t="s">
        <v>179</v>
      </c>
      <c r="D625" t="s">
        <v>32</v>
      </c>
      <c r="E625" t="s">
        <v>202</v>
      </c>
      <c r="F625" t="s">
        <v>3</v>
      </c>
      <c r="G625" s="6">
        <v>186</v>
      </c>
    </row>
    <row r="626" spans="1:7" x14ac:dyDescent="0.25">
      <c r="A626">
        <v>10424</v>
      </c>
      <c r="B626" s="1">
        <v>40566</v>
      </c>
      <c r="C626" t="s">
        <v>47</v>
      </c>
      <c r="D626" t="s">
        <v>48</v>
      </c>
      <c r="E626" t="s">
        <v>202</v>
      </c>
      <c r="F626" t="s">
        <v>37</v>
      </c>
      <c r="G626" s="6">
        <v>691.2</v>
      </c>
    </row>
    <row r="627" spans="1:7" x14ac:dyDescent="0.25">
      <c r="A627">
        <v>10661</v>
      </c>
      <c r="B627" s="1">
        <v>40795</v>
      </c>
      <c r="C627" t="s">
        <v>107</v>
      </c>
      <c r="D627" t="s">
        <v>108</v>
      </c>
      <c r="E627" t="s">
        <v>202</v>
      </c>
      <c r="F627" t="s">
        <v>99</v>
      </c>
      <c r="G627" s="6">
        <v>43.2</v>
      </c>
    </row>
    <row r="628" spans="1:7" x14ac:dyDescent="0.25">
      <c r="A628">
        <v>10896</v>
      </c>
      <c r="B628" s="1">
        <v>40958</v>
      </c>
      <c r="C628" t="s">
        <v>180</v>
      </c>
      <c r="D628" t="s">
        <v>157</v>
      </c>
      <c r="E628" t="s">
        <v>202</v>
      </c>
      <c r="F628" t="s">
        <v>33</v>
      </c>
      <c r="G628" s="6">
        <v>142.5</v>
      </c>
    </row>
    <row r="629" spans="1:7" x14ac:dyDescent="0.25">
      <c r="A629">
        <v>10645</v>
      </c>
      <c r="B629" s="1">
        <v>40781</v>
      </c>
      <c r="C629" t="s">
        <v>21</v>
      </c>
      <c r="D629" t="s">
        <v>12</v>
      </c>
      <c r="E629" t="s">
        <v>200</v>
      </c>
      <c r="F629" t="s">
        <v>63</v>
      </c>
      <c r="G629" s="6">
        <v>1250</v>
      </c>
    </row>
    <row r="630" spans="1:7" x14ac:dyDescent="0.25">
      <c r="A630">
        <v>10868</v>
      </c>
      <c r="B630" s="1">
        <v>40943</v>
      </c>
      <c r="C630" t="s">
        <v>162</v>
      </c>
      <c r="D630" t="s">
        <v>12</v>
      </c>
      <c r="E630" t="s">
        <v>202</v>
      </c>
      <c r="F630" t="s">
        <v>4</v>
      </c>
      <c r="G630" s="6">
        <v>624.6</v>
      </c>
    </row>
    <row r="631" spans="1:7" x14ac:dyDescent="0.25">
      <c r="A631">
        <v>11047</v>
      </c>
      <c r="B631" s="1">
        <v>41023</v>
      </c>
      <c r="C631" t="s">
        <v>51</v>
      </c>
      <c r="D631" t="s">
        <v>52</v>
      </c>
      <c r="E631" t="s">
        <v>202</v>
      </c>
      <c r="F631" t="s">
        <v>89</v>
      </c>
      <c r="G631" s="6">
        <v>337.5</v>
      </c>
    </row>
    <row r="632" spans="1:7" x14ac:dyDescent="0.25">
      <c r="A632">
        <v>10302</v>
      </c>
      <c r="B632" s="1">
        <v>40431</v>
      </c>
      <c r="C632" t="s">
        <v>156</v>
      </c>
      <c r="D632" t="s">
        <v>157</v>
      </c>
      <c r="E632" t="s">
        <v>200</v>
      </c>
      <c r="F632" t="s">
        <v>104</v>
      </c>
      <c r="G632" s="6">
        <v>1248</v>
      </c>
    </row>
    <row r="633" spans="1:7" x14ac:dyDescent="0.25">
      <c r="A633">
        <v>10496</v>
      </c>
      <c r="B633" s="1">
        <v>40637</v>
      </c>
      <c r="C633" t="s">
        <v>11</v>
      </c>
      <c r="D633" t="s">
        <v>12</v>
      </c>
      <c r="E633" t="s">
        <v>202</v>
      </c>
      <c r="F633" t="s">
        <v>84</v>
      </c>
      <c r="G633" s="6">
        <v>190</v>
      </c>
    </row>
    <row r="634" spans="1:7" x14ac:dyDescent="0.25">
      <c r="A634">
        <v>10523</v>
      </c>
      <c r="B634" s="1">
        <v>40664</v>
      </c>
      <c r="C634" t="s">
        <v>97</v>
      </c>
      <c r="D634" t="s">
        <v>52</v>
      </c>
      <c r="E634" t="s">
        <v>202</v>
      </c>
      <c r="F634" t="s">
        <v>104</v>
      </c>
      <c r="G634" s="6">
        <v>877.5</v>
      </c>
    </row>
    <row r="635" spans="1:7" x14ac:dyDescent="0.25">
      <c r="A635">
        <v>10731</v>
      </c>
      <c r="B635" s="1">
        <v>40853</v>
      </c>
      <c r="C635" t="s">
        <v>135</v>
      </c>
      <c r="D635" t="s">
        <v>127</v>
      </c>
      <c r="E635" t="s">
        <v>202</v>
      </c>
      <c r="F635" t="s">
        <v>58</v>
      </c>
      <c r="G635" s="6">
        <v>380</v>
      </c>
    </row>
    <row r="636" spans="1:7" x14ac:dyDescent="0.25">
      <c r="A636">
        <v>10531</v>
      </c>
      <c r="B636" s="1">
        <v>40671</v>
      </c>
      <c r="C636" t="s">
        <v>181</v>
      </c>
      <c r="D636" t="s">
        <v>66</v>
      </c>
      <c r="E636" t="s">
        <v>202</v>
      </c>
      <c r="F636" t="s">
        <v>42</v>
      </c>
      <c r="G636" s="6">
        <v>110</v>
      </c>
    </row>
    <row r="637" spans="1:7" x14ac:dyDescent="0.25">
      <c r="A637">
        <v>10335</v>
      </c>
      <c r="B637" s="1">
        <v>40473</v>
      </c>
      <c r="C637" t="s">
        <v>107</v>
      </c>
      <c r="D637" t="s">
        <v>108</v>
      </c>
      <c r="E637" t="s">
        <v>202</v>
      </c>
      <c r="F637" t="s">
        <v>71</v>
      </c>
      <c r="G637" s="6">
        <v>85.12</v>
      </c>
    </row>
    <row r="638" spans="1:7" x14ac:dyDescent="0.25">
      <c r="A638">
        <v>10848</v>
      </c>
      <c r="B638" s="1">
        <v>40931</v>
      </c>
      <c r="C638" t="s">
        <v>172</v>
      </c>
      <c r="D638" t="s">
        <v>52</v>
      </c>
      <c r="E638" t="s">
        <v>202</v>
      </c>
      <c r="F638" t="s">
        <v>96</v>
      </c>
      <c r="G638" s="6">
        <v>640.5</v>
      </c>
    </row>
    <row r="639" spans="1:7" x14ac:dyDescent="0.25">
      <c r="A639">
        <v>10512</v>
      </c>
      <c r="B639" s="1">
        <v>40654</v>
      </c>
      <c r="C639" t="s">
        <v>169</v>
      </c>
      <c r="D639" t="s">
        <v>12</v>
      </c>
      <c r="E639" t="s">
        <v>202</v>
      </c>
      <c r="F639" t="s">
        <v>61</v>
      </c>
      <c r="G639" s="6">
        <v>38.25</v>
      </c>
    </row>
    <row r="640" spans="1:7" x14ac:dyDescent="0.25">
      <c r="A640">
        <v>10583</v>
      </c>
      <c r="B640" s="1">
        <v>40724</v>
      </c>
      <c r="C640" t="s">
        <v>130</v>
      </c>
      <c r="D640" t="s">
        <v>131</v>
      </c>
      <c r="E640" t="s">
        <v>199</v>
      </c>
      <c r="F640" t="s">
        <v>13</v>
      </c>
      <c r="G640" s="6">
        <v>1237.9000000000001</v>
      </c>
    </row>
    <row r="641" spans="1:7" x14ac:dyDescent="0.25">
      <c r="A641">
        <v>10876</v>
      </c>
      <c r="B641" s="1">
        <v>40948</v>
      </c>
      <c r="C641" t="s">
        <v>23</v>
      </c>
      <c r="D641" t="s">
        <v>24</v>
      </c>
      <c r="E641" t="s">
        <v>202</v>
      </c>
      <c r="F641" t="s">
        <v>34</v>
      </c>
      <c r="G641" s="6">
        <v>252</v>
      </c>
    </row>
    <row r="642" spans="1:7" x14ac:dyDescent="0.25">
      <c r="A642">
        <v>10322</v>
      </c>
      <c r="B642" s="1">
        <v>40455</v>
      </c>
      <c r="C642" t="s">
        <v>86</v>
      </c>
      <c r="D642" t="s">
        <v>40</v>
      </c>
      <c r="E642" t="s">
        <v>202</v>
      </c>
      <c r="F642" t="s">
        <v>113</v>
      </c>
      <c r="G642" s="6">
        <v>112</v>
      </c>
    </row>
    <row r="643" spans="1:7" x14ac:dyDescent="0.25">
      <c r="A643">
        <v>10527</v>
      </c>
      <c r="B643" s="1">
        <v>40668</v>
      </c>
      <c r="C643" t="s">
        <v>6</v>
      </c>
      <c r="D643" t="s">
        <v>7</v>
      </c>
      <c r="E643" t="s">
        <v>202</v>
      </c>
      <c r="F643" t="s">
        <v>150</v>
      </c>
      <c r="G643" s="6">
        <v>990</v>
      </c>
    </row>
    <row r="644" spans="1:7" x14ac:dyDescent="0.25">
      <c r="A644">
        <v>10809</v>
      </c>
      <c r="B644" s="1">
        <v>40909</v>
      </c>
      <c r="C644" t="s">
        <v>142</v>
      </c>
      <c r="D644" t="s">
        <v>12</v>
      </c>
      <c r="E644" t="s">
        <v>202</v>
      </c>
      <c r="F644" t="s">
        <v>113</v>
      </c>
      <c r="G644" s="6">
        <v>140</v>
      </c>
    </row>
    <row r="645" spans="1:7" x14ac:dyDescent="0.25">
      <c r="A645">
        <v>10601</v>
      </c>
      <c r="B645" s="1">
        <v>40740</v>
      </c>
      <c r="C645" t="s">
        <v>147</v>
      </c>
      <c r="D645" t="s">
        <v>2</v>
      </c>
      <c r="E645" t="s">
        <v>202</v>
      </c>
      <c r="F645" t="s">
        <v>82</v>
      </c>
      <c r="G645" s="6">
        <v>360</v>
      </c>
    </row>
    <row r="646" spans="1:7" x14ac:dyDescent="0.25">
      <c r="A646">
        <v>10520</v>
      </c>
      <c r="B646" s="1">
        <v>40662</v>
      </c>
      <c r="C646" t="s">
        <v>143</v>
      </c>
      <c r="D646" t="s">
        <v>144</v>
      </c>
      <c r="E646" t="s">
        <v>202</v>
      </c>
      <c r="F646" t="s">
        <v>61</v>
      </c>
      <c r="G646" s="6">
        <v>36</v>
      </c>
    </row>
    <row r="647" spans="1:7" x14ac:dyDescent="0.25">
      <c r="A647">
        <v>10319</v>
      </c>
      <c r="B647" s="1">
        <v>40453</v>
      </c>
      <c r="C647" t="s">
        <v>39</v>
      </c>
      <c r="D647" t="s">
        <v>40</v>
      </c>
      <c r="E647" t="s">
        <v>202</v>
      </c>
      <c r="F647" t="s">
        <v>104</v>
      </c>
      <c r="G647" s="6">
        <v>249.6</v>
      </c>
    </row>
    <row r="648" spans="1:7" x14ac:dyDescent="0.25">
      <c r="A648">
        <v>11056</v>
      </c>
      <c r="B648" s="1">
        <v>41027</v>
      </c>
      <c r="C648" t="s">
        <v>51</v>
      </c>
      <c r="D648" t="s">
        <v>52</v>
      </c>
      <c r="E648" t="s">
        <v>205</v>
      </c>
      <c r="F648" t="s">
        <v>36</v>
      </c>
      <c r="G648" s="6">
        <v>1200</v>
      </c>
    </row>
    <row r="649" spans="1:7" x14ac:dyDescent="0.25">
      <c r="A649">
        <v>10483</v>
      </c>
      <c r="B649" s="1">
        <v>40626</v>
      </c>
      <c r="C649" t="s">
        <v>132</v>
      </c>
      <c r="D649" t="s">
        <v>32</v>
      </c>
      <c r="E649" t="s">
        <v>202</v>
      </c>
      <c r="F649" t="s">
        <v>165</v>
      </c>
      <c r="G649" s="6">
        <v>372.4</v>
      </c>
    </row>
    <row r="650" spans="1:7" x14ac:dyDescent="0.25">
      <c r="A650">
        <v>10642</v>
      </c>
      <c r="B650" s="1">
        <v>40777</v>
      </c>
      <c r="C650" t="s">
        <v>170</v>
      </c>
      <c r="D650" t="s">
        <v>60</v>
      </c>
      <c r="E650" t="s">
        <v>202</v>
      </c>
      <c r="F650" t="s">
        <v>58</v>
      </c>
      <c r="G650" s="6">
        <v>240</v>
      </c>
    </row>
    <row r="651" spans="1:7" x14ac:dyDescent="0.25">
      <c r="A651">
        <v>11007</v>
      </c>
      <c r="B651" s="1">
        <v>41007</v>
      </c>
      <c r="C651" t="s">
        <v>177</v>
      </c>
      <c r="D651" t="s">
        <v>28</v>
      </c>
      <c r="E651" t="s">
        <v>205</v>
      </c>
      <c r="F651" t="s">
        <v>103</v>
      </c>
      <c r="G651" s="6">
        <v>1200</v>
      </c>
    </row>
    <row r="652" spans="1:7" x14ac:dyDescent="0.25">
      <c r="A652">
        <v>10923</v>
      </c>
      <c r="B652" s="1">
        <v>40971</v>
      </c>
      <c r="C652" t="s">
        <v>145</v>
      </c>
      <c r="D652" t="s">
        <v>24</v>
      </c>
      <c r="E652" t="s">
        <v>202</v>
      </c>
      <c r="F652" t="s">
        <v>91</v>
      </c>
      <c r="G652" s="6">
        <v>112</v>
      </c>
    </row>
    <row r="653" spans="1:7" x14ac:dyDescent="0.25">
      <c r="A653">
        <v>10659</v>
      </c>
      <c r="B653" s="1">
        <v>40791</v>
      </c>
      <c r="C653" t="s">
        <v>162</v>
      </c>
      <c r="D653" t="s">
        <v>12</v>
      </c>
      <c r="E653" t="s">
        <v>202</v>
      </c>
      <c r="F653" t="s">
        <v>84</v>
      </c>
      <c r="G653" s="6">
        <v>237.5</v>
      </c>
    </row>
    <row r="654" spans="1:7" x14ac:dyDescent="0.25">
      <c r="A654">
        <v>10818</v>
      </c>
      <c r="B654" s="1">
        <v>40915</v>
      </c>
      <c r="C654" t="s">
        <v>141</v>
      </c>
      <c r="D654" t="s">
        <v>16</v>
      </c>
      <c r="E654" t="s">
        <v>202</v>
      </c>
      <c r="F654" t="s">
        <v>67</v>
      </c>
      <c r="G654" s="6">
        <v>640</v>
      </c>
    </row>
    <row r="655" spans="1:7" x14ac:dyDescent="0.25">
      <c r="A655">
        <v>10550</v>
      </c>
      <c r="B655" s="1">
        <v>40691</v>
      </c>
      <c r="C655" t="s">
        <v>78</v>
      </c>
      <c r="D655" t="s">
        <v>79</v>
      </c>
      <c r="E655" t="s">
        <v>202</v>
      </c>
      <c r="F655" t="s">
        <v>104</v>
      </c>
      <c r="G655" s="6">
        <v>280.8</v>
      </c>
    </row>
    <row r="656" spans="1:7" x14ac:dyDescent="0.25">
      <c r="A656">
        <v>10349</v>
      </c>
      <c r="B656" s="1">
        <v>40490</v>
      </c>
      <c r="C656" t="s">
        <v>136</v>
      </c>
      <c r="D656" t="s">
        <v>32</v>
      </c>
      <c r="E656" t="s">
        <v>202</v>
      </c>
      <c r="F656" t="s">
        <v>20</v>
      </c>
      <c r="G656" s="6">
        <v>141.6</v>
      </c>
    </row>
    <row r="657" spans="1:7" x14ac:dyDescent="0.25">
      <c r="A657">
        <v>10428</v>
      </c>
      <c r="B657" s="1">
        <v>40571</v>
      </c>
      <c r="C657" t="s">
        <v>15</v>
      </c>
      <c r="D657" t="s">
        <v>16</v>
      </c>
      <c r="E657" t="s">
        <v>202</v>
      </c>
      <c r="F657" t="s">
        <v>34</v>
      </c>
      <c r="G657" s="6">
        <v>192</v>
      </c>
    </row>
    <row r="658" spans="1:7" x14ac:dyDescent="0.25">
      <c r="A658">
        <v>10303</v>
      </c>
      <c r="B658" s="1">
        <v>40432</v>
      </c>
      <c r="C658" t="s">
        <v>78</v>
      </c>
      <c r="D658" t="s">
        <v>79</v>
      </c>
      <c r="E658" t="s">
        <v>202</v>
      </c>
      <c r="F658" t="s">
        <v>26</v>
      </c>
      <c r="G658" s="6">
        <v>529.20000000000005</v>
      </c>
    </row>
    <row r="659" spans="1:7" x14ac:dyDescent="0.25">
      <c r="A659">
        <v>10507</v>
      </c>
      <c r="B659" s="1">
        <v>40648</v>
      </c>
      <c r="C659" t="s">
        <v>146</v>
      </c>
      <c r="D659" t="s">
        <v>40</v>
      </c>
      <c r="E659" t="s">
        <v>202</v>
      </c>
      <c r="F659" t="s">
        <v>44</v>
      </c>
      <c r="G659" s="6">
        <v>586.5</v>
      </c>
    </row>
    <row r="660" spans="1:7" x14ac:dyDescent="0.25">
      <c r="A660">
        <v>10893</v>
      </c>
      <c r="B660" s="1">
        <v>40957</v>
      </c>
      <c r="C660" t="s">
        <v>18</v>
      </c>
      <c r="D660" t="s">
        <v>7</v>
      </c>
      <c r="E660" t="s">
        <v>204</v>
      </c>
      <c r="F660" t="s">
        <v>103</v>
      </c>
      <c r="G660" s="6">
        <v>1200</v>
      </c>
    </row>
    <row r="661" spans="1:7" x14ac:dyDescent="0.25">
      <c r="A661">
        <v>10497</v>
      </c>
      <c r="B661" s="1">
        <v>40637</v>
      </c>
      <c r="C661" t="s">
        <v>168</v>
      </c>
      <c r="D661" t="s">
        <v>7</v>
      </c>
      <c r="E661" t="s">
        <v>202</v>
      </c>
      <c r="F661" t="s">
        <v>50</v>
      </c>
      <c r="G661" s="6">
        <v>425.6</v>
      </c>
    </row>
    <row r="662" spans="1:7" x14ac:dyDescent="0.25">
      <c r="A662">
        <v>10513</v>
      </c>
      <c r="B662" s="1">
        <v>40655</v>
      </c>
      <c r="C662" t="s">
        <v>140</v>
      </c>
      <c r="D662" t="s">
        <v>7</v>
      </c>
      <c r="E662" t="s">
        <v>202</v>
      </c>
      <c r="F662" t="s">
        <v>58</v>
      </c>
      <c r="G662" s="6">
        <v>320</v>
      </c>
    </row>
    <row r="663" spans="1:7" x14ac:dyDescent="0.25">
      <c r="A663">
        <v>10367</v>
      </c>
      <c r="B663" s="1">
        <v>40510</v>
      </c>
      <c r="C663" t="s">
        <v>59</v>
      </c>
      <c r="D663" t="s">
        <v>60</v>
      </c>
      <c r="E663" t="s">
        <v>202</v>
      </c>
      <c r="F663" t="s">
        <v>165</v>
      </c>
      <c r="G663" s="6">
        <v>403.2</v>
      </c>
    </row>
    <row r="664" spans="1:7" x14ac:dyDescent="0.25">
      <c r="A664">
        <v>10871</v>
      </c>
      <c r="B664" s="1">
        <v>40944</v>
      </c>
      <c r="C664" t="s">
        <v>23</v>
      </c>
      <c r="D664" t="s">
        <v>24</v>
      </c>
      <c r="E664" t="s">
        <v>204</v>
      </c>
      <c r="F664" t="s">
        <v>49</v>
      </c>
      <c r="G664" s="6">
        <v>1187.5</v>
      </c>
    </row>
    <row r="665" spans="1:7" x14ac:dyDescent="0.25">
      <c r="A665">
        <v>10308</v>
      </c>
      <c r="B665" s="1">
        <v>40439</v>
      </c>
      <c r="C665" t="s">
        <v>178</v>
      </c>
      <c r="D665" t="s">
        <v>40</v>
      </c>
      <c r="E665" t="s">
        <v>202</v>
      </c>
      <c r="F665" t="s">
        <v>53</v>
      </c>
      <c r="G665" s="6">
        <v>28.8</v>
      </c>
    </row>
    <row r="666" spans="1:7" x14ac:dyDescent="0.25">
      <c r="A666">
        <v>10937</v>
      </c>
      <c r="B666" s="1">
        <v>40978</v>
      </c>
      <c r="C666" t="s">
        <v>176</v>
      </c>
      <c r="D666" t="s">
        <v>66</v>
      </c>
      <c r="E666" t="s">
        <v>202</v>
      </c>
      <c r="F666" t="s">
        <v>98</v>
      </c>
      <c r="G666" s="6">
        <v>364.8</v>
      </c>
    </row>
    <row r="667" spans="1:7" x14ac:dyDescent="0.25">
      <c r="A667">
        <v>10406</v>
      </c>
      <c r="B667" s="1">
        <v>40550</v>
      </c>
      <c r="C667" t="s">
        <v>162</v>
      </c>
      <c r="D667" t="s">
        <v>12</v>
      </c>
      <c r="E667" t="s">
        <v>202</v>
      </c>
      <c r="F667" t="s">
        <v>89</v>
      </c>
      <c r="G667" s="6">
        <v>144</v>
      </c>
    </row>
    <row r="668" spans="1:7" x14ac:dyDescent="0.25">
      <c r="A668">
        <v>10336</v>
      </c>
      <c r="B668" s="1">
        <v>40474</v>
      </c>
      <c r="C668" t="s">
        <v>177</v>
      </c>
      <c r="D668" t="s">
        <v>28</v>
      </c>
      <c r="E668" t="s">
        <v>202</v>
      </c>
      <c r="F668" t="s">
        <v>150</v>
      </c>
      <c r="G668" s="6">
        <v>285.12</v>
      </c>
    </row>
    <row r="669" spans="1:7" x14ac:dyDescent="0.25">
      <c r="A669">
        <v>10941</v>
      </c>
      <c r="B669" s="1">
        <v>40979</v>
      </c>
      <c r="C669" t="s">
        <v>31</v>
      </c>
      <c r="D669" t="s">
        <v>32</v>
      </c>
      <c r="E669" t="s">
        <v>202</v>
      </c>
      <c r="F669" t="s">
        <v>84</v>
      </c>
      <c r="G669" s="6">
        <v>412.5</v>
      </c>
    </row>
    <row r="670" spans="1:7" x14ac:dyDescent="0.25">
      <c r="A670">
        <v>10797</v>
      </c>
      <c r="B670" s="1">
        <v>40902</v>
      </c>
      <c r="C670" t="s">
        <v>137</v>
      </c>
      <c r="D670" t="s">
        <v>7</v>
      </c>
      <c r="E670" t="s">
        <v>202</v>
      </c>
      <c r="F670" t="s">
        <v>19</v>
      </c>
      <c r="G670" s="6">
        <v>420</v>
      </c>
    </row>
    <row r="671" spans="1:7" x14ac:dyDescent="0.25">
      <c r="A671">
        <v>10880</v>
      </c>
      <c r="B671" s="1">
        <v>40949</v>
      </c>
      <c r="C671" t="s">
        <v>154</v>
      </c>
      <c r="D671" t="s">
        <v>88</v>
      </c>
      <c r="E671" t="s">
        <v>202</v>
      </c>
      <c r="F671" t="s">
        <v>148</v>
      </c>
      <c r="G671" s="6">
        <v>216</v>
      </c>
    </row>
    <row r="672" spans="1:7" x14ac:dyDescent="0.25">
      <c r="A672">
        <v>10597</v>
      </c>
      <c r="B672" s="1">
        <v>40735</v>
      </c>
      <c r="C672" t="s">
        <v>163</v>
      </c>
      <c r="D672" t="s">
        <v>93</v>
      </c>
      <c r="E672" t="s">
        <v>202</v>
      </c>
      <c r="F672" t="s">
        <v>61</v>
      </c>
      <c r="G672" s="6">
        <v>126</v>
      </c>
    </row>
    <row r="673" spans="1:7" x14ac:dyDescent="0.25">
      <c r="A673">
        <v>10341</v>
      </c>
      <c r="B673" s="1">
        <v>40480</v>
      </c>
      <c r="C673" t="s">
        <v>170</v>
      </c>
      <c r="D673" t="s">
        <v>60</v>
      </c>
      <c r="E673" t="s">
        <v>202</v>
      </c>
      <c r="F673" t="s">
        <v>119</v>
      </c>
      <c r="G673" s="6">
        <v>16</v>
      </c>
    </row>
    <row r="674" spans="1:7" x14ac:dyDescent="0.25">
      <c r="A674">
        <v>11074</v>
      </c>
      <c r="B674" s="1">
        <v>41035</v>
      </c>
      <c r="C674" t="s">
        <v>170</v>
      </c>
      <c r="D674" t="s">
        <v>60</v>
      </c>
      <c r="E674" t="s">
        <v>202</v>
      </c>
      <c r="F674" t="s">
        <v>55</v>
      </c>
      <c r="G674" s="6">
        <v>232.08</v>
      </c>
    </row>
    <row r="675" spans="1:7" x14ac:dyDescent="0.25">
      <c r="A675">
        <v>11048</v>
      </c>
      <c r="B675" s="1">
        <v>41023</v>
      </c>
      <c r="C675" t="s">
        <v>72</v>
      </c>
      <c r="D675" t="s">
        <v>48</v>
      </c>
      <c r="E675" t="s">
        <v>202</v>
      </c>
      <c r="F675" t="s">
        <v>45</v>
      </c>
      <c r="G675" s="6">
        <v>525</v>
      </c>
    </row>
    <row r="676" spans="1:7" x14ac:dyDescent="0.25">
      <c r="A676">
        <v>10609</v>
      </c>
      <c r="B676" s="1">
        <v>40748</v>
      </c>
      <c r="C676" t="s">
        <v>155</v>
      </c>
      <c r="D676" t="s">
        <v>24</v>
      </c>
      <c r="E676" t="s">
        <v>202</v>
      </c>
      <c r="F676" t="s">
        <v>89</v>
      </c>
      <c r="G676" s="6">
        <v>54</v>
      </c>
    </row>
    <row r="677" spans="1:7" x14ac:dyDescent="0.25">
      <c r="A677">
        <v>10958</v>
      </c>
      <c r="B677" s="1">
        <v>40986</v>
      </c>
      <c r="C677" t="s">
        <v>181</v>
      </c>
      <c r="D677" t="s">
        <v>66</v>
      </c>
      <c r="E677" t="s">
        <v>202</v>
      </c>
      <c r="F677" t="s">
        <v>96</v>
      </c>
      <c r="G677" s="6">
        <v>427</v>
      </c>
    </row>
    <row r="678" spans="1:7" x14ac:dyDescent="0.25">
      <c r="A678">
        <v>10890</v>
      </c>
      <c r="B678" s="1">
        <v>40955</v>
      </c>
      <c r="C678" t="s">
        <v>155</v>
      </c>
      <c r="D678" t="s">
        <v>24</v>
      </c>
      <c r="E678" t="s">
        <v>202</v>
      </c>
      <c r="F678" t="s">
        <v>104</v>
      </c>
      <c r="G678" s="6">
        <v>585</v>
      </c>
    </row>
    <row r="679" spans="1:7" x14ac:dyDescent="0.25">
      <c r="A679">
        <v>11037</v>
      </c>
      <c r="B679" s="1">
        <v>41020</v>
      </c>
      <c r="C679" t="s">
        <v>78</v>
      </c>
      <c r="D679" t="s">
        <v>79</v>
      </c>
      <c r="E679" t="s">
        <v>202</v>
      </c>
      <c r="F679" t="s">
        <v>46</v>
      </c>
      <c r="G679" s="6">
        <v>60</v>
      </c>
    </row>
    <row r="680" spans="1:7" x14ac:dyDescent="0.25">
      <c r="A680">
        <v>11055</v>
      </c>
      <c r="B680" s="1">
        <v>41027</v>
      </c>
      <c r="C680" t="s">
        <v>147</v>
      </c>
      <c r="D680" t="s">
        <v>2</v>
      </c>
      <c r="E680" t="s">
        <v>202</v>
      </c>
      <c r="F680" t="s">
        <v>61</v>
      </c>
      <c r="G680" s="6">
        <v>67.5</v>
      </c>
    </row>
    <row r="681" spans="1:7" x14ac:dyDescent="0.25">
      <c r="A681">
        <v>10695</v>
      </c>
      <c r="B681" s="1">
        <v>40823</v>
      </c>
      <c r="C681" t="s">
        <v>138</v>
      </c>
      <c r="D681" t="s">
        <v>131</v>
      </c>
      <c r="E681" t="s">
        <v>202</v>
      </c>
      <c r="F681" t="s">
        <v>103</v>
      </c>
      <c r="G681" s="6">
        <v>400</v>
      </c>
    </row>
    <row r="682" spans="1:7" x14ac:dyDescent="0.25">
      <c r="A682">
        <v>10532</v>
      </c>
      <c r="B682" s="1">
        <v>40672</v>
      </c>
      <c r="C682" t="s">
        <v>51</v>
      </c>
      <c r="D682" t="s">
        <v>52</v>
      </c>
      <c r="E682" t="s">
        <v>202</v>
      </c>
      <c r="F682" t="s">
        <v>14</v>
      </c>
      <c r="G682" s="6">
        <v>388.35</v>
      </c>
    </row>
    <row r="683" spans="1:7" x14ac:dyDescent="0.25">
      <c r="A683">
        <v>10891</v>
      </c>
      <c r="B683" s="1">
        <v>40956</v>
      </c>
      <c r="C683" t="s">
        <v>168</v>
      </c>
      <c r="D683" t="s">
        <v>7</v>
      </c>
      <c r="E683" t="s">
        <v>202</v>
      </c>
      <c r="F683" t="s">
        <v>14</v>
      </c>
      <c r="G683" s="6">
        <v>368.93</v>
      </c>
    </row>
    <row r="684" spans="1:7" x14ac:dyDescent="0.25">
      <c r="A684">
        <v>10777</v>
      </c>
      <c r="B684" s="1">
        <v>40892</v>
      </c>
      <c r="C684" t="s">
        <v>102</v>
      </c>
      <c r="D684" t="s">
        <v>12</v>
      </c>
      <c r="E684" t="s">
        <v>202</v>
      </c>
      <c r="F684" t="s">
        <v>91</v>
      </c>
      <c r="G684" s="6">
        <v>224</v>
      </c>
    </row>
    <row r="685" spans="1:7" x14ac:dyDescent="0.25">
      <c r="A685">
        <v>10353</v>
      </c>
      <c r="B685" s="1">
        <v>40495</v>
      </c>
      <c r="C685" t="s">
        <v>163</v>
      </c>
      <c r="D685" t="s">
        <v>93</v>
      </c>
      <c r="E685" t="s">
        <v>202</v>
      </c>
      <c r="F685" t="s">
        <v>19</v>
      </c>
      <c r="G685" s="6">
        <v>161.28</v>
      </c>
    </row>
    <row r="686" spans="1:7" x14ac:dyDescent="0.25">
      <c r="A686">
        <v>10610</v>
      </c>
      <c r="B686" s="1">
        <v>40749</v>
      </c>
      <c r="C686" t="s">
        <v>145</v>
      </c>
      <c r="D686" t="s">
        <v>24</v>
      </c>
      <c r="E686" t="s">
        <v>205</v>
      </c>
      <c r="F686" t="s">
        <v>25</v>
      </c>
      <c r="G686" s="6">
        <v>299.25</v>
      </c>
    </row>
    <row r="687" spans="1:7" x14ac:dyDescent="0.25">
      <c r="A687">
        <v>10722</v>
      </c>
      <c r="B687" s="1">
        <v>40845</v>
      </c>
      <c r="C687" t="s">
        <v>31</v>
      </c>
      <c r="D687" t="s">
        <v>32</v>
      </c>
      <c r="E687" t="s">
        <v>205</v>
      </c>
      <c r="F687" t="s">
        <v>71</v>
      </c>
      <c r="G687" s="6">
        <v>57</v>
      </c>
    </row>
    <row r="688" spans="1:7" x14ac:dyDescent="0.25">
      <c r="A688">
        <v>10632</v>
      </c>
      <c r="B688" s="1">
        <v>40769</v>
      </c>
      <c r="C688" t="s">
        <v>140</v>
      </c>
      <c r="D688" t="s">
        <v>7</v>
      </c>
      <c r="E688" t="s">
        <v>205</v>
      </c>
      <c r="F688" t="s">
        <v>71</v>
      </c>
      <c r="G688" s="6">
        <v>541.5</v>
      </c>
    </row>
    <row r="689" spans="1:7" x14ac:dyDescent="0.25">
      <c r="A689">
        <v>10887</v>
      </c>
      <c r="B689" s="1">
        <v>40952</v>
      </c>
      <c r="C689" t="s">
        <v>101</v>
      </c>
      <c r="D689" t="s">
        <v>79</v>
      </c>
      <c r="E689" t="s">
        <v>205</v>
      </c>
      <c r="F689" t="s">
        <v>149</v>
      </c>
      <c r="G689" s="6">
        <v>70</v>
      </c>
    </row>
    <row r="690" spans="1:7" x14ac:dyDescent="0.25">
      <c r="A690">
        <v>10883</v>
      </c>
      <c r="B690" s="1">
        <v>40951</v>
      </c>
      <c r="C690" t="s">
        <v>76</v>
      </c>
      <c r="D690" t="s">
        <v>32</v>
      </c>
      <c r="E690" t="s">
        <v>205</v>
      </c>
      <c r="F690" t="s">
        <v>61</v>
      </c>
      <c r="G690" s="6">
        <v>36</v>
      </c>
    </row>
    <row r="691" spans="1:7" x14ac:dyDescent="0.25">
      <c r="A691">
        <v>10290</v>
      </c>
      <c r="B691" s="1">
        <v>40417</v>
      </c>
      <c r="C691" t="s">
        <v>56</v>
      </c>
      <c r="D691" t="s">
        <v>12</v>
      </c>
      <c r="E691" t="s">
        <v>205</v>
      </c>
      <c r="F691" t="s">
        <v>96</v>
      </c>
      <c r="G691" s="6">
        <v>340</v>
      </c>
    </row>
    <row r="692" spans="1:7" x14ac:dyDescent="0.25">
      <c r="A692">
        <v>10416</v>
      </c>
      <c r="B692" s="1">
        <v>40559</v>
      </c>
      <c r="C692" t="s">
        <v>130</v>
      </c>
      <c r="D692" t="s">
        <v>131</v>
      </c>
      <c r="E692" t="s">
        <v>205</v>
      </c>
      <c r="F692" t="s">
        <v>8</v>
      </c>
      <c r="G692" s="6">
        <v>146</v>
      </c>
    </row>
    <row r="693" spans="1:7" x14ac:dyDescent="0.25">
      <c r="A693">
        <v>10460</v>
      </c>
      <c r="B693" s="1">
        <v>40602</v>
      </c>
      <c r="C693" t="s">
        <v>154</v>
      </c>
      <c r="D693" t="s">
        <v>88</v>
      </c>
      <c r="E693" t="s">
        <v>205</v>
      </c>
      <c r="F693" t="s">
        <v>45</v>
      </c>
      <c r="G693" s="6">
        <v>157.5</v>
      </c>
    </row>
    <row r="694" spans="1:7" x14ac:dyDescent="0.25">
      <c r="A694">
        <v>10811</v>
      </c>
      <c r="B694" s="1">
        <v>40910</v>
      </c>
      <c r="C694" t="s">
        <v>123</v>
      </c>
      <c r="D694" t="s">
        <v>2</v>
      </c>
      <c r="E694" t="s">
        <v>205</v>
      </c>
      <c r="F694" t="s">
        <v>8</v>
      </c>
      <c r="G694" s="6">
        <v>138</v>
      </c>
    </row>
    <row r="695" spans="1:7" x14ac:dyDescent="0.25">
      <c r="A695">
        <v>10824</v>
      </c>
      <c r="B695" s="1">
        <v>40917</v>
      </c>
      <c r="C695" t="s">
        <v>154</v>
      </c>
      <c r="D695" t="s">
        <v>88</v>
      </c>
      <c r="E695" t="s">
        <v>205</v>
      </c>
      <c r="F695" t="s">
        <v>17</v>
      </c>
      <c r="G695" s="6">
        <v>115.8</v>
      </c>
    </row>
    <row r="696" spans="1:7" x14ac:dyDescent="0.25">
      <c r="A696">
        <v>10940</v>
      </c>
      <c r="B696" s="1">
        <v>40979</v>
      </c>
      <c r="C696" t="s">
        <v>23</v>
      </c>
      <c r="D696" t="s">
        <v>24</v>
      </c>
      <c r="E696" t="s">
        <v>205</v>
      </c>
      <c r="F696" t="s">
        <v>36</v>
      </c>
      <c r="G696" s="6">
        <v>240</v>
      </c>
    </row>
    <row r="697" spans="1:7" x14ac:dyDescent="0.25">
      <c r="A697">
        <v>10443</v>
      </c>
      <c r="B697" s="1">
        <v>40586</v>
      </c>
      <c r="C697" t="s">
        <v>15</v>
      </c>
      <c r="D697" t="s">
        <v>16</v>
      </c>
      <c r="E697" t="s">
        <v>205</v>
      </c>
      <c r="F697" t="s">
        <v>19</v>
      </c>
      <c r="G697" s="6">
        <v>80.64</v>
      </c>
    </row>
    <row r="698" spans="1:7" x14ac:dyDescent="0.25">
      <c r="A698">
        <v>10399</v>
      </c>
      <c r="B698" s="1">
        <v>40543</v>
      </c>
      <c r="C698" t="s">
        <v>59</v>
      </c>
      <c r="D698" t="s">
        <v>60</v>
      </c>
      <c r="E698" t="s">
        <v>205</v>
      </c>
      <c r="F698" t="s">
        <v>45</v>
      </c>
      <c r="G698" s="6">
        <v>600</v>
      </c>
    </row>
    <row r="699" spans="1:7" x14ac:dyDescent="0.25">
      <c r="A699">
        <v>10631</v>
      </c>
      <c r="B699" s="1">
        <v>40769</v>
      </c>
      <c r="C699" t="s">
        <v>145</v>
      </c>
      <c r="D699" t="s">
        <v>24</v>
      </c>
      <c r="E699" t="s">
        <v>205</v>
      </c>
      <c r="F699" t="s">
        <v>9</v>
      </c>
      <c r="G699" s="6">
        <v>55.8</v>
      </c>
    </row>
    <row r="700" spans="1:7" x14ac:dyDescent="0.25">
      <c r="A700">
        <v>10533</v>
      </c>
      <c r="B700" s="1">
        <v>40675</v>
      </c>
      <c r="C700" t="s">
        <v>154</v>
      </c>
      <c r="D700" t="s">
        <v>88</v>
      </c>
      <c r="E700" t="s">
        <v>205</v>
      </c>
      <c r="F700" t="s">
        <v>150</v>
      </c>
      <c r="G700" s="6">
        <v>1045</v>
      </c>
    </row>
    <row r="701" spans="1:7" x14ac:dyDescent="0.25">
      <c r="A701">
        <v>10452</v>
      </c>
      <c r="B701" s="1">
        <v>40594</v>
      </c>
      <c r="C701" t="s">
        <v>31</v>
      </c>
      <c r="D701" t="s">
        <v>32</v>
      </c>
      <c r="E701" t="s">
        <v>205</v>
      </c>
      <c r="F701" t="s">
        <v>98</v>
      </c>
      <c r="G701" s="6">
        <v>546</v>
      </c>
    </row>
    <row r="702" spans="1:7" x14ac:dyDescent="0.25">
      <c r="A702">
        <v>10786</v>
      </c>
      <c r="B702" s="1">
        <v>40896</v>
      </c>
      <c r="C702" t="s">
        <v>162</v>
      </c>
      <c r="D702" t="s">
        <v>12</v>
      </c>
      <c r="E702" t="s">
        <v>205</v>
      </c>
      <c r="F702" t="s">
        <v>103</v>
      </c>
      <c r="G702" s="6">
        <v>960</v>
      </c>
    </row>
    <row r="703" spans="1:7" x14ac:dyDescent="0.25">
      <c r="A703">
        <v>10571</v>
      </c>
      <c r="B703" s="1">
        <v>40711</v>
      </c>
      <c r="C703" t="s">
        <v>92</v>
      </c>
      <c r="D703" t="s">
        <v>93</v>
      </c>
      <c r="E703" t="s">
        <v>205</v>
      </c>
      <c r="F703" t="s">
        <v>83</v>
      </c>
      <c r="G703" s="6">
        <v>217.39</v>
      </c>
    </row>
    <row r="704" spans="1:7" x14ac:dyDescent="0.25">
      <c r="A704">
        <v>10431</v>
      </c>
      <c r="B704" s="1">
        <v>40573</v>
      </c>
      <c r="C704" t="s">
        <v>72</v>
      </c>
      <c r="D704" t="s">
        <v>48</v>
      </c>
      <c r="E704" t="s">
        <v>200</v>
      </c>
      <c r="F704" t="s">
        <v>104</v>
      </c>
      <c r="G704" s="6">
        <v>1170</v>
      </c>
    </row>
    <row r="705" spans="1:7" x14ac:dyDescent="0.25">
      <c r="A705">
        <v>10491</v>
      </c>
      <c r="B705" s="1">
        <v>40633</v>
      </c>
      <c r="C705" t="s">
        <v>27</v>
      </c>
      <c r="D705" t="s">
        <v>28</v>
      </c>
      <c r="E705" t="s">
        <v>205</v>
      </c>
      <c r="F705" t="s">
        <v>129</v>
      </c>
      <c r="G705" s="6">
        <v>197.62</v>
      </c>
    </row>
    <row r="706" spans="1:7" x14ac:dyDescent="0.25">
      <c r="A706">
        <v>10476</v>
      </c>
      <c r="B706" s="1">
        <v>40619</v>
      </c>
      <c r="C706" t="s">
        <v>147</v>
      </c>
      <c r="D706" t="s">
        <v>2</v>
      </c>
      <c r="E706" t="s">
        <v>205</v>
      </c>
      <c r="F706" t="s">
        <v>122</v>
      </c>
      <c r="G706" s="6">
        <v>36.479999999999997</v>
      </c>
    </row>
    <row r="707" spans="1:7" x14ac:dyDescent="0.25">
      <c r="A707">
        <v>10770</v>
      </c>
      <c r="B707" s="1">
        <v>40886</v>
      </c>
      <c r="C707" t="s">
        <v>21</v>
      </c>
      <c r="D707" t="s">
        <v>12</v>
      </c>
      <c r="E707" t="s">
        <v>205</v>
      </c>
      <c r="F707" t="s">
        <v>19</v>
      </c>
      <c r="G707" s="6">
        <v>236.25</v>
      </c>
    </row>
    <row r="708" spans="1:7" x14ac:dyDescent="0.25">
      <c r="A708">
        <v>10852</v>
      </c>
      <c r="B708" s="1">
        <v>40934</v>
      </c>
      <c r="C708" t="s">
        <v>112</v>
      </c>
      <c r="D708" t="s">
        <v>32</v>
      </c>
      <c r="E708" t="s">
        <v>205</v>
      </c>
      <c r="F708" t="s">
        <v>71</v>
      </c>
      <c r="G708" s="6">
        <v>285</v>
      </c>
    </row>
    <row r="709" spans="1:7" x14ac:dyDescent="0.25">
      <c r="A709">
        <v>10845</v>
      </c>
      <c r="B709" s="1">
        <v>40929</v>
      </c>
      <c r="C709" t="s">
        <v>6</v>
      </c>
      <c r="D709" t="s">
        <v>7</v>
      </c>
      <c r="E709" t="s">
        <v>205</v>
      </c>
      <c r="F709" t="s">
        <v>148</v>
      </c>
      <c r="G709" s="6">
        <v>567</v>
      </c>
    </row>
    <row r="710" spans="1:7" x14ac:dyDescent="0.25">
      <c r="A710">
        <v>10437</v>
      </c>
      <c r="B710" s="1">
        <v>40579</v>
      </c>
      <c r="C710" t="s">
        <v>130</v>
      </c>
      <c r="D710" t="s">
        <v>131</v>
      </c>
      <c r="E710" t="s">
        <v>205</v>
      </c>
      <c r="F710" t="s">
        <v>121</v>
      </c>
      <c r="G710" s="6">
        <v>393</v>
      </c>
    </row>
    <row r="711" spans="1:7" x14ac:dyDescent="0.25">
      <c r="A711">
        <v>10279</v>
      </c>
      <c r="B711" s="1">
        <v>40403</v>
      </c>
      <c r="C711" t="s">
        <v>168</v>
      </c>
      <c r="D711" t="s">
        <v>7</v>
      </c>
      <c r="E711" t="s">
        <v>205</v>
      </c>
      <c r="F711" t="s">
        <v>104</v>
      </c>
      <c r="G711" s="6">
        <v>351</v>
      </c>
    </row>
    <row r="712" spans="1:7" x14ac:dyDescent="0.25">
      <c r="A712">
        <v>11065</v>
      </c>
      <c r="B712" s="1">
        <v>41030</v>
      </c>
      <c r="C712" t="s">
        <v>1</v>
      </c>
      <c r="D712" t="s">
        <v>2</v>
      </c>
      <c r="E712" t="s">
        <v>205</v>
      </c>
      <c r="F712" t="s">
        <v>14</v>
      </c>
      <c r="G712" s="6">
        <v>77.67</v>
      </c>
    </row>
    <row r="713" spans="1:7" x14ac:dyDescent="0.25">
      <c r="A713">
        <v>10603</v>
      </c>
      <c r="B713" s="1">
        <v>40742</v>
      </c>
      <c r="C713" t="s">
        <v>31</v>
      </c>
      <c r="D713" t="s">
        <v>32</v>
      </c>
      <c r="E713" t="s">
        <v>205</v>
      </c>
      <c r="F713" t="s">
        <v>164</v>
      </c>
      <c r="G713" s="6">
        <v>1008</v>
      </c>
    </row>
    <row r="714" spans="1:7" x14ac:dyDescent="0.25">
      <c r="A714">
        <v>11068</v>
      </c>
      <c r="B714" s="1">
        <v>41033</v>
      </c>
      <c r="C714" t="s">
        <v>162</v>
      </c>
      <c r="D714" t="s">
        <v>12</v>
      </c>
      <c r="E714" t="s">
        <v>205</v>
      </c>
      <c r="F714" t="s">
        <v>98</v>
      </c>
      <c r="G714" s="6">
        <v>310.08</v>
      </c>
    </row>
    <row r="715" spans="1:7" x14ac:dyDescent="0.25">
      <c r="A715">
        <v>11075</v>
      </c>
      <c r="B715" s="1">
        <v>41035</v>
      </c>
      <c r="C715" t="s">
        <v>126</v>
      </c>
      <c r="D715" t="s">
        <v>127</v>
      </c>
      <c r="E715" t="s">
        <v>205</v>
      </c>
      <c r="F715" t="s">
        <v>71</v>
      </c>
      <c r="G715" s="6">
        <v>161.5</v>
      </c>
    </row>
    <row r="716" spans="1:7" x14ac:dyDescent="0.25">
      <c r="A716">
        <v>10986</v>
      </c>
      <c r="B716" s="1">
        <v>40998</v>
      </c>
      <c r="C716" t="s">
        <v>181</v>
      </c>
      <c r="D716" t="s">
        <v>66</v>
      </c>
      <c r="E716" t="s">
        <v>205</v>
      </c>
      <c r="F716" t="s">
        <v>19</v>
      </c>
      <c r="G716" s="6">
        <v>630</v>
      </c>
    </row>
    <row r="717" spans="1:7" x14ac:dyDescent="0.25">
      <c r="A717">
        <v>10278</v>
      </c>
      <c r="B717" s="1">
        <v>40402</v>
      </c>
      <c r="C717" t="s">
        <v>87</v>
      </c>
      <c r="D717" t="s">
        <v>88</v>
      </c>
      <c r="E717" t="s">
        <v>205</v>
      </c>
      <c r="F717" t="s">
        <v>129</v>
      </c>
      <c r="G717" s="6">
        <v>248</v>
      </c>
    </row>
    <row r="718" spans="1:7" x14ac:dyDescent="0.25">
      <c r="A718">
        <v>10955</v>
      </c>
      <c r="B718" s="1">
        <v>40985</v>
      </c>
      <c r="C718" t="s">
        <v>154</v>
      </c>
      <c r="D718" t="s">
        <v>88</v>
      </c>
      <c r="E718" t="s">
        <v>205</v>
      </c>
      <c r="F718" t="s">
        <v>9</v>
      </c>
      <c r="G718" s="6">
        <v>74.400000000000006</v>
      </c>
    </row>
    <row r="719" spans="1:7" x14ac:dyDescent="0.25">
      <c r="A719">
        <v>10801</v>
      </c>
      <c r="B719" s="1">
        <v>40906</v>
      </c>
      <c r="C719" t="s">
        <v>185</v>
      </c>
      <c r="D719" t="s">
        <v>79</v>
      </c>
      <c r="E719" t="s">
        <v>200</v>
      </c>
      <c r="F719" t="s">
        <v>104</v>
      </c>
      <c r="G719" s="6">
        <v>1170</v>
      </c>
    </row>
    <row r="720" spans="1:7" x14ac:dyDescent="0.25">
      <c r="A720">
        <v>10979</v>
      </c>
      <c r="B720" s="1">
        <v>40994</v>
      </c>
      <c r="C720" t="s">
        <v>92</v>
      </c>
      <c r="D720" t="s">
        <v>93</v>
      </c>
      <c r="E720" t="s">
        <v>205</v>
      </c>
      <c r="F720" t="s">
        <v>36</v>
      </c>
      <c r="G720" s="6">
        <v>540</v>
      </c>
    </row>
    <row r="721" spans="1:7" x14ac:dyDescent="0.25">
      <c r="A721">
        <v>10633</v>
      </c>
      <c r="B721" s="1">
        <v>40770</v>
      </c>
      <c r="C721" t="s">
        <v>92</v>
      </c>
      <c r="D721" t="s">
        <v>93</v>
      </c>
      <c r="E721" t="s">
        <v>202</v>
      </c>
      <c r="F721" t="s">
        <v>54</v>
      </c>
      <c r="G721" s="6">
        <v>1162.8</v>
      </c>
    </row>
    <row r="722" spans="1:7" x14ac:dyDescent="0.25">
      <c r="A722">
        <v>10847</v>
      </c>
      <c r="B722" s="1">
        <v>40930</v>
      </c>
      <c r="C722" t="s">
        <v>31</v>
      </c>
      <c r="D722" t="s">
        <v>32</v>
      </c>
      <c r="E722" t="s">
        <v>200</v>
      </c>
      <c r="F722" t="s">
        <v>89</v>
      </c>
      <c r="G722" s="6">
        <v>1152</v>
      </c>
    </row>
    <row r="723" spans="1:7" x14ac:dyDescent="0.25">
      <c r="A723">
        <v>10481</v>
      </c>
      <c r="B723" s="1">
        <v>40622</v>
      </c>
      <c r="C723" t="s">
        <v>64</v>
      </c>
      <c r="D723" t="s">
        <v>12</v>
      </c>
      <c r="E723" t="s">
        <v>205</v>
      </c>
      <c r="F723" t="s">
        <v>41</v>
      </c>
      <c r="G723" s="6">
        <v>384</v>
      </c>
    </row>
    <row r="724" spans="1:7" x14ac:dyDescent="0.25">
      <c r="A724">
        <v>10623</v>
      </c>
      <c r="B724" s="1">
        <v>40762</v>
      </c>
      <c r="C724" t="s">
        <v>57</v>
      </c>
      <c r="D724" t="s">
        <v>7</v>
      </c>
      <c r="E724" t="s">
        <v>205</v>
      </c>
      <c r="F724" t="s">
        <v>83</v>
      </c>
      <c r="G724" s="6">
        <v>488.25</v>
      </c>
    </row>
    <row r="725" spans="1:7" x14ac:dyDescent="0.25">
      <c r="A725">
        <v>10968</v>
      </c>
      <c r="B725" s="1">
        <v>40991</v>
      </c>
      <c r="C725" t="s">
        <v>92</v>
      </c>
      <c r="D725" t="s">
        <v>93</v>
      </c>
      <c r="E725" t="s">
        <v>197</v>
      </c>
      <c r="F725" t="s">
        <v>54</v>
      </c>
      <c r="G725" s="6">
        <v>1140</v>
      </c>
    </row>
    <row r="726" spans="1:7" x14ac:dyDescent="0.25">
      <c r="A726">
        <v>10651</v>
      </c>
      <c r="B726" s="1">
        <v>40787</v>
      </c>
      <c r="C726" t="s">
        <v>140</v>
      </c>
      <c r="D726" t="s">
        <v>7</v>
      </c>
      <c r="E726" t="s">
        <v>205</v>
      </c>
      <c r="F726" t="s">
        <v>8</v>
      </c>
      <c r="G726" s="6">
        <v>82.8</v>
      </c>
    </row>
    <row r="727" spans="1:7" x14ac:dyDescent="0.25">
      <c r="A727">
        <v>10301</v>
      </c>
      <c r="B727" s="1">
        <v>40430</v>
      </c>
      <c r="C727" t="s">
        <v>140</v>
      </c>
      <c r="D727" t="s">
        <v>7</v>
      </c>
      <c r="E727" t="s">
        <v>205</v>
      </c>
      <c r="F727" t="s">
        <v>26</v>
      </c>
      <c r="G727" s="6">
        <v>147</v>
      </c>
    </row>
    <row r="728" spans="1:7" x14ac:dyDescent="0.25">
      <c r="A728">
        <v>10635</v>
      </c>
      <c r="B728" s="1">
        <v>40773</v>
      </c>
      <c r="C728" t="s">
        <v>141</v>
      </c>
      <c r="D728" t="s">
        <v>16</v>
      </c>
      <c r="E728" t="s">
        <v>205</v>
      </c>
      <c r="F728" t="s">
        <v>150</v>
      </c>
      <c r="G728" s="6">
        <v>198</v>
      </c>
    </row>
    <row r="729" spans="1:7" x14ac:dyDescent="0.25">
      <c r="A729">
        <v>10310</v>
      </c>
      <c r="B729" s="1">
        <v>40441</v>
      </c>
      <c r="C729" t="s">
        <v>105</v>
      </c>
      <c r="D729" t="s">
        <v>32</v>
      </c>
      <c r="E729" t="s">
        <v>205</v>
      </c>
      <c r="F729" t="s">
        <v>55</v>
      </c>
      <c r="G729" s="6">
        <v>139</v>
      </c>
    </row>
    <row r="730" spans="1:7" x14ac:dyDescent="0.25">
      <c r="A730">
        <v>10589</v>
      </c>
      <c r="B730" s="1">
        <v>40728</v>
      </c>
      <c r="C730" t="s">
        <v>153</v>
      </c>
      <c r="D730" t="s">
        <v>32</v>
      </c>
      <c r="E730" t="s">
        <v>205</v>
      </c>
      <c r="F730" t="s">
        <v>37</v>
      </c>
      <c r="G730" s="6">
        <v>72</v>
      </c>
    </row>
    <row r="731" spans="1:7" x14ac:dyDescent="0.25">
      <c r="A731">
        <v>10720</v>
      </c>
      <c r="B731" s="1">
        <v>40844</v>
      </c>
      <c r="C731" t="s">
        <v>109</v>
      </c>
      <c r="D731" t="s">
        <v>12</v>
      </c>
      <c r="E731" t="s">
        <v>205</v>
      </c>
      <c r="F731" t="s">
        <v>37</v>
      </c>
      <c r="G731" s="6">
        <v>378</v>
      </c>
    </row>
    <row r="732" spans="1:7" x14ac:dyDescent="0.25">
      <c r="A732">
        <v>10724</v>
      </c>
      <c r="B732" s="1">
        <v>40846</v>
      </c>
      <c r="C732" t="s">
        <v>47</v>
      </c>
      <c r="D732" t="s">
        <v>48</v>
      </c>
      <c r="E732" t="s">
        <v>205</v>
      </c>
      <c r="F732" t="s">
        <v>3</v>
      </c>
      <c r="G732" s="6">
        <v>496</v>
      </c>
    </row>
    <row r="733" spans="1:7" x14ac:dyDescent="0.25">
      <c r="A733">
        <v>10602</v>
      </c>
      <c r="B733" s="1">
        <v>40741</v>
      </c>
      <c r="C733" t="s">
        <v>59</v>
      </c>
      <c r="D733" t="s">
        <v>60</v>
      </c>
      <c r="E733" t="s">
        <v>205</v>
      </c>
      <c r="F733" t="s">
        <v>81</v>
      </c>
      <c r="G733" s="6">
        <v>48.75</v>
      </c>
    </row>
    <row r="734" spans="1:7" x14ac:dyDescent="0.25">
      <c r="A734">
        <v>10998</v>
      </c>
      <c r="B734" s="1">
        <v>41002</v>
      </c>
      <c r="C734" t="s">
        <v>69</v>
      </c>
      <c r="D734" t="s">
        <v>70</v>
      </c>
      <c r="E734" t="s">
        <v>205</v>
      </c>
      <c r="F734" t="s">
        <v>61</v>
      </c>
      <c r="G734" s="6">
        <v>54</v>
      </c>
    </row>
    <row r="735" spans="1:7" x14ac:dyDescent="0.25">
      <c r="A735">
        <v>10412</v>
      </c>
      <c r="B735" s="1">
        <v>40556</v>
      </c>
      <c r="C735" t="s">
        <v>130</v>
      </c>
      <c r="D735" t="s">
        <v>131</v>
      </c>
      <c r="E735" t="s">
        <v>205</v>
      </c>
      <c r="F735" t="s">
        <v>83</v>
      </c>
      <c r="G735" s="6">
        <v>334.8</v>
      </c>
    </row>
    <row r="736" spans="1:7" x14ac:dyDescent="0.25">
      <c r="A736">
        <v>10534</v>
      </c>
      <c r="B736" s="1">
        <v>40675</v>
      </c>
      <c r="C736" t="s">
        <v>168</v>
      </c>
      <c r="D736" t="s">
        <v>7</v>
      </c>
      <c r="E736" t="s">
        <v>205</v>
      </c>
      <c r="F736" t="s">
        <v>14</v>
      </c>
      <c r="G736" s="6">
        <v>258.89999999999998</v>
      </c>
    </row>
    <row r="737" spans="1:7" x14ac:dyDescent="0.25">
      <c r="A737">
        <v>10521</v>
      </c>
      <c r="B737" s="1">
        <v>40662</v>
      </c>
      <c r="C737" t="s">
        <v>176</v>
      </c>
      <c r="D737" t="s">
        <v>66</v>
      </c>
      <c r="E737" t="s">
        <v>205</v>
      </c>
      <c r="F737" t="s">
        <v>37</v>
      </c>
      <c r="G737" s="6">
        <v>54</v>
      </c>
    </row>
    <row r="738" spans="1:7" x14ac:dyDescent="0.25">
      <c r="A738">
        <v>10366</v>
      </c>
      <c r="B738" s="1">
        <v>40510</v>
      </c>
      <c r="C738" t="s">
        <v>101</v>
      </c>
      <c r="D738" t="s">
        <v>79</v>
      </c>
      <c r="E738" t="s">
        <v>205</v>
      </c>
      <c r="F738" t="s">
        <v>116</v>
      </c>
      <c r="G738" s="6">
        <v>84</v>
      </c>
    </row>
    <row r="739" spans="1:7" x14ac:dyDescent="0.25">
      <c r="A739">
        <v>10820</v>
      </c>
      <c r="B739" s="1">
        <v>40915</v>
      </c>
      <c r="C739" t="s">
        <v>112</v>
      </c>
      <c r="D739" t="s">
        <v>32</v>
      </c>
      <c r="E739" t="s">
        <v>201</v>
      </c>
      <c r="F739" t="s">
        <v>50</v>
      </c>
      <c r="G739" s="6">
        <v>1140</v>
      </c>
    </row>
    <row r="740" spans="1:7" x14ac:dyDescent="0.25">
      <c r="A740">
        <v>10318</v>
      </c>
      <c r="B740" s="1">
        <v>40452</v>
      </c>
      <c r="C740" t="s">
        <v>118</v>
      </c>
      <c r="D740" t="s">
        <v>52</v>
      </c>
      <c r="E740" t="s">
        <v>205</v>
      </c>
      <c r="F740" t="s">
        <v>17</v>
      </c>
      <c r="G740" s="6">
        <v>154</v>
      </c>
    </row>
    <row r="741" spans="1:7" x14ac:dyDescent="0.25">
      <c r="A741">
        <v>10565</v>
      </c>
      <c r="B741" s="1">
        <v>40705</v>
      </c>
      <c r="C741" t="s">
        <v>47</v>
      </c>
      <c r="D741" t="s">
        <v>48</v>
      </c>
      <c r="E741" t="s">
        <v>205</v>
      </c>
      <c r="F741" t="s">
        <v>61</v>
      </c>
      <c r="G741" s="6">
        <v>101.25</v>
      </c>
    </row>
    <row r="742" spans="1:7" x14ac:dyDescent="0.25">
      <c r="A742">
        <v>10334</v>
      </c>
      <c r="B742" s="1">
        <v>40472</v>
      </c>
      <c r="C742" t="s">
        <v>35</v>
      </c>
      <c r="D742" t="s">
        <v>24</v>
      </c>
      <c r="E742" t="s">
        <v>205</v>
      </c>
      <c r="F742" t="s">
        <v>113</v>
      </c>
      <c r="G742" s="6">
        <v>44.8</v>
      </c>
    </row>
    <row r="743" spans="1:7" x14ac:dyDescent="0.25">
      <c r="A743">
        <v>10844</v>
      </c>
      <c r="B743" s="1">
        <v>40929</v>
      </c>
      <c r="C743" t="s">
        <v>163</v>
      </c>
      <c r="D743" t="s">
        <v>93</v>
      </c>
      <c r="E743" t="s">
        <v>205</v>
      </c>
      <c r="F743" t="s">
        <v>164</v>
      </c>
      <c r="G743" s="6">
        <v>735</v>
      </c>
    </row>
    <row r="744" spans="1:7" x14ac:dyDescent="0.25">
      <c r="A744">
        <v>10545</v>
      </c>
      <c r="B744" s="1">
        <v>40685</v>
      </c>
      <c r="C744" t="s">
        <v>100</v>
      </c>
      <c r="D744" t="s">
        <v>32</v>
      </c>
      <c r="E744" t="s">
        <v>205</v>
      </c>
      <c r="F744" t="s">
        <v>19</v>
      </c>
      <c r="G744" s="6">
        <v>210</v>
      </c>
    </row>
    <row r="745" spans="1:7" x14ac:dyDescent="0.25">
      <c r="A745">
        <v>10402</v>
      </c>
      <c r="B745" s="1">
        <v>40545</v>
      </c>
      <c r="C745" t="s">
        <v>92</v>
      </c>
      <c r="D745" t="s">
        <v>93</v>
      </c>
      <c r="E745" t="s">
        <v>205</v>
      </c>
      <c r="F745" t="s">
        <v>148</v>
      </c>
      <c r="G745" s="6">
        <v>432</v>
      </c>
    </row>
    <row r="746" spans="1:7" x14ac:dyDescent="0.25">
      <c r="A746">
        <v>10456</v>
      </c>
      <c r="B746" s="1">
        <v>40599</v>
      </c>
      <c r="C746" t="s">
        <v>18</v>
      </c>
      <c r="D746" t="s">
        <v>7</v>
      </c>
      <c r="E746" t="s">
        <v>205</v>
      </c>
      <c r="F746" t="s">
        <v>58</v>
      </c>
      <c r="G746" s="6">
        <v>272</v>
      </c>
    </row>
    <row r="747" spans="1:7" x14ac:dyDescent="0.25">
      <c r="A747">
        <v>10756</v>
      </c>
      <c r="B747" s="1">
        <v>40874</v>
      </c>
      <c r="C747" t="s">
        <v>136</v>
      </c>
      <c r="D747" t="s">
        <v>32</v>
      </c>
      <c r="E747" t="s">
        <v>205</v>
      </c>
      <c r="F747" t="s">
        <v>63</v>
      </c>
      <c r="G747" s="6">
        <v>1050</v>
      </c>
    </row>
    <row r="748" spans="1:7" x14ac:dyDescent="0.25">
      <c r="A748">
        <v>10455</v>
      </c>
      <c r="B748" s="1">
        <v>40598</v>
      </c>
      <c r="C748" t="s">
        <v>130</v>
      </c>
      <c r="D748" t="s">
        <v>131</v>
      </c>
      <c r="E748" t="s">
        <v>205</v>
      </c>
      <c r="F748" t="s">
        <v>99</v>
      </c>
      <c r="G748" s="6">
        <v>288</v>
      </c>
    </row>
    <row r="749" spans="1:7" x14ac:dyDescent="0.25">
      <c r="A749">
        <v>10450</v>
      </c>
      <c r="B749" s="1">
        <v>40593</v>
      </c>
      <c r="C749" t="s">
        <v>35</v>
      </c>
      <c r="D749" t="s">
        <v>24</v>
      </c>
      <c r="E749" t="s">
        <v>205</v>
      </c>
      <c r="F749" t="s">
        <v>3</v>
      </c>
      <c r="G749" s="6">
        <v>396.8</v>
      </c>
    </row>
    <row r="750" spans="1:7" x14ac:dyDescent="0.25">
      <c r="A750">
        <v>10857</v>
      </c>
      <c r="B750" s="1">
        <v>40936</v>
      </c>
      <c r="C750" t="s">
        <v>87</v>
      </c>
      <c r="D750" t="s">
        <v>88</v>
      </c>
      <c r="E750" t="s">
        <v>205</v>
      </c>
      <c r="F750" t="s">
        <v>124</v>
      </c>
      <c r="G750" s="6">
        <v>300</v>
      </c>
    </row>
    <row r="751" spans="1:7" x14ac:dyDescent="0.25">
      <c r="A751">
        <v>10467</v>
      </c>
      <c r="B751" s="1">
        <v>40608</v>
      </c>
      <c r="C751" t="s">
        <v>141</v>
      </c>
      <c r="D751" t="s">
        <v>16</v>
      </c>
      <c r="E751" t="s">
        <v>205</v>
      </c>
      <c r="F751" t="s">
        <v>61</v>
      </c>
      <c r="G751" s="6">
        <v>100.8</v>
      </c>
    </row>
    <row r="752" spans="1:7" x14ac:dyDescent="0.25">
      <c r="A752">
        <v>10862</v>
      </c>
      <c r="B752" s="1">
        <v>40938</v>
      </c>
      <c r="C752" t="s">
        <v>168</v>
      </c>
      <c r="D752" t="s">
        <v>7</v>
      </c>
      <c r="E752" t="s">
        <v>205</v>
      </c>
      <c r="F752" t="s">
        <v>19</v>
      </c>
      <c r="G752" s="6">
        <v>525</v>
      </c>
    </row>
    <row r="753" spans="1:7" x14ac:dyDescent="0.25">
      <c r="A753">
        <v>10435</v>
      </c>
      <c r="B753" s="1">
        <v>40578</v>
      </c>
      <c r="C753" t="s">
        <v>172</v>
      </c>
      <c r="D753" t="s">
        <v>52</v>
      </c>
      <c r="E753" t="s">
        <v>205</v>
      </c>
      <c r="F753" t="s">
        <v>71</v>
      </c>
      <c r="G753" s="6">
        <v>152</v>
      </c>
    </row>
    <row r="754" spans="1:7" x14ac:dyDescent="0.25">
      <c r="A754">
        <v>10498</v>
      </c>
      <c r="B754" s="1">
        <v>40640</v>
      </c>
      <c r="C754" t="s">
        <v>147</v>
      </c>
      <c r="D754" t="s">
        <v>2</v>
      </c>
      <c r="E754" t="s">
        <v>205</v>
      </c>
      <c r="F754" t="s">
        <v>61</v>
      </c>
      <c r="G754" s="6">
        <v>63</v>
      </c>
    </row>
    <row r="755" spans="1:7" x14ac:dyDescent="0.25">
      <c r="A755">
        <v>10795</v>
      </c>
      <c r="B755" s="1">
        <v>40901</v>
      </c>
      <c r="C755" t="s">
        <v>92</v>
      </c>
      <c r="D755" t="s">
        <v>93</v>
      </c>
      <c r="E755" t="s">
        <v>205</v>
      </c>
      <c r="F755" t="s">
        <v>55</v>
      </c>
      <c r="G755" s="6">
        <v>1134.25</v>
      </c>
    </row>
    <row r="756" spans="1:7" x14ac:dyDescent="0.25">
      <c r="A756">
        <v>11046</v>
      </c>
      <c r="B756" s="1">
        <v>41022</v>
      </c>
      <c r="C756" t="s">
        <v>140</v>
      </c>
      <c r="D756" t="s">
        <v>7</v>
      </c>
      <c r="E756" t="s">
        <v>205</v>
      </c>
      <c r="F756" t="s">
        <v>54</v>
      </c>
      <c r="G756" s="6">
        <v>722</v>
      </c>
    </row>
    <row r="757" spans="1:7" x14ac:dyDescent="0.25">
      <c r="A757">
        <v>11050</v>
      </c>
      <c r="B757" s="1">
        <v>41026</v>
      </c>
      <c r="C757" t="s">
        <v>154</v>
      </c>
      <c r="D757" t="s">
        <v>88</v>
      </c>
      <c r="E757" t="s">
        <v>205</v>
      </c>
      <c r="F757" t="s">
        <v>30</v>
      </c>
      <c r="G757" s="6">
        <v>810</v>
      </c>
    </row>
    <row r="758" spans="1:7" x14ac:dyDescent="0.25">
      <c r="A758">
        <v>10543</v>
      </c>
      <c r="B758" s="1">
        <v>40684</v>
      </c>
      <c r="C758" t="s">
        <v>1</v>
      </c>
      <c r="D758" t="s">
        <v>2</v>
      </c>
      <c r="E758" t="s">
        <v>205</v>
      </c>
      <c r="F758" t="s">
        <v>54</v>
      </c>
      <c r="G758" s="6">
        <v>969</v>
      </c>
    </row>
    <row r="759" spans="1:7" x14ac:dyDescent="0.25">
      <c r="A759">
        <v>10305</v>
      </c>
      <c r="B759" s="1">
        <v>40434</v>
      </c>
      <c r="C759" t="s">
        <v>90</v>
      </c>
      <c r="D759" t="s">
        <v>32</v>
      </c>
      <c r="E759" t="s">
        <v>205</v>
      </c>
      <c r="F759" t="s">
        <v>63</v>
      </c>
      <c r="G759" s="6">
        <v>1125</v>
      </c>
    </row>
    <row r="760" spans="1:7" x14ac:dyDescent="0.25">
      <c r="A760">
        <v>10614</v>
      </c>
      <c r="B760" s="1">
        <v>40753</v>
      </c>
      <c r="C760" t="s">
        <v>182</v>
      </c>
      <c r="D760" t="s">
        <v>7</v>
      </c>
      <c r="E760" t="s">
        <v>205</v>
      </c>
      <c r="F760" t="s">
        <v>19</v>
      </c>
      <c r="G760" s="6">
        <v>294</v>
      </c>
    </row>
    <row r="761" spans="1:7" x14ac:dyDescent="0.25">
      <c r="A761">
        <v>10276</v>
      </c>
      <c r="B761" s="1">
        <v>40398</v>
      </c>
      <c r="C761" t="s">
        <v>39</v>
      </c>
      <c r="D761" t="s">
        <v>40</v>
      </c>
      <c r="E761" t="s">
        <v>205</v>
      </c>
      <c r="F761" t="s">
        <v>3</v>
      </c>
      <c r="G761" s="6">
        <v>372</v>
      </c>
    </row>
    <row r="762" spans="1:7" x14ac:dyDescent="0.25">
      <c r="A762">
        <v>10430</v>
      </c>
      <c r="B762" s="1">
        <v>40573</v>
      </c>
      <c r="C762" t="s">
        <v>92</v>
      </c>
      <c r="D762" t="s">
        <v>93</v>
      </c>
      <c r="E762" t="s">
        <v>200</v>
      </c>
      <c r="F762" t="s">
        <v>104</v>
      </c>
      <c r="G762" s="6">
        <v>1123.2</v>
      </c>
    </row>
    <row r="763" spans="1:7" x14ac:dyDescent="0.25">
      <c r="A763">
        <v>11034</v>
      </c>
      <c r="B763" s="1">
        <v>41019</v>
      </c>
      <c r="C763" t="s">
        <v>90</v>
      </c>
      <c r="D763" t="s">
        <v>32</v>
      </c>
      <c r="E763" t="s">
        <v>205</v>
      </c>
      <c r="F763" t="s">
        <v>58</v>
      </c>
      <c r="G763" s="6">
        <v>135</v>
      </c>
    </row>
    <row r="764" spans="1:7" x14ac:dyDescent="0.25">
      <c r="A764">
        <v>10804</v>
      </c>
      <c r="B764" s="1">
        <v>40907</v>
      </c>
      <c r="C764" t="s">
        <v>97</v>
      </c>
      <c r="D764" t="s">
        <v>52</v>
      </c>
      <c r="E764" t="s">
        <v>203</v>
      </c>
      <c r="F764" t="s">
        <v>3</v>
      </c>
      <c r="G764" s="6">
        <v>1116</v>
      </c>
    </row>
    <row r="765" spans="1:7" x14ac:dyDescent="0.25">
      <c r="A765">
        <v>11054</v>
      </c>
      <c r="B765" s="1">
        <v>41027</v>
      </c>
      <c r="C765" t="s">
        <v>176</v>
      </c>
      <c r="D765" t="s">
        <v>66</v>
      </c>
      <c r="E765" t="s">
        <v>205</v>
      </c>
      <c r="F765" t="s">
        <v>119</v>
      </c>
      <c r="G765" s="6">
        <v>25</v>
      </c>
    </row>
    <row r="766" spans="1:7" x14ac:dyDescent="0.25">
      <c r="A766">
        <v>10679</v>
      </c>
      <c r="B766" s="1">
        <v>40809</v>
      </c>
      <c r="C766" t="s">
        <v>167</v>
      </c>
      <c r="D766" t="s">
        <v>24</v>
      </c>
      <c r="E766" t="s">
        <v>205</v>
      </c>
      <c r="F766" t="s">
        <v>42</v>
      </c>
      <c r="G766" s="6">
        <v>660</v>
      </c>
    </row>
    <row r="767" spans="1:7" x14ac:dyDescent="0.25">
      <c r="A767">
        <v>10262</v>
      </c>
      <c r="B767" s="1">
        <v>40381</v>
      </c>
      <c r="C767" t="s">
        <v>112</v>
      </c>
      <c r="D767" t="s">
        <v>32</v>
      </c>
      <c r="E767" t="s">
        <v>205</v>
      </c>
      <c r="F767" t="s">
        <v>96</v>
      </c>
      <c r="G767" s="6">
        <v>163.19999999999999</v>
      </c>
    </row>
    <row r="768" spans="1:7" x14ac:dyDescent="0.25">
      <c r="A768">
        <v>10977</v>
      </c>
      <c r="B768" s="1">
        <v>40994</v>
      </c>
      <c r="C768" t="s">
        <v>154</v>
      </c>
      <c r="D768" t="s">
        <v>88</v>
      </c>
      <c r="E768" t="s">
        <v>205</v>
      </c>
      <c r="F768" t="s">
        <v>99</v>
      </c>
      <c r="G768" s="6">
        <v>540</v>
      </c>
    </row>
    <row r="769" spans="1:7" x14ac:dyDescent="0.25">
      <c r="A769">
        <v>10268</v>
      </c>
      <c r="B769" s="1">
        <v>40389</v>
      </c>
      <c r="C769" t="s">
        <v>10</v>
      </c>
      <c r="D769" t="s">
        <v>2</v>
      </c>
      <c r="E769" t="s">
        <v>205</v>
      </c>
      <c r="F769" t="s">
        <v>13</v>
      </c>
      <c r="G769" s="6">
        <v>990</v>
      </c>
    </row>
    <row r="770" spans="1:7" x14ac:dyDescent="0.25">
      <c r="A770">
        <v>10287</v>
      </c>
      <c r="B770" s="1">
        <v>40412</v>
      </c>
      <c r="C770" t="s">
        <v>64</v>
      </c>
      <c r="D770" t="s">
        <v>12</v>
      </c>
      <c r="E770" t="s">
        <v>205</v>
      </c>
      <c r="F770" t="s">
        <v>55</v>
      </c>
      <c r="G770" s="6">
        <v>472.6</v>
      </c>
    </row>
    <row r="771" spans="1:7" x14ac:dyDescent="0.25">
      <c r="A771">
        <v>10706</v>
      </c>
      <c r="B771" s="1">
        <v>40832</v>
      </c>
      <c r="C771" t="s">
        <v>90</v>
      </c>
      <c r="D771" t="s">
        <v>32</v>
      </c>
      <c r="E771" t="s">
        <v>205</v>
      </c>
      <c r="F771" t="s">
        <v>55</v>
      </c>
      <c r="G771" s="6">
        <v>349</v>
      </c>
    </row>
    <row r="772" spans="1:7" x14ac:dyDescent="0.25">
      <c r="A772">
        <v>10627</v>
      </c>
      <c r="B772" s="1">
        <v>40766</v>
      </c>
      <c r="C772" t="s">
        <v>31</v>
      </c>
      <c r="D772" t="s">
        <v>32</v>
      </c>
      <c r="E772" t="s">
        <v>205</v>
      </c>
      <c r="F772" t="s">
        <v>38</v>
      </c>
      <c r="G772" s="6">
        <v>739.5</v>
      </c>
    </row>
    <row r="773" spans="1:7" x14ac:dyDescent="0.25">
      <c r="A773">
        <v>10560</v>
      </c>
      <c r="B773" s="1">
        <v>40700</v>
      </c>
      <c r="C773" t="s">
        <v>57</v>
      </c>
      <c r="D773" t="s">
        <v>7</v>
      </c>
      <c r="E773" t="s">
        <v>205</v>
      </c>
      <c r="F773" t="s">
        <v>14</v>
      </c>
      <c r="G773" s="6">
        <v>517.79999999999995</v>
      </c>
    </row>
    <row r="774" spans="1:7" x14ac:dyDescent="0.25">
      <c r="A774">
        <v>10596</v>
      </c>
      <c r="B774" s="1">
        <v>40735</v>
      </c>
      <c r="C774" t="s">
        <v>132</v>
      </c>
      <c r="D774" t="s">
        <v>32</v>
      </c>
      <c r="E774" t="s">
        <v>205</v>
      </c>
      <c r="F774" t="s">
        <v>50</v>
      </c>
      <c r="G774" s="6">
        <v>152</v>
      </c>
    </row>
    <row r="775" spans="1:7" x14ac:dyDescent="0.25">
      <c r="A775">
        <v>10472</v>
      </c>
      <c r="B775" s="1">
        <v>40614</v>
      </c>
      <c r="C775" t="s">
        <v>97</v>
      </c>
      <c r="D775" t="s">
        <v>52</v>
      </c>
      <c r="E775" t="s">
        <v>205</v>
      </c>
      <c r="F775" t="s">
        <v>61</v>
      </c>
      <c r="G775" s="6">
        <v>273.60000000000002</v>
      </c>
    </row>
    <row r="776" spans="1:7" x14ac:dyDescent="0.25">
      <c r="A776">
        <v>10696</v>
      </c>
      <c r="B776" s="1">
        <v>40824</v>
      </c>
      <c r="C776" t="s">
        <v>132</v>
      </c>
      <c r="D776" t="s">
        <v>32</v>
      </c>
      <c r="E776" t="s">
        <v>205</v>
      </c>
      <c r="F776" t="s">
        <v>104</v>
      </c>
      <c r="G776" s="6">
        <v>780</v>
      </c>
    </row>
    <row r="777" spans="1:7" x14ac:dyDescent="0.25">
      <c r="A777">
        <v>11036</v>
      </c>
      <c r="B777" s="1">
        <v>41019</v>
      </c>
      <c r="C777" t="s">
        <v>137</v>
      </c>
      <c r="D777" t="s">
        <v>7</v>
      </c>
      <c r="E777" t="s">
        <v>205</v>
      </c>
      <c r="F777" t="s">
        <v>82</v>
      </c>
      <c r="G777" s="6">
        <v>42</v>
      </c>
    </row>
    <row r="778" spans="1:7" x14ac:dyDescent="0.25">
      <c r="A778">
        <v>11052</v>
      </c>
      <c r="B778" s="1">
        <v>41026</v>
      </c>
      <c r="C778" t="s">
        <v>21</v>
      </c>
      <c r="D778" t="s">
        <v>12</v>
      </c>
      <c r="E778" t="s">
        <v>201</v>
      </c>
      <c r="F778" t="s">
        <v>44</v>
      </c>
      <c r="G778" s="6">
        <v>1104</v>
      </c>
    </row>
    <row r="779" spans="1:7" x14ac:dyDescent="0.25">
      <c r="A779">
        <v>10961</v>
      </c>
      <c r="B779" s="1">
        <v>40987</v>
      </c>
      <c r="C779" t="s">
        <v>162</v>
      </c>
      <c r="D779" t="s">
        <v>12</v>
      </c>
      <c r="E779" t="s">
        <v>205</v>
      </c>
      <c r="F779" t="s">
        <v>113</v>
      </c>
      <c r="G779" s="6">
        <v>39.9</v>
      </c>
    </row>
    <row r="780" spans="1:7" x14ac:dyDescent="0.25">
      <c r="A780">
        <v>10380</v>
      </c>
      <c r="B780" s="1">
        <v>40524</v>
      </c>
      <c r="C780" t="s">
        <v>107</v>
      </c>
      <c r="D780" t="s">
        <v>108</v>
      </c>
      <c r="E780" t="s">
        <v>205</v>
      </c>
      <c r="F780" t="s">
        <v>14</v>
      </c>
      <c r="G780" s="6">
        <v>335.34</v>
      </c>
    </row>
    <row r="781" spans="1:7" x14ac:dyDescent="0.25">
      <c r="A781">
        <v>10932</v>
      </c>
      <c r="B781" s="1">
        <v>40974</v>
      </c>
      <c r="C781" t="s">
        <v>23</v>
      </c>
      <c r="D781" t="s">
        <v>24</v>
      </c>
      <c r="E781" t="s">
        <v>205</v>
      </c>
      <c r="F781" t="s">
        <v>55</v>
      </c>
      <c r="G781" s="6">
        <v>471.15</v>
      </c>
    </row>
    <row r="782" spans="1:7" x14ac:dyDescent="0.25">
      <c r="A782">
        <v>10360</v>
      </c>
      <c r="B782" s="1">
        <v>40504</v>
      </c>
      <c r="C782" t="s">
        <v>167</v>
      </c>
      <c r="D782" t="s">
        <v>24</v>
      </c>
      <c r="E782" t="s">
        <v>200</v>
      </c>
      <c r="F782" t="s">
        <v>98</v>
      </c>
      <c r="G782" s="6">
        <v>1092</v>
      </c>
    </row>
    <row r="783" spans="1:7" x14ac:dyDescent="0.25">
      <c r="A783">
        <v>10408</v>
      </c>
      <c r="B783" s="1">
        <v>40551</v>
      </c>
      <c r="C783" t="s">
        <v>106</v>
      </c>
      <c r="D783" t="s">
        <v>24</v>
      </c>
      <c r="E783" t="s">
        <v>205</v>
      </c>
      <c r="F783" t="s">
        <v>183</v>
      </c>
      <c r="G783" s="6">
        <v>208</v>
      </c>
    </row>
    <row r="784" spans="1:7" x14ac:dyDescent="0.25">
      <c r="A784">
        <v>10719</v>
      </c>
      <c r="B784" s="1">
        <v>40843</v>
      </c>
      <c r="C784" t="s">
        <v>110</v>
      </c>
      <c r="D784" t="s">
        <v>32</v>
      </c>
      <c r="E784" t="s">
        <v>205</v>
      </c>
      <c r="F784" t="s">
        <v>63</v>
      </c>
      <c r="G784" s="6">
        <v>562.5</v>
      </c>
    </row>
    <row r="785" spans="1:7" x14ac:dyDescent="0.25">
      <c r="A785">
        <v>10421</v>
      </c>
      <c r="B785" s="1">
        <v>40564</v>
      </c>
      <c r="C785" t="s">
        <v>109</v>
      </c>
      <c r="D785" t="s">
        <v>12</v>
      </c>
      <c r="E785" t="s">
        <v>205</v>
      </c>
      <c r="F785" t="s">
        <v>8</v>
      </c>
      <c r="G785" s="6">
        <v>24.82</v>
      </c>
    </row>
    <row r="786" spans="1:7" x14ac:dyDescent="0.25">
      <c r="A786">
        <v>10957</v>
      </c>
      <c r="B786" s="1">
        <v>40986</v>
      </c>
      <c r="C786" t="s">
        <v>147</v>
      </c>
      <c r="D786" t="s">
        <v>2</v>
      </c>
      <c r="E786" t="s">
        <v>205</v>
      </c>
      <c r="F786" t="s">
        <v>14</v>
      </c>
      <c r="G786" s="6">
        <v>776.7</v>
      </c>
    </row>
    <row r="787" spans="1:7" x14ac:dyDescent="0.25">
      <c r="A787">
        <v>10383</v>
      </c>
      <c r="B787" s="1">
        <v>40528</v>
      </c>
      <c r="C787" t="s">
        <v>120</v>
      </c>
      <c r="D787" t="s">
        <v>52</v>
      </c>
      <c r="E787" t="s">
        <v>205</v>
      </c>
      <c r="F787" t="s">
        <v>82</v>
      </c>
      <c r="G787" s="6">
        <v>96</v>
      </c>
    </row>
    <row r="788" spans="1:7" x14ac:dyDescent="0.25">
      <c r="A788">
        <v>10354</v>
      </c>
      <c r="B788" s="1">
        <v>40496</v>
      </c>
      <c r="C788" t="s">
        <v>86</v>
      </c>
      <c r="D788" t="s">
        <v>40</v>
      </c>
      <c r="E788" t="s">
        <v>205</v>
      </c>
      <c r="F788" t="s">
        <v>89</v>
      </c>
      <c r="G788" s="6">
        <v>172.8</v>
      </c>
    </row>
    <row r="789" spans="1:7" x14ac:dyDescent="0.25">
      <c r="A789">
        <v>10729</v>
      </c>
      <c r="B789" s="1">
        <v>40851</v>
      </c>
      <c r="C789" t="s">
        <v>123</v>
      </c>
      <c r="D789" t="s">
        <v>2</v>
      </c>
      <c r="E789" t="s">
        <v>205</v>
      </c>
      <c r="F789" t="s">
        <v>89</v>
      </c>
      <c r="G789" s="6">
        <v>900</v>
      </c>
    </row>
    <row r="790" spans="1:7" x14ac:dyDescent="0.25">
      <c r="A790">
        <v>10951</v>
      </c>
      <c r="B790" s="1">
        <v>40984</v>
      </c>
      <c r="C790" t="s">
        <v>126</v>
      </c>
      <c r="D790" t="s">
        <v>127</v>
      </c>
      <c r="E790" t="s">
        <v>204</v>
      </c>
      <c r="F790" t="s">
        <v>119</v>
      </c>
      <c r="G790" s="6">
        <v>35.619999999999997</v>
      </c>
    </row>
    <row r="791" spans="1:7" x14ac:dyDescent="0.25">
      <c r="A791">
        <v>10836</v>
      </c>
      <c r="B791" s="1">
        <v>40924</v>
      </c>
      <c r="C791" t="s">
        <v>92</v>
      </c>
      <c r="D791" t="s">
        <v>93</v>
      </c>
      <c r="E791" t="s">
        <v>202</v>
      </c>
      <c r="F791" t="s">
        <v>164</v>
      </c>
      <c r="G791" s="6">
        <v>1092</v>
      </c>
    </row>
    <row r="792" spans="1:7" x14ac:dyDescent="0.25">
      <c r="A792">
        <v>10557</v>
      </c>
      <c r="B792" s="1">
        <v>40697</v>
      </c>
      <c r="C792" t="s">
        <v>168</v>
      </c>
      <c r="D792" t="s">
        <v>7</v>
      </c>
      <c r="E792" t="s">
        <v>204</v>
      </c>
      <c r="F792" t="s">
        <v>94</v>
      </c>
      <c r="G792" s="6">
        <v>997.5</v>
      </c>
    </row>
    <row r="793" spans="1:7" x14ac:dyDescent="0.25">
      <c r="A793">
        <v>10386</v>
      </c>
      <c r="B793" s="1">
        <v>40530</v>
      </c>
      <c r="C793" t="s">
        <v>169</v>
      </c>
      <c r="D793" t="s">
        <v>12</v>
      </c>
      <c r="E793" t="s">
        <v>204</v>
      </c>
      <c r="F793" t="s">
        <v>61</v>
      </c>
      <c r="G793" s="6">
        <v>54</v>
      </c>
    </row>
    <row r="794" spans="1:7" x14ac:dyDescent="0.25">
      <c r="A794">
        <v>10828</v>
      </c>
      <c r="B794" s="1">
        <v>40921</v>
      </c>
      <c r="C794" t="s">
        <v>65</v>
      </c>
      <c r="D794" t="s">
        <v>66</v>
      </c>
      <c r="E794" t="s">
        <v>204</v>
      </c>
      <c r="F794" t="s">
        <v>151</v>
      </c>
      <c r="G794" s="6">
        <v>405</v>
      </c>
    </row>
    <row r="795" spans="1:7" x14ac:dyDescent="0.25">
      <c r="A795">
        <v>10782</v>
      </c>
      <c r="B795" s="1">
        <v>40894</v>
      </c>
      <c r="C795" t="s">
        <v>176</v>
      </c>
      <c r="D795" t="s">
        <v>66</v>
      </c>
      <c r="E795" t="s">
        <v>204</v>
      </c>
      <c r="F795" t="s">
        <v>84</v>
      </c>
      <c r="G795" s="6">
        <v>12.5</v>
      </c>
    </row>
    <row r="796" spans="1:7" x14ac:dyDescent="0.25">
      <c r="A796">
        <v>10577</v>
      </c>
      <c r="B796" s="1">
        <v>40717</v>
      </c>
      <c r="C796" t="s">
        <v>184</v>
      </c>
      <c r="D796" t="s">
        <v>32</v>
      </c>
      <c r="E796" t="s">
        <v>204</v>
      </c>
      <c r="F796" t="s">
        <v>99</v>
      </c>
      <c r="G796" s="6">
        <v>180</v>
      </c>
    </row>
    <row r="797" spans="1:7" x14ac:dyDescent="0.25">
      <c r="A797">
        <v>10586</v>
      </c>
      <c r="B797" s="1">
        <v>40726</v>
      </c>
      <c r="C797" t="s">
        <v>15</v>
      </c>
      <c r="D797" t="s">
        <v>16</v>
      </c>
      <c r="E797" t="s">
        <v>204</v>
      </c>
      <c r="F797" t="s">
        <v>113</v>
      </c>
      <c r="G797" s="6">
        <v>23.8</v>
      </c>
    </row>
    <row r="798" spans="1:7" x14ac:dyDescent="0.25">
      <c r="A798">
        <v>10829</v>
      </c>
      <c r="B798" s="1">
        <v>40921</v>
      </c>
      <c r="C798" t="s">
        <v>118</v>
      </c>
      <c r="D798" t="s">
        <v>52</v>
      </c>
      <c r="E798" t="s">
        <v>204</v>
      </c>
      <c r="F798" t="s">
        <v>71</v>
      </c>
      <c r="G798" s="6">
        <v>190</v>
      </c>
    </row>
    <row r="799" spans="1:7" x14ac:dyDescent="0.25">
      <c r="A799">
        <v>10608</v>
      </c>
      <c r="B799" s="1">
        <v>40747</v>
      </c>
      <c r="C799" t="s">
        <v>160</v>
      </c>
      <c r="D799" t="s">
        <v>7</v>
      </c>
      <c r="E799" t="s">
        <v>200</v>
      </c>
      <c r="F799" t="s">
        <v>50</v>
      </c>
      <c r="G799" s="6">
        <v>1064</v>
      </c>
    </row>
    <row r="800" spans="1:7" x14ac:dyDescent="0.25">
      <c r="A800">
        <v>10411</v>
      </c>
      <c r="B800" s="1">
        <v>40553</v>
      </c>
      <c r="C800" t="s">
        <v>72</v>
      </c>
      <c r="D800" t="s">
        <v>48</v>
      </c>
      <c r="E800" t="s">
        <v>204</v>
      </c>
      <c r="F800" t="s">
        <v>17</v>
      </c>
      <c r="G800" s="6">
        <v>154</v>
      </c>
    </row>
    <row r="801" spans="1:7" x14ac:dyDescent="0.25">
      <c r="A801">
        <v>10905</v>
      </c>
      <c r="B801" s="1">
        <v>40963</v>
      </c>
      <c r="C801" t="s">
        <v>142</v>
      </c>
      <c r="D801" t="s">
        <v>12</v>
      </c>
      <c r="E801" t="s">
        <v>204</v>
      </c>
      <c r="F801" t="s">
        <v>89</v>
      </c>
      <c r="G801" s="6">
        <v>342</v>
      </c>
    </row>
    <row r="802" spans="1:7" x14ac:dyDescent="0.25">
      <c r="A802">
        <v>10501</v>
      </c>
      <c r="B802" s="1">
        <v>40642</v>
      </c>
      <c r="C802" t="s">
        <v>182</v>
      </c>
      <c r="D802" t="s">
        <v>7</v>
      </c>
      <c r="E802" t="s">
        <v>204</v>
      </c>
      <c r="F802" t="s">
        <v>20</v>
      </c>
      <c r="G802" s="6">
        <v>149</v>
      </c>
    </row>
    <row r="803" spans="1:7" x14ac:dyDescent="0.25">
      <c r="A803">
        <v>10566</v>
      </c>
      <c r="B803" s="1">
        <v>40706</v>
      </c>
      <c r="C803" t="s">
        <v>167</v>
      </c>
      <c r="D803" t="s">
        <v>24</v>
      </c>
      <c r="E803" t="s">
        <v>204</v>
      </c>
      <c r="F803" t="s">
        <v>19</v>
      </c>
      <c r="G803" s="6">
        <v>624.75</v>
      </c>
    </row>
    <row r="804" spans="1:7" x14ac:dyDescent="0.25">
      <c r="A804">
        <v>10475</v>
      </c>
      <c r="B804" s="1">
        <v>40616</v>
      </c>
      <c r="C804" t="s">
        <v>156</v>
      </c>
      <c r="D804" t="s">
        <v>157</v>
      </c>
      <c r="E804" t="s">
        <v>204</v>
      </c>
      <c r="F804" t="s">
        <v>84</v>
      </c>
      <c r="G804" s="6">
        <v>297.5</v>
      </c>
    </row>
    <row r="805" spans="1:7" x14ac:dyDescent="0.25">
      <c r="A805">
        <v>10817</v>
      </c>
      <c r="B805" s="1">
        <v>40914</v>
      </c>
      <c r="C805" t="s">
        <v>18</v>
      </c>
      <c r="D805" t="s">
        <v>7</v>
      </c>
      <c r="E805" t="s">
        <v>201</v>
      </c>
      <c r="F805" t="s">
        <v>4</v>
      </c>
      <c r="G805" s="6">
        <v>1061.82</v>
      </c>
    </row>
    <row r="806" spans="1:7" x14ac:dyDescent="0.25">
      <c r="A806">
        <v>10665</v>
      </c>
      <c r="B806" s="1">
        <v>40797</v>
      </c>
      <c r="C806" t="s">
        <v>76</v>
      </c>
      <c r="D806" t="s">
        <v>32</v>
      </c>
      <c r="E806" t="s">
        <v>197</v>
      </c>
      <c r="F806" t="s">
        <v>77</v>
      </c>
      <c r="G806" s="6">
        <v>1060</v>
      </c>
    </row>
    <row r="807" spans="1:7" x14ac:dyDescent="0.25">
      <c r="A807">
        <v>10506</v>
      </c>
      <c r="B807" s="1">
        <v>40648</v>
      </c>
      <c r="C807" t="s">
        <v>18</v>
      </c>
      <c r="D807" t="s">
        <v>7</v>
      </c>
      <c r="E807" t="s">
        <v>204</v>
      </c>
      <c r="F807" t="s">
        <v>149</v>
      </c>
      <c r="G807" s="6">
        <v>226.8</v>
      </c>
    </row>
    <row r="808" spans="1:7" x14ac:dyDescent="0.25">
      <c r="A808">
        <v>10837</v>
      </c>
      <c r="B808" s="1">
        <v>40924</v>
      </c>
      <c r="C808" t="s">
        <v>87</v>
      </c>
      <c r="D808" t="s">
        <v>88</v>
      </c>
      <c r="E808" t="s">
        <v>204</v>
      </c>
      <c r="F808" t="s">
        <v>82</v>
      </c>
      <c r="G808" s="6">
        <v>36</v>
      </c>
    </row>
    <row r="809" spans="1:7" x14ac:dyDescent="0.25">
      <c r="A809">
        <v>10995</v>
      </c>
      <c r="B809" s="1">
        <v>41001</v>
      </c>
      <c r="C809" t="s">
        <v>86</v>
      </c>
      <c r="D809" t="s">
        <v>40</v>
      </c>
      <c r="E809" t="s">
        <v>197</v>
      </c>
      <c r="F809" t="s">
        <v>77</v>
      </c>
      <c r="G809" s="6">
        <v>1060</v>
      </c>
    </row>
    <row r="810" spans="1:7" x14ac:dyDescent="0.25">
      <c r="A810">
        <v>11016</v>
      </c>
      <c r="B810" s="1">
        <v>41009</v>
      </c>
      <c r="C810" t="s">
        <v>120</v>
      </c>
      <c r="D810" t="s">
        <v>52</v>
      </c>
      <c r="E810" t="s">
        <v>204</v>
      </c>
      <c r="F810" t="s">
        <v>84</v>
      </c>
      <c r="G810" s="6">
        <v>187.5</v>
      </c>
    </row>
    <row r="811" spans="1:7" x14ac:dyDescent="0.25">
      <c r="A811">
        <v>11017</v>
      </c>
      <c r="B811" s="1">
        <v>41012</v>
      </c>
      <c r="C811" t="s">
        <v>92</v>
      </c>
      <c r="D811" t="s">
        <v>93</v>
      </c>
      <c r="E811" t="s">
        <v>204</v>
      </c>
      <c r="F811" t="s">
        <v>124</v>
      </c>
      <c r="G811" s="6">
        <v>250</v>
      </c>
    </row>
    <row r="812" spans="1:7" x14ac:dyDescent="0.25">
      <c r="A812">
        <v>11022</v>
      </c>
      <c r="B812" s="1">
        <v>41013</v>
      </c>
      <c r="C812" t="s">
        <v>21</v>
      </c>
      <c r="D812" t="s">
        <v>12</v>
      </c>
      <c r="E812" t="s">
        <v>204</v>
      </c>
      <c r="F812" t="s">
        <v>8</v>
      </c>
      <c r="G812" s="6">
        <v>322</v>
      </c>
    </row>
    <row r="813" spans="1:7" x14ac:dyDescent="0.25">
      <c r="A813">
        <v>10978</v>
      </c>
      <c r="B813" s="1">
        <v>40994</v>
      </c>
      <c r="C813" t="s">
        <v>180</v>
      </c>
      <c r="D813" t="s">
        <v>157</v>
      </c>
      <c r="E813" t="s">
        <v>204</v>
      </c>
      <c r="F813" t="s">
        <v>103</v>
      </c>
      <c r="G813" s="6">
        <v>680</v>
      </c>
    </row>
    <row r="814" spans="1:7" x14ac:dyDescent="0.25">
      <c r="A814">
        <v>10799</v>
      </c>
      <c r="B814" s="1">
        <v>40903</v>
      </c>
      <c r="C814" t="s">
        <v>18</v>
      </c>
      <c r="D814" t="s">
        <v>7</v>
      </c>
      <c r="E814" t="s">
        <v>204</v>
      </c>
      <c r="F814" t="s">
        <v>82</v>
      </c>
      <c r="G814" s="6">
        <v>102</v>
      </c>
    </row>
    <row r="815" spans="1:7" x14ac:dyDescent="0.25">
      <c r="A815">
        <v>10538</v>
      </c>
      <c r="B815" s="1">
        <v>40678</v>
      </c>
      <c r="C815" t="s">
        <v>133</v>
      </c>
      <c r="D815" t="s">
        <v>52</v>
      </c>
      <c r="E815" t="s">
        <v>204</v>
      </c>
      <c r="F815" t="s">
        <v>46</v>
      </c>
      <c r="G815" s="6">
        <v>105</v>
      </c>
    </row>
    <row r="816" spans="1:7" x14ac:dyDescent="0.25">
      <c r="A816">
        <v>10646</v>
      </c>
      <c r="B816" s="1">
        <v>40782</v>
      </c>
      <c r="C816" t="s">
        <v>107</v>
      </c>
      <c r="D816" t="s">
        <v>108</v>
      </c>
      <c r="E816" t="s">
        <v>204</v>
      </c>
      <c r="F816" t="s">
        <v>89</v>
      </c>
      <c r="G816" s="6">
        <v>202.5</v>
      </c>
    </row>
    <row r="817" spans="1:7" x14ac:dyDescent="0.25">
      <c r="A817">
        <v>10771</v>
      </c>
      <c r="B817" s="1">
        <v>40887</v>
      </c>
      <c r="C817" t="s">
        <v>92</v>
      </c>
      <c r="D817" t="s">
        <v>93</v>
      </c>
      <c r="E817" t="s">
        <v>204</v>
      </c>
      <c r="F817" t="s">
        <v>43</v>
      </c>
      <c r="G817" s="6">
        <v>344</v>
      </c>
    </row>
    <row r="818" spans="1:7" x14ac:dyDescent="0.25">
      <c r="A818">
        <v>10331</v>
      </c>
      <c r="B818" s="1">
        <v>40467</v>
      </c>
      <c r="C818" t="s">
        <v>23</v>
      </c>
      <c r="D818" t="s">
        <v>24</v>
      </c>
      <c r="E818" t="s">
        <v>204</v>
      </c>
      <c r="F818" t="s">
        <v>20</v>
      </c>
      <c r="G818" s="6">
        <v>88.5</v>
      </c>
    </row>
    <row r="819" spans="1:7" x14ac:dyDescent="0.25">
      <c r="A819">
        <v>10330</v>
      </c>
      <c r="B819" s="1">
        <v>40467</v>
      </c>
      <c r="C819" t="s">
        <v>1</v>
      </c>
      <c r="D819" t="s">
        <v>2</v>
      </c>
      <c r="E819" t="s">
        <v>201</v>
      </c>
      <c r="F819" t="s">
        <v>4</v>
      </c>
      <c r="G819" s="6">
        <v>1058.25</v>
      </c>
    </row>
    <row r="820" spans="1:7" x14ac:dyDescent="0.25">
      <c r="A820">
        <v>10970</v>
      </c>
      <c r="B820" s="1">
        <v>40992</v>
      </c>
      <c r="C820" t="s">
        <v>185</v>
      </c>
      <c r="D820" t="s">
        <v>79</v>
      </c>
      <c r="E820" t="s">
        <v>204</v>
      </c>
      <c r="F820" t="s">
        <v>113</v>
      </c>
      <c r="G820" s="6">
        <v>224</v>
      </c>
    </row>
    <row r="821" spans="1:7" x14ac:dyDescent="0.25">
      <c r="A821">
        <v>10750</v>
      </c>
      <c r="B821" s="1">
        <v>40868</v>
      </c>
      <c r="C821" t="s">
        <v>130</v>
      </c>
      <c r="D821" t="s">
        <v>131</v>
      </c>
      <c r="E821" t="s">
        <v>204</v>
      </c>
      <c r="F821" t="s">
        <v>83</v>
      </c>
      <c r="G821" s="6">
        <v>98.81</v>
      </c>
    </row>
    <row r="822" spans="1:7" x14ac:dyDescent="0.25">
      <c r="A822">
        <v>10324</v>
      </c>
      <c r="B822" s="1">
        <v>40459</v>
      </c>
      <c r="C822" t="s">
        <v>31</v>
      </c>
      <c r="D822" t="s">
        <v>32</v>
      </c>
      <c r="E822" t="s">
        <v>204</v>
      </c>
      <c r="F822" t="s">
        <v>55</v>
      </c>
      <c r="G822" s="6">
        <v>248.11</v>
      </c>
    </row>
    <row r="823" spans="1:7" x14ac:dyDescent="0.25">
      <c r="A823">
        <v>11058</v>
      </c>
      <c r="B823" s="1">
        <v>41028</v>
      </c>
      <c r="C823" t="s">
        <v>182</v>
      </c>
      <c r="D823" t="s">
        <v>7</v>
      </c>
      <c r="E823" t="s">
        <v>204</v>
      </c>
      <c r="F823" t="s">
        <v>58</v>
      </c>
      <c r="G823" s="6">
        <v>30</v>
      </c>
    </row>
    <row r="824" spans="1:7" x14ac:dyDescent="0.25">
      <c r="A824">
        <v>10963</v>
      </c>
      <c r="B824" s="1">
        <v>40987</v>
      </c>
      <c r="C824" t="s">
        <v>27</v>
      </c>
      <c r="D824" t="s">
        <v>28</v>
      </c>
      <c r="E824" t="s">
        <v>204</v>
      </c>
      <c r="F824" t="s">
        <v>5</v>
      </c>
      <c r="G824" s="6">
        <v>57.8</v>
      </c>
    </row>
    <row r="825" spans="1:7" x14ac:dyDescent="0.25">
      <c r="A825">
        <v>10849</v>
      </c>
      <c r="B825" s="1">
        <v>40931</v>
      </c>
      <c r="C825" t="s">
        <v>18</v>
      </c>
      <c r="D825" t="s">
        <v>7</v>
      </c>
      <c r="E825" t="s">
        <v>204</v>
      </c>
      <c r="F825" t="s">
        <v>124</v>
      </c>
      <c r="G825" s="6">
        <v>490</v>
      </c>
    </row>
    <row r="826" spans="1:7" x14ac:dyDescent="0.25">
      <c r="A826">
        <v>10853</v>
      </c>
      <c r="B826" s="1">
        <v>40935</v>
      </c>
      <c r="C826" t="s">
        <v>182</v>
      </c>
      <c r="D826" t="s">
        <v>7</v>
      </c>
      <c r="E826" t="s">
        <v>204</v>
      </c>
      <c r="F826" t="s">
        <v>63</v>
      </c>
      <c r="G826" s="6">
        <v>625</v>
      </c>
    </row>
    <row r="827" spans="1:7" x14ac:dyDescent="0.25">
      <c r="A827">
        <v>10263</v>
      </c>
      <c r="B827" s="1">
        <v>40382</v>
      </c>
      <c r="C827" t="s">
        <v>92</v>
      </c>
      <c r="D827" t="s">
        <v>93</v>
      </c>
      <c r="E827" t="s">
        <v>204</v>
      </c>
      <c r="F827" t="s">
        <v>55</v>
      </c>
      <c r="G827" s="6">
        <v>625.5</v>
      </c>
    </row>
    <row r="828" spans="1:7" x14ac:dyDescent="0.25">
      <c r="A828">
        <v>10889</v>
      </c>
      <c r="B828" s="1">
        <v>40955</v>
      </c>
      <c r="C828" t="s">
        <v>112</v>
      </c>
      <c r="D828" t="s">
        <v>32</v>
      </c>
      <c r="E828" t="s">
        <v>204</v>
      </c>
      <c r="F828" t="s">
        <v>19</v>
      </c>
      <c r="G828" s="6">
        <v>840</v>
      </c>
    </row>
    <row r="829" spans="1:7" x14ac:dyDescent="0.25">
      <c r="A829">
        <v>10942</v>
      </c>
      <c r="B829" s="1">
        <v>40979</v>
      </c>
      <c r="C829" t="s">
        <v>15</v>
      </c>
      <c r="D829" t="s">
        <v>16</v>
      </c>
      <c r="E829" t="s">
        <v>204</v>
      </c>
      <c r="F829" t="s">
        <v>41</v>
      </c>
      <c r="G829" s="6">
        <v>560</v>
      </c>
    </row>
    <row r="830" spans="1:7" x14ac:dyDescent="0.25">
      <c r="A830">
        <v>10255</v>
      </c>
      <c r="B830" s="1">
        <v>40371</v>
      </c>
      <c r="C830" t="s">
        <v>126</v>
      </c>
      <c r="D830" t="s">
        <v>127</v>
      </c>
      <c r="E830" t="s">
        <v>204</v>
      </c>
      <c r="F830" t="s">
        <v>71</v>
      </c>
      <c r="G830" s="6">
        <v>304</v>
      </c>
    </row>
    <row r="831" spans="1:7" x14ac:dyDescent="0.25">
      <c r="A831">
        <v>10705</v>
      </c>
      <c r="B831" s="1">
        <v>40831</v>
      </c>
      <c r="C831" t="s">
        <v>147</v>
      </c>
      <c r="D831" t="s">
        <v>2</v>
      </c>
      <c r="E831" t="s">
        <v>204</v>
      </c>
      <c r="F831" t="s">
        <v>84</v>
      </c>
      <c r="G831" s="6">
        <v>250</v>
      </c>
    </row>
    <row r="832" spans="1:7" x14ac:dyDescent="0.25">
      <c r="A832">
        <v>10736</v>
      </c>
      <c r="B832" s="1">
        <v>40858</v>
      </c>
      <c r="C832" t="s">
        <v>107</v>
      </c>
      <c r="D832" t="s">
        <v>108</v>
      </c>
      <c r="E832" t="s">
        <v>204</v>
      </c>
      <c r="F832" t="s">
        <v>116</v>
      </c>
      <c r="G832" s="6">
        <v>842</v>
      </c>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1:7" x14ac:dyDescent="0.25">
      <c r="B2145"/>
    </row>
    <row r="2146" spans="1:7" x14ac:dyDescent="0.25">
      <c r="B2146"/>
    </row>
    <row r="2147" spans="1:7" x14ac:dyDescent="0.25">
      <c r="B2147"/>
    </row>
    <row r="2148" spans="1:7" x14ac:dyDescent="0.25">
      <c r="B2148"/>
    </row>
    <row r="2149" spans="1:7" x14ac:dyDescent="0.25">
      <c r="B2149"/>
    </row>
    <row r="2150" spans="1:7" x14ac:dyDescent="0.25">
      <c r="B2150"/>
    </row>
    <row r="2151" spans="1:7" x14ac:dyDescent="0.25">
      <c r="B2151"/>
    </row>
    <row r="2152" spans="1:7" x14ac:dyDescent="0.25">
      <c r="B2152"/>
    </row>
    <row r="2153" spans="1:7" x14ac:dyDescent="0.25">
      <c r="B2153"/>
    </row>
    <row r="2154" spans="1:7" x14ac:dyDescent="0.25">
      <c r="B2154"/>
    </row>
    <row r="2155" spans="1:7" x14ac:dyDescent="0.25">
      <c r="B2155"/>
    </row>
    <row r="2156" spans="1:7" x14ac:dyDescent="0.25">
      <c r="B2156"/>
    </row>
    <row r="2157" spans="1:7" x14ac:dyDescent="0.25">
      <c r="B2157"/>
    </row>
    <row r="2159" spans="1:7" x14ac:dyDescent="0.25">
      <c r="A2159" s="2"/>
      <c r="B2159" s="3"/>
      <c r="C2159" s="2"/>
      <c r="D2159" s="2"/>
      <c r="E2159" s="2"/>
      <c r="F2159" s="2"/>
      <c r="G2159" s="2"/>
    </row>
  </sheetData>
  <phoneticPr fontId="4" type="noConversion"/>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0AA7-1B40-449A-B34D-74DA2A19B4F1}">
  <dimension ref="B2:I13"/>
  <sheetViews>
    <sheetView showGridLines="0" tabSelected="1" workbookViewId="0">
      <selection activeCell="M9" sqref="M9"/>
    </sheetView>
  </sheetViews>
  <sheetFormatPr defaultRowHeight="15" x14ac:dyDescent="0.25"/>
  <cols>
    <col min="1" max="1" width="9.140625" customWidth="1"/>
    <col min="2" max="2" width="3.42578125" customWidth="1"/>
    <col min="3" max="3" width="21.140625" customWidth="1"/>
    <col min="4" max="4" width="2.140625" customWidth="1"/>
    <col min="8" max="9" width="9.140625" customWidth="1"/>
  </cols>
  <sheetData>
    <row r="2" spans="2:9" ht="15.75" thickBot="1" x14ac:dyDescent="0.3">
      <c r="B2" s="113" t="s">
        <v>293</v>
      </c>
      <c r="C2" s="113"/>
      <c r="D2" s="113"/>
      <c r="E2" s="113"/>
      <c r="F2" s="113"/>
      <c r="G2" s="113"/>
      <c r="H2" s="113"/>
      <c r="I2" s="113"/>
    </row>
    <row r="3" spans="2:9" x14ac:dyDescent="0.25">
      <c r="B3" s="106"/>
      <c r="C3" s="107"/>
      <c r="D3" s="107"/>
      <c r="E3" s="107"/>
      <c r="F3" s="107"/>
      <c r="G3" s="107"/>
      <c r="H3" s="107"/>
      <c r="I3" s="108"/>
    </row>
    <row r="4" spans="2:9" x14ac:dyDescent="0.25">
      <c r="B4" s="109"/>
      <c r="C4" s="105" t="s">
        <v>283</v>
      </c>
      <c r="D4" s="105" t="s">
        <v>292</v>
      </c>
      <c r="E4" s="114" t="s">
        <v>294</v>
      </c>
      <c r="F4" s="114"/>
      <c r="G4" s="114"/>
      <c r="H4" s="114"/>
      <c r="I4" s="115"/>
    </row>
    <row r="5" spans="2:9" x14ac:dyDescent="0.25">
      <c r="B5" s="109"/>
      <c r="C5" s="105" t="s">
        <v>284</v>
      </c>
      <c r="D5" s="105" t="s">
        <v>292</v>
      </c>
      <c r="E5" s="114" t="s">
        <v>295</v>
      </c>
      <c r="F5" s="114"/>
      <c r="G5" s="114"/>
      <c r="H5" s="114"/>
      <c r="I5" s="115"/>
    </row>
    <row r="6" spans="2:9" x14ac:dyDescent="0.25">
      <c r="B6" s="109"/>
      <c r="C6" s="105" t="s">
        <v>291</v>
      </c>
      <c r="D6" s="105" t="s">
        <v>292</v>
      </c>
      <c r="E6" s="114" t="s">
        <v>296</v>
      </c>
      <c r="F6" s="114"/>
      <c r="G6" s="114"/>
      <c r="H6" s="114"/>
      <c r="I6" s="115"/>
    </row>
    <row r="7" spans="2:9" x14ac:dyDescent="0.25">
      <c r="B7" s="109"/>
      <c r="C7" s="105" t="s">
        <v>285</v>
      </c>
      <c r="D7" s="105" t="s">
        <v>292</v>
      </c>
      <c r="E7" s="114" t="s">
        <v>297</v>
      </c>
      <c r="F7" s="114"/>
      <c r="G7" s="114"/>
      <c r="H7" s="114"/>
      <c r="I7" s="115"/>
    </row>
    <row r="8" spans="2:9" x14ac:dyDescent="0.25">
      <c r="B8" s="109"/>
      <c r="C8" s="105" t="s">
        <v>286</v>
      </c>
      <c r="D8" s="105" t="s">
        <v>292</v>
      </c>
      <c r="E8" s="114" t="s">
        <v>298</v>
      </c>
      <c r="F8" s="114"/>
      <c r="G8" s="114"/>
      <c r="H8" s="114"/>
      <c r="I8" s="115"/>
    </row>
    <row r="9" spans="2:9" x14ac:dyDescent="0.25">
      <c r="B9" s="109"/>
      <c r="C9" s="105" t="s">
        <v>287</v>
      </c>
      <c r="D9" s="105" t="s">
        <v>292</v>
      </c>
      <c r="E9" s="114">
        <v>23</v>
      </c>
      <c r="F9" s="114"/>
      <c r="G9" s="114"/>
      <c r="H9" s="114"/>
      <c r="I9" s="115"/>
    </row>
    <row r="10" spans="2:9" x14ac:dyDescent="0.25">
      <c r="B10" s="109"/>
      <c r="C10" s="105" t="s">
        <v>289</v>
      </c>
      <c r="D10" s="105" t="s">
        <v>292</v>
      </c>
      <c r="E10" s="114" t="s">
        <v>299</v>
      </c>
      <c r="F10" s="114"/>
      <c r="G10" s="114"/>
      <c r="H10" s="114"/>
      <c r="I10" s="115"/>
    </row>
    <row r="11" spans="2:9" x14ac:dyDescent="0.25">
      <c r="B11" s="109"/>
      <c r="C11" s="105" t="s">
        <v>288</v>
      </c>
      <c r="D11" s="105" t="s">
        <v>292</v>
      </c>
      <c r="E11" s="114">
        <v>2022</v>
      </c>
      <c r="F11" s="114"/>
      <c r="G11" s="114"/>
      <c r="H11" s="114"/>
      <c r="I11" s="115"/>
    </row>
    <row r="12" spans="2:9" x14ac:dyDescent="0.25">
      <c r="B12" s="109"/>
      <c r="C12" s="105" t="s">
        <v>290</v>
      </c>
      <c r="D12" s="105" t="s">
        <v>292</v>
      </c>
      <c r="E12" s="114" t="s">
        <v>300</v>
      </c>
      <c r="F12" s="114"/>
      <c r="G12" s="114"/>
      <c r="H12" s="114"/>
      <c r="I12" s="115"/>
    </row>
    <row r="13" spans="2:9" ht="15.75" thickBot="1" x14ac:dyDescent="0.3">
      <c r="B13" s="110"/>
      <c r="C13" s="111"/>
      <c r="D13" s="111"/>
      <c r="E13" s="111"/>
      <c r="F13" s="111"/>
      <c r="G13" s="111"/>
      <c r="H13" s="111"/>
      <c r="I13" s="112"/>
    </row>
  </sheetData>
  <mergeCells count="13">
    <mergeCell ref="B2:I2"/>
    <mergeCell ref="E10:I10"/>
    <mergeCell ref="E11:I11"/>
    <mergeCell ref="E12:I12"/>
    <mergeCell ref="B3:I3"/>
    <mergeCell ref="B4:B13"/>
    <mergeCell ref="C13:I13"/>
    <mergeCell ref="E4:I4"/>
    <mergeCell ref="E5:I5"/>
    <mergeCell ref="E6:I6"/>
    <mergeCell ref="E7:I7"/>
    <mergeCell ref="E8:I8"/>
    <mergeCell ref="E9:I9"/>
  </mergeCells>
  <dataValidations count="9">
    <dataValidation allowBlank="1" showInputMessage="1" showErrorMessage="1" error="Harap Perhatikan_x000a__x000a_Huruf pertama untuk setiap kata harus huruf kapital !!!" prompt="Huruf pertama untuk setiap kata harus huruf kapital" sqref="E4:I4" xr:uid="{F579C5F4-649E-4404-AD30-E2AA067A717B}"/>
    <dataValidation type="list" allowBlank="1" showInputMessage="1" showErrorMessage="1" sqref="E5:I5" xr:uid="{5689D469-9D88-4CC9-9546-5C8A17E54D51}">
      <formula1>"Laki-laki,Perempuan"</formula1>
    </dataValidation>
    <dataValidation type="list" allowBlank="1" showInputMessage="1" showErrorMessage="1" sqref="E6:I6" xr:uid="{BE051F81-B3E6-4BB3-8EFE-335E9F9D61DD}">
      <formula1>"Kawin,Belum Kawin"</formula1>
    </dataValidation>
    <dataValidation type="list" allowBlank="1" showInputMessage="1" showErrorMessage="1" sqref="E7:I7" xr:uid="{38DA2E3F-14EF-4ECF-9408-F9B5F4883697}">
      <formula1>"Staff,Ketua Divisi, Manager, Direktur"</formula1>
    </dataValidation>
    <dataValidation type="list" allowBlank="1" showInputMessage="1" showErrorMessage="1" sqref="E8:I8" xr:uid="{5044D302-4D72-4246-82B0-007C25DE086C}">
      <formula1>"Produksi,Maintanance,Sales,Distribusi,HRD"</formula1>
    </dataValidation>
    <dataValidation type="whole" allowBlank="1" showInputMessage="1" showErrorMessage="1" error="Rentang Usia di 20 - 50 tahun" prompt="Angka Bulat (Tahun)" sqref="E9:I9" xr:uid="{782F77BA-36F4-4B1F-8E12-73111B95243A}">
      <formula1>20</formula1>
      <formula2>50</formula2>
    </dataValidation>
    <dataValidation type="list" allowBlank="1" showInputMessage="1" showErrorMessage="1" sqref="E10:I10" xr:uid="{FBC12EE2-745E-46DA-B6EE-729014B47596}">
      <formula1>"SMA/SMK,Diploma,Sarjana,Master"</formula1>
    </dataValidation>
    <dataValidation type="list" allowBlank="1" showInputMessage="1" showErrorMessage="1" sqref="E11:I11" xr:uid="{078B8409-2E88-44E8-A30C-561031F7B75A}">
      <formula1>"2015,2016,2017,2018,2019,2020,2021,2022"</formula1>
    </dataValidation>
    <dataValidation type="list" allowBlank="1" showInputMessage="1" showErrorMessage="1" sqref="E12:I12" xr:uid="{70781261-DF85-42B0-A3F0-29C40BA42B84}">
      <formula1>"I,II,III,IV,V"</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D68F-A107-404C-AF62-86E4CE566B80}">
  <dimension ref="A1:AEZ22"/>
  <sheetViews>
    <sheetView zoomScale="90" zoomScaleNormal="90" workbookViewId="0">
      <selection activeCell="A24" sqref="A24"/>
    </sheetView>
  </sheetViews>
  <sheetFormatPr defaultRowHeight="15" x14ac:dyDescent="0.25"/>
  <cols>
    <col min="1" max="1" width="23.5703125" customWidth="1"/>
    <col min="2" max="5" width="20.7109375" customWidth="1"/>
    <col min="6" max="6" width="30.7109375" customWidth="1"/>
    <col min="7" max="832" width="20.7109375" customWidth="1"/>
  </cols>
  <sheetData>
    <row r="1" spans="1:832" ht="18" customHeight="1" x14ac:dyDescent="0.25">
      <c r="A1" s="28" t="s">
        <v>192</v>
      </c>
      <c r="B1" s="29">
        <v>10357</v>
      </c>
      <c r="C1" s="40">
        <v>10788</v>
      </c>
      <c r="D1" s="29">
        <v>10785</v>
      </c>
      <c r="E1" s="30">
        <v>10834</v>
      </c>
      <c r="F1" s="29">
        <v>10655</v>
      </c>
      <c r="G1" s="30">
        <v>10542</v>
      </c>
      <c r="H1" s="29">
        <v>11080</v>
      </c>
      <c r="I1" s="30">
        <v>10525</v>
      </c>
      <c r="J1" s="29">
        <v>10604</v>
      </c>
      <c r="K1" s="30">
        <v>10713</v>
      </c>
      <c r="L1" s="29">
        <v>10546</v>
      </c>
      <c r="M1" s="30">
        <v>10304</v>
      </c>
      <c r="N1" s="29">
        <v>10842</v>
      </c>
      <c r="O1" s="30">
        <v>10981</v>
      </c>
      <c r="P1" s="29">
        <v>10364</v>
      </c>
      <c r="Q1" s="30">
        <v>10865</v>
      </c>
      <c r="R1" s="29">
        <v>10605</v>
      </c>
      <c r="S1" s="30">
        <v>10969</v>
      </c>
      <c r="T1" s="29">
        <v>10717</v>
      </c>
      <c r="U1" s="30">
        <v>10465</v>
      </c>
      <c r="V1" s="29">
        <v>10340</v>
      </c>
      <c r="W1" s="30">
        <v>10877</v>
      </c>
      <c r="X1" s="29">
        <v>10916</v>
      </c>
      <c r="Y1" s="30">
        <v>10792</v>
      </c>
      <c r="Z1" s="29">
        <v>11027</v>
      </c>
      <c r="AA1" s="30">
        <v>10921</v>
      </c>
      <c r="AB1" s="29">
        <v>10710</v>
      </c>
      <c r="AC1" s="30">
        <v>10417</v>
      </c>
      <c r="AD1" s="29">
        <v>10888</v>
      </c>
      <c r="AE1" s="30">
        <v>10835</v>
      </c>
      <c r="AF1" s="29">
        <v>10991</v>
      </c>
      <c r="AG1" s="30">
        <v>10325</v>
      </c>
      <c r="AH1" s="29">
        <v>10897</v>
      </c>
      <c r="AI1" s="30">
        <v>10689</v>
      </c>
      <c r="AJ1" s="29">
        <v>10680</v>
      </c>
      <c r="AK1" s="30">
        <v>10816</v>
      </c>
      <c r="AL1" s="29">
        <v>10374</v>
      </c>
      <c r="AM1" s="30">
        <v>10258</v>
      </c>
      <c r="AN1" s="29">
        <v>10984</v>
      </c>
      <c r="AO1" s="30">
        <v>10653</v>
      </c>
      <c r="AP1" s="29">
        <v>10377</v>
      </c>
      <c r="AQ1" s="30">
        <v>10482</v>
      </c>
      <c r="AR1" s="29">
        <v>10690</v>
      </c>
      <c r="AS1" s="30">
        <v>10928</v>
      </c>
      <c r="AT1" s="29">
        <v>10479</v>
      </c>
      <c r="AU1" s="30">
        <v>10776</v>
      </c>
      <c r="AV1" s="29">
        <v>10993</v>
      </c>
      <c r="AW1" s="30">
        <v>10992</v>
      </c>
      <c r="AX1" s="29">
        <v>10510</v>
      </c>
      <c r="AY1" s="30">
        <v>10567</v>
      </c>
      <c r="AZ1" s="29">
        <v>10587</v>
      </c>
      <c r="BA1" s="30">
        <v>10579</v>
      </c>
      <c r="BB1" s="29">
        <v>10314</v>
      </c>
      <c r="BC1" s="30">
        <v>10733</v>
      </c>
      <c r="BD1" s="29">
        <v>10394</v>
      </c>
      <c r="BE1" s="30">
        <v>10671</v>
      </c>
      <c r="BF1" s="29">
        <v>10666</v>
      </c>
      <c r="BG1" s="30">
        <v>10401</v>
      </c>
      <c r="BH1" s="29">
        <v>10473</v>
      </c>
      <c r="BI1" s="30">
        <v>10743</v>
      </c>
      <c r="BJ1" s="29">
        <v>10351</v>
      </c>
      <c r="BK1" s="30">
        <v>10405</v>
      </c>
      <c r="BL1" s="29">
        <v>11071</v>
      </c>
      <c r="BM1" s="30">
        <v>10306</v>
      </c>
      <c r="BN1" s="29">
        <v>10537</v>
      </c>
      <c r="BO1" s="30">
        <v>10800</v>
      </c>
      <c r="BP1" s="29">
        <v>10461</v>
      </c>
      <c r="BQ1" s="30">
        <v>10946</v>
      </c>
      <c r="BR1" s="29">
        <v>10813</v>
      </c>
      <c r="BS1" s="30">
        <v>10953</v>
      </c>
      <c r="BT1" s="29">
        <v>10270</v>
      </c>
      <c r="BU1" s="30">
        <v>10664</v>
      </c>
      <c r="BV1" s="29">
        <v>10293</v>
      </c>
      <c r="BW1" s="30">
        <v>10453</v>
      </c>
      <c r="BX1" s="29">
        <v>10859</v>
      </c>
      <c r="BY1" s="30">
        <v>10469</v>
      </c>
      <c r="BZ1" s="29">
        <v>11023</v>
      </c>
      <c r="CA1" s="30">
        <v>10975</v>
      </c>
      <c r="CB1" s="29">
        <v>10316</v>
      </c>
      <c r="CC1" s="30">
        <v>10827</v>
      </c>
      <c r="CD1" s="29">
        <v>10508</v>
      </c>
      <c r="CE1" s="30">
        <v>10746</v>
      </c>
      <c r="CF1" s="29">
        <v>10524</v>
      </c>
      <c r="CG1" s="30">
        <v>10361</v>
      </c>
      <c r="CH1" s="29">
        <v>10821</v>
      </c>
      <c r="CI1" s="30">
        <v>10825</v>
      </c>
      <c r="CJ1" s="29">
        <v>10952</v>
      </c>
      <c r="CK1" s="30">
        <v>10910</v>
      </c>
      <c r="CL1" s="29">
        <v>10376</v>
      </c>
      <c r="CM1" s="30">
        <v>10668</v>
      </c>
      <c r="CN1" s="29">
        <v>10275</v>
      </c>
      <c r="CO1" s="30">
        <v>10900</v>
      </c>
      <c r="CP1" s="29">
        <v>10909</v>
      </c>
      <c r="CQ1" s="30">
        <v>10371</v>
      </c>
      <c r="CR1" s="29">
        <v>10558</v>
      </c>
      <c r="CS1" s="30">
        <v>10677</v>
      </c>
      <c r="CT1" s="29">
        <v>10976</v>
      </c>
      <c r="CU1" s="30">
        <v>10678</v>
      </c>
      <c r="CV1" s="29">
        <v>10591</v>
      </c>
      <c r="CW1" s="30">
        <v>10396</v>
      </c>
      <c r="CX1" s="29">
        <v>10630</v>
      </c>
      <c r="CY1" s="30">
        <v>11067</v>
      </c>
      <c r="CZ1" s="29">
        <v>10626</v>
      </c>
      <c r="DA1" s="30">
        <v>10393</v>
      </c>
      <c r="DB1" s="29">
        <v>10850</v>
      </c>
      <c r="DC1" s="30">
        <v>10387</v>
      </c>
      <c r="DD1" s="29">
        <v>10562</v>
      </c>
      <c r="DE1" s="30">
        <v>10285</v>
      </c>
      <c r="DF1" s="29">
        <v>11077</v>
      </c>
      <c r="DG1" s="30">
        <v>10616</v>
      </c>
      <c r="DH1" s="29">
        <v>10687</v>
      </c>
      <c r="DI1" s="30">
        <v>10672</v>
      </c>
      <c r="DJ1" s="29">
        <v>11069</v>
      </c>
      <c r="DK1" s="30">
        <v>10902</v>
      </c>
      <c r="DL1" s="29">
        <v>10311</v>
      </c>
      <c r="DM1" s="30">
        <v>11038</v>
      </c>
      <c r="DN1" s="29">
        <v>10894</v>
      </c>
      <c r="DO1" s="30">
        <v>11039</v>
      </c>
      <c r="DP1" s="29">
        <v>10486</v>
      </c>
      <c r="DQ1" s="30">
        <v>10514</v>
      </c>
      <c r="DR1" s="29">
        <v>11012</v>
      </c>
      <c r="DS1" s="30">
        <v>10950</v>
      </c>
      <c r="DT1" s="29">
        <v>10385</v>
      </c>
      <c r="DU1" s="30">
        <v>11028</v>
      </c>
      <c r="DV1" s="29">
        <v>11000</v>
      </c>
      <c r="DW1" s="30">
        <v>11009</v>
      </c>
      <c r="DX1" s="29">
        <v>11014</v>
      </c>
      <c r="DY1" s="30">
        <v>10327</v>
      </c>
      <c r="DZ1" s="29">
        <v>10985</v>
      </c>
      <c r="EA1" s="30">
        <v>10615</v>
      </c>
      <c r="EB1" s="29">
        <v>10388</v>
      </c>
      <c r="EC1" s="30">
        <v>10277</v>
      </c>
      <c r="ED1" s="29">
        <v>11042</v>
      </c>
      <c r="EE1" s="30">
        <v>10982</v>
      </c>
      <c r="EF1" s="29">
        <v>10989</v>
      </c>
      <c r="EG1" s="30">
        <v>10339</v>
      </c>
      <c r="EH1" s="29">
        <v>10967</v>
      </c>
      <c r="EI1" s="30">
        <v>10295</v>
      </c>
      <c r="EJ1" s="29">
        <v>11073</v>
      </c>
      <c r="EK1" s="30">
        <v>10487</v>
      </c>
      <c r="EL1" s="29">
        <v>11060</v>
      </c>
      <c r="EM1" s="30">
        <v>11008</v>
      </c>
      <c r="EN1" s="29">
        <v>10407</v>
      </c>
      <c r="EO1" s="30">
        <v>11035</v>
      </c>
      <c r="EP1" s="29">
        <v>10312</v>
      </c>
      <c r="EQ1" s="30">
        <v>10832</v>
      </c>
      <c r="ER1" s="29">
        <v>10663</v>
      </c>
      <c r="ES1" s="30">
        <v>10912</v>
      </c>
      <c r="ET1" s="29">
        <v>10939</v>
      </c>
      <c r="EU1" s="30">
        <v>11064</v>
      </c>
      <c r="EV1" s="29">
        <v>10919</v>
      </c>
      <c r="EW1" s="30">
        <v>10915</v>
      </c>
      <c r="EX1" s="29">
        <v>10561</v>
      </c>
      <c r="EY1" s="30">
        <v>10563</v>
      </c>
      <c r="EZ1" s="29">
        <v>10553</v>
      </c>
      <c r="FA1" s="30">
        <v>10368</v>
      </c>
      <c r="FB1" s="29">
        <v>11059</v>
      </c>
      <c r="FC1" s="30">
        <v>10691</v>
      </c>
      <c r="FD1" s="29">
        <v>10994</v>
      </c>
      <c r="FE1" s="30">
        <v>10990</v>
      </c>
      <c r="FF1" s="29">
        <v>10422</v>
      </c>
      <c r="FG1" s="30">
        <v>10404</v>
      </c>
      <c r="FH1" s="29">
        <v>10620</v>
      </c>
      <c r="FI1" s="30">
        <v>10737</v>
      </c>
      <c r="FJ1" s="29">
        <v>10265</v>
      </c>
      <c r="FK1" s="30">
        <v>10676</v>
      </c>
      <c r="FL1" s="29">
        <v>11005</v>
      </c>
      <c r="FM1" s="30">
        <v>10694</v>
      </c>
      <c r="FN1" s="29">
        <v>10313</v>
      </c>
      <c r="FO1" s="30">
        <v>10490</v>
      </c>
      <c r="FP1" s="29">
        <v>10854</v>
      </c>
      <c r="FQ1" s="30">
        <v>10307</v>
      </c>
      <c r="FR1" s="29">
        <v>10280</v>
      </c>
      <c r="FS1" s="30">
        <v>11020</v>
      </c>
      <c r="FT1" s="29">
        <v>10657</v>
      </c>
      <c r="FU1" s="30">
        <v>10983</v>
      </c>
      <c r="FV1" s="29">
        <v>11010</v>
      </c>
      <c r="FW1" s="30">
        <v>11015</v>
      </c>
      <c r="FX1" s="29">
        <v>11070</v>
      </c>
      <c r="FY1" s="30">
        <v>10300</v>
      </c>
      <c r="FZ1" s="29">
        <v>10414</v>
      </c>
      <c r="GA1" s="30">
        <v>10727</v>
      </c>
      <c r="GB1" s="29">
        <v>10556</v>
      </c>
      <c r="GC1" s="30">
        <v>10478</v>
      </c>
      <c r="GD1" s="29">
        <v>10738</v>
      </c>
      <c r="GE1" s="30">
        <v>10629</v>
      </c>
      <c r="GF1" s="29">
        <v>10780</v>
      </c>
      <c r="GG1" s="30">
        <v>10541</v>
      </c>
      <c r="GH1" s="29">
        <v>10673</v>
      </c>
      <c r="GI1" s="30">
        <v>10462</v>
      </c>
      <c r="GJ1" s="29">
        <v>10595</v>
      </c>
      <c r="GK1" s="30">
        <v>10858</v>
      </c>
      <c r="GL1" s="29">
        <v>10552</v>
      </c>
      <c r="GM1" s="30">
        <v>10398</v>
      </c>
      <c r="GN1" s="29">
        <v>11032</v>
      </c>
      <c r="GO1" s="30">
        <v>10252</v>
      </c>
      <c r="GP1" s="29">
        <v>10683</v>
      </c>
      <c r="GQ1" s="30">
        <v>10846</v>
      </c>
      <c r="GR1" s="29">
        <v>10949</v>
      </c>
      <c r="GS1" s="30">
        <v>10345</v>
      </c>
      <c r="GT1" s="29">
        <v>10781</v>
      </c>
      <c r="GU1" s="30">
        <v>10686</v>
      </c>
      <c r="GV1" s="29">
        <v>10772</v>
      </c>
      <c r="GW1" s="30">
        <v>11013</v>
      </c>
      <c r="GX1" s="29">
        <v>10598</v>
      </c>
      <c r="GY1" s="30">
        <v>10810</v>
      </c>
      <c r="GZ1" s="29">
        <v>10798</v>
      </c>
      <c r="HA1" s="30">
        <v>10669</v>
      </c>
      <c r="HB1" s="29">
        <v>10752</v>
      </c>
      <c r="HC1" s="30">
        <v>10815</v>
      </c>
      <c r="HD1" s="29">
        <v>10805</v>
      </c>
      <c r="HE1" s="30">
        <v>10819</v>
      </c>
      <c r="HF1" s="29">
        <v>10379</v>
      </c>
      <c r="HG1" s="30">
        <v>10471</v>
      </c>
      <c r="HH1" s="29">
        <v>10734</v>
      </c>
      <c r="HI1" s="30">
        <v>10502</v>
      </c>
      <c r="HJ1" s="29">
        <v>10886</v>
      </c>
      <c r="HK1" s="30">
        <v>10787</v>
      </c>
      <c r="HL1" s="29">
        <v>10808</v>
      </c>
      <c r="HM1" s="30">
        <v>10779</v>
      </c>
      <c r="HN1" s="29">
        <v>10253</v>
      </c>
      <c r="HO1" s="30">
        <v>10911</v>
      </c>
      <c r="HP1" s="29">
        <v>10612</v>
      </c>
      <c r="HQ1" s="30">
        <v>10391</v>
      </c>
      <c r="HR1" s="29">
        <v>11063</v>
      </c>
      <c r="HS1" s="30">
        <v>10948</v>
      </c>
      <c r="HT1" s="29">
        <v>10540</v>
      </c>
      <c r="HU1" s="30">
        <v>10625</v>
      </c>
      <c r="HV1" s="29">
        <v>10410</v>
      </c>
      <c r="HW1" s="30">
        <v>10662</v>
      </c>
      <c r="HX1" s="29">
        <v>10638</v>
      </c>
      <c r="HY1" s="30">
        <v>10700</v>
      </c>
      <c r="HZ1" s="29">
        <v>10429</v>
      </c>
      <c r="IA1" s="30">
        <v>10895</v>
      </c>
      <c r="IB1" s="29">
        <v>10742</v>
      </c>
      <c r="IC1" s="30">
        <v>10256</v>
      </c>
      <c r="ID1" s="29">
        <v>10934</v>
      </c>
      <c r="IE1" s="30">
        <v>10964</v>
      </c>
      <c r="IF1" s="29">
        <v>10838</v>
      </c>
      <c r="IG1" s="30">
        <v>11006</v>
      </c>
      <c r="IH1" s="29">
        <v>10855</v>
      </c>
      <c r="II1" s="30">
        <v>10492</v>
      </c>
      <c r="IJ1" s="29">
        <v>10548</v>
      </c>
      <c r="IK1" s="30">
        <v>10517</v>
      </c>
      <c r="IL1" s="29">
        <v>10892</v>
      </c>
      <c r="IM1" s="30">
        <v>10796</v>
      </c>
      <c r="IN1" s="29">
        <v>10947</v>
      </c>
      <c r="IO1" s="30">
        <v>10536</v>
      </c>
      <c r="IP1" s="29">
        <v>10938</v>
      </c>
      <c r="IQ1" s="30">
        <v>10936</v>
      </c>
      <c r="IR1" s="29">
        <v>10400</v>
      </c>
      <c r="IS1" s="30">
        <v>10924</v>
      </c>
      <c r="IT1" s="29">
        <v>10751</v>
      </c>
      <c r="IU1" s="30">
        <v>10806</v>
      </c>
      <c r="IV1" s="29">
        <v>10321</v>
      </c>
      <c r="IW1" s="30">
        <v>10451</v>
      </c>
      <c r="IX1" s="29">
        <v>10572</v>
      </c>
      <c r="IY1" s="30">
        <v>10759</v>
      </c>
      <c r="IZ1" s="29">
        <v>10433</v>
      </c>
      <c r="JA1" s="30">
        <v>10903</v>
      </c>
      <c r="JB1" s="29">
        <v>11033</v>
      </c>
      <c r="JC1" s="30">
        <v>10365</v>
      </c>
      <c r="JD1" s="29">
        <v>10588</v>
      </c>
      <c r="JE1" s="30">
        <v>10758</v>
      </c>
      <c r="JF1" s="29">
        <v>10904</v>
      </c>
      <c r="JG1" s="30">
        <v>10918</v>
      </c>
      <c r="JH1" s="29">
        <v>10434</v>
      </c>
      <c r="JI1" s="30">
        <v>10739</v>
      </c>
      <c r="JJ1" s="29">
        <v>10369</v>
      </c>
      <c r="JK1" s="30">
        <v>10445</v>
      </c>
      <c r="JL1" s="29">
        <v>10763</v>
      </c>
      <c r="JM1" s="30">
        <v>10644</v>
      </c>
      <c r="JN1" s="29">
        <v>10375</v>
      </c>
      <c r="JO1" s="30">
        <v>10839</v>
      </c>
      <c r="JP1" s="29">
        <v>10701</v>
      </c>
      <c r="JQ1" s="30">
        <v>10547</v>
      </c>
      <c r="JR1" s="29">
        <v>10432</v>
      </c>
      <c r="JS1" s="30">
        <v>11041</v>
      </c>
      <c r="JT1" s="29">
        <v>10436</v>
      </c>
      <c r="JU1" s="30">
        <v>10438</v>
      </c>
      <c r="JV1" s="29">
        <v>10442</v>
      </c>
      <c r="JW1" s="30">
        <v>10449</v>
      </c>
      <c r="JX1" s="29">
        <v>10413</v>
      </c>
      <c r="JY1" s="30">
        <v>10831</v>
      </c>
      <c r="JZ1" s="29">
        <v>10444</v>
      </c>
      <c r="KA1" s="30">
        <v>10789</v>
      </c>
      <c r="KB1" s="29">
        <v>10384</v>
      </c>
      <c r="KC1" s="30">
        <v>10856</v>
      </c>
      <c r="KD1" s="29">
        <v>10570</v>
      </c>
      <c r="KE1" s="30">
        <v>10468</v>
      </c>
      <c r="KF1" s="29">
        <v>10415</v>
      </c>
      <c r="KG1" s="30">
        <v>10381</v>
      </c>
      <c r="KH1" s="29">
        <v>10581</v>
      </c>
      <c r="KI1" s="30">
        <v>10762</v>
      </c>
      <c r="KJ1" s="29">
        <v>11001</v>
      </c>
      <c r="KK1" s="30">
        <v>10495</v>
      </c>
      <c r="KL1" s="29">
        <v>10988</v>
      </c>
      <c r="KM1" s="30">
        <v>10753</v>
      </c>
      <c r="KN1" s="29">
        <v>10860</v>
      </c>
      <c r="KO1" s="30">
        <v>10352</v>
      </c>
      <c r="KP1" s="29">
        <v>10251</v>
      </c>
      <c r="KQ1" s="30">
        <v>11011</v>
      </c>
      <c r="KR1" s="29">
        <v>10925</v>
      </c>
      <c r="KS1" s="30">
        <v>10684</v>
      </c>
      <c r="KT1" s="29">
        <v>10346</v>
      </c>
      <c r="KU1" s="30">
        <v>10619</v>
      </c>
      <c r="KV1" s="29">
        <v>10697</v>
      </c>
      <c r="KW1" s="30">
        <v>10879</v>
      </c>
      <c r="KX1" s="29">
        <v>10568</v>
      </c>
      <c r="KY1" s="30">
        <v>10748</v>
      </c>
      <c r="KZ1" s="29">
        <v>10273</v>
      </c>
      <c r="LA1" s="30">
        <v>10987</v>
      </c>
      <c r="LB1" s="29">
        <v>10960</v>
      </c>
      <c r="LC1" s="30">
        <v>11021</v>
      </c>
      <c r="LD1" s="29">
        <v>10681</v>
      </c>
      <c r="LE1" s="30">
        <v>10266</v>
      </c>
      <c r="LF1" s="29">
        <v>10693</v>
      </c>
      <c r="LG1" s="30">
        <v>11049</v>
      </c>
      <c r="LH1" s="29">
        <v>10441</v>
      </c>
      <c r="LI1" s="30">
        <v>10592</v>
      </c>
      <c r="LJ1" s="29">
        <v>10769</v>
      </c>
      <c r="LK1" s="30">
        <v>11057</v>
      </c>
      <c r="LL1" s="29">
        <v>10283</v>
      </c>
      <c r="LM1" s="30">
        <v>10362</v>
      </c>
      <c r="LN1" s="29">
        <v>11003</v>
      </c>
      <c r="LO1" s="30">
        <v>10974</v>
      </c>
      <c r="LP1" s="29">
        <v>10732</v>
      </c>
      <c r="LQ1" s="30">
        <v>10778</v>
      </c>
      <c r="LR1" s="29">
        <v>10699</v>
      </c>
      <c r="LS1" s="30">
        <v>10618</v>
      </c>
      <c r="LT1" s="29">
        <v>11004</v>
      </c>
      <c r="LU1" s="30">
        <v>10505</v>
      </c>
      <c r="LV1" s="29">
        <v>10309</v>
      </c>
      <c r="LW1" s="30">
        <v>10793</v>
      </c>
      <c r="LX1" s="29">
        <v>10814</v>
      </c>
      <c r="LY1" s="30">
        <v>10715</v>
      </c>
      <c r="LZ1" s="29">
        <v>10484</v>
      </c>
      <c r="MA1" s="30">
        <v>10409</v>
      </c>
      <c r="MB1" s="29">
        <v>10768</v>
      </c>
      <c r="MC1" s="30">
        <v>10594</v>
      </c>
      <c r="MD1" s="29">
        <v>10712</v>
      </c>
      <c r="ME1" s="30">
        <v>10582</v>
      </c>
      <c r="MF1" s="29">
        <v>10576</v>
      </c>
      <c r="MG1" s="30">
        <v>10682</v>
      </c>
      <c r="MH1" s="29">
        <v>10723</v>
      </c>
      <c r="MI1" s="30">
        <v>11053</v>
      </c>
      <c r="MJ1" s="29">
        <v>10636</v>
      </c>
      <c r="MK1" s="30">
        <v>10600</v>
      </c>
      <c r="ML1" s="29">
        <v>10966</v>
      </c>
      <c r="MM1" s="30">
        <v>10382</v>
      </c>
      <c r="MN1" s="29">
        <v>10971</v>
      </c>
      <c r="MO1" s="30">
        <v>11029</v>
      </c>
      <c r="MP1" s="29">
        <v>10427</v>
      </c>
      <c r="MQ1" s="30">
        <v>10766</v>
      </c>
      <c r="MR1" s="29">
        <v>10702</v>
      </c>
      <c r="MS1" s="30">
        <v>10299</v>
      </c>
      <c r="MT1" s="29">
        <v>10342</v>
      </c>
      <c r="MU1" s="30">
        <v>11044</v>
      </c>
      <c r="MV1" s="29">
        <v>10499</v>
      </c>
      <c r="MW1" s="30">
        <v>10315</v>
      </c>
      <c r="MX1" s="29">
        <v>10261</v>
      </c>
      <c r="MY1" s="30">
        <v>10660</v>
      </c>
      <c r="MZ1" s="29">
        <v>11026</v>
      </c>
      <c r="NA1" s="30">
        <v>10641</v>
      </c>
      <c r="NB1" s="29">
        <v>10344</v>
      </c>
      <c r="NC1" s="30">
        <v>10281</v>
      </c>
      <c r="ND1" s="29">
        <v>10518</v>
      </c>
      <c r="NE1" s="30">
        <v>10522</v>
      </c>
      <c r="NF1" s="29">
        <v>10647</v>
      </c>
      <c r="NG1" s="30">
        <v>10544</v>
      </c>
      <c r="NH1" s="29">
        <v>10574</v>
      </c>
      <c r="NI1" s="30">
        <v>10329</v>
      </c>
      <c r="NJ1" s="29">
        <v>10282</v>
      </c>
      <c r="NK1" s="30">
        <v>10284</v>
      </c>
      <c r="NL1" s="29">
        <v>10509</v>
      </c>
      <c r="NM1" s="30">
        <v>11024</v>
      </c>
      <c r="NN1" s="29">
        <v>10326</v>
      </c>
      <c r="NO1" s="30">
        <v>10980</v>
      </c>
      <c r="NP1" s="29">
        <v>10640</v>
      </c>
      <c r="NQ1" s="30">
        <v>10288</v>
      </c>
      <c r="NR1" s="29">
        <v>10774</v>
      </c>
      <c r="NS1" s="30">
        <v>10652</v>
      </c>
      <c r="NT1" s="29">
        <v>10389</v>
      </c>
      <c r="NU1" s="30">
        <v>10791</v>
      </c>
      <c r="NV1" s="29">
        <v>10494</v>
      </c>
      <c r="NW1" s="30">
        <v>10861</v>
      </c>
      <c r="NX1" s="29">
        <v>10503</v>
      </c>
      <c r="NY1" s="30">
        <v>10927</v>
      </c>
      <c r="NZ1" s="29">
        <v>10294</v>
      </c>
      <c r="OA1" s="30">
        <v>10466</v>
      </c>
      <c r="OB1" s="29">
        <v>10464</v>
      </c>
      <c r="OC1" s="30">
        <v>10945</v>
      </c>
      <c r="OD1" s="29">
        <v>10260</v>
      </c>
      <c r="OE1" s="30">
        <v>10709</v>
      </c>
      <c r="OF1" s="29">
        <v>11002</v>
      </c>
      <c r="OG1" s="30">
        <v>10913</v>
      </c>
      <c r="OH1" s="29">
        <v>10332</v>
      </c>
      <c r="OI1" s="30">
        <v>10698</v>
      </c>
      <c r="OJ1" s="29">
        <v>10997</v>
      </c>
      <c r="OK1" s="30">
        <v>10901</v>
      </c>
      <c r="OL1" s="29">
        <v>10624</v>
      </c>
      <c r="OM1" s="30">
        <v>10621</v>
      </c>
      <c r="ON1" s="29">
        <v>10658</v>
      </c>
      <c r="OO1" s="30">
        <v>10426</v>
      </c>
      <c r="OP1" s="29">
        <v>10760</v>
      </c>
      <c r="OQ1" s="30">
        <v>10485</v>
      </c>
      <c r="OR1" s="29">
        <v>10459</v>
      </c>
      <c r="OS1" s="30">
        <v>10803</v>
      </c>
      <c r="OT1" s="29">
        <v>10535</v>
      </c>
      <c r="OU1" s="30">
        <v>10418</v>
      </c>
      <c r="OV1" s="29">
        <v>10448</v>
      </c>
      <c r="OW1" s="30">
        <v>10447</v>
      </c>
      <c r="OX1" s="29">
        <v>10250</v>
      </c>
      <c r="OY1" s="30">
        <v>10873</v>
      </c>
      <c r="OZ1" s="29">
        <v>10670</v>
      </c>
      <c r="PA1" s="30">
        <v>10267</v>
      </c>
      <c r="PB1" s="29">
        <v>10807</v>
      </c>
      <c r="PC1" s="30">
        <v>10584</v>
      </c>
      <c r="PD1" s="29">
        <v>10726</v>
      </c>
      <c r="PE1" s="30">
        <v>10323</v>
      </c>
      <c r="PF1" s="29">
        <v>10457</v>
      </c>
      <c r="PG1" s="30">
        <v>10613</v>
      </c>
      <c r="PH1" s="29">
        <v>10530</v>
      </c>
      <c r="PI1" s="30">
        <v>10419</v>
      </c>
      <c r="PJ1" s="29">
        <v>10881</v>
      </c>
      <c r="PK1" s="30">
        <v>10440</v>
      </c>
      <c r="PL1" s="29">
        <v>10972</v>
      </c>
      <c r="PM1" s="30">
        <v>10863</v>
      </c>
      <c r="PN1" s="29">
        <v>10554</v>
      </c>
      <c r="PO1" s="30">
        <v>10504</v>
      </c>
      <c r="PP1" s="29">
        <v>10674</v>
      </c>
      <c r="PQ1" s="30">
        <v>10783</v>
      </c>
      <c r="PR1" s="29">
        <v>10685</v>
      </c>
      <c r="PS1" s="30">
        <v>10692</v>
      </c>
      <c r="PT1" s="29">
        <v>10935</v>
      </c>
      <c r="PU1" s="30">
        <v>10740</v>
      </c>
      <c r="PV1" s="29">
        <v>10688</v>
      </c>
      <c r="PW1" s="30">
        <v>10930</v>
      </c>
      <c r="PX1" s="29">
        <v>10716</v>
      </c>
      <c r="PY1" s="30">
        <v>10606</v>
      </c>
      <c r="PZ1" s="29">
        <v>10728</v>
      </c>
      <c r="QA1" s="30">
        <v>10403</v>
      </c>
      <c r="QB1" s="29">
        <v>11076</v>
      </c>
      <c r="QC1" s="30">
        <v>11072</v>
      </c>
      <c r="QD1" s="29">
        <v>10741</v>
      </c>
      <c r="QE1" s="30">
        <v>11062</v>
      </c>
      <c r="QF1" s="29">
        <v>11018</v>
      </c>
      <c r="QG1" s="30">
        <v>10878</v>
      </c>
      <c r="QH1" s="29">
        <v>10765</v>
      </c>
      <c r="QI1" s="30">
        <v>10580</v>
      </c>
      <c r="QJ1" s="29">
        <v>10926</v>
      </c>
      <c r="QK1" s="30">
        <v>10578</v>
      </c>
      <c r="QL1" s="29">
        <v>10843</v>
      </c>
      <c r="QM1" s="30">
        <v>10996</v>
      </c>
      <c r="QN1" s="29">
        <v>10551</v>
      </c>
      <c r="QO1" s="30">
        <v>11040</v>
      </c>
      <c r="QP1" s="29">
        <v>10328</v>
      </c>
      <c r="QQ1" s="30">
        <v>10493</v>
      </c>
      <c r="QR1" s="29">
        <v>10628</v>
      </c>
      <c r="QS1" s="30">
        <v>10470</v>
      </c>
      <c r="QT1" s="29">
        <v>10745</v>
      </c>
      <c r="QU1" s="30">
        <v>10784</v>
      </c>
      <c r="QV1" s="29">
        <v>10634</v>
      </c>
      <c r="QW1" s="30">
        <v>10707</v>
      </c>
      <c r="QX1" s="29">
        <v>10564</v>
      </c>
      <c r="QY1" s="30">
        <v>10259</v>
      </c>
      <c r="QZ1" s="29">
        <v>10749</v>
      </c>
      <c r="RA1" s="30">
        <v>10257</v>
      </c>
      <c r="RB1" s="29">
        <v>10755</v>
      </c>
      <c r="RC1" s="30">
        <v>11061</v>
      </c>
      <c r="RD1" s="29">
        <v>10363</v>
      </c>
      <c r="RE1" s="30">
        <v>10875</v>
      </c>
      <c r="RF1" s="29">
        <v>10526</v>
      </c>
      <c r="RG1" s="30">
        <v>10511</v>
      </c>
      <c r="RH1" s="29">
        <v>10373</v>
      </c>
      <c r="RI1" s="30">
        <v>10725</v>
      </c>
      <c r="RJ1" s="29">
        <v>10392</v>
      </c>
      <c r="RK1" s="30">
        <v>10337</v>
      </c>
      <c r="RL1" s="29">
        <v>10338</v>
      </c>
      <c r="RM1" s="30">
        <v>10622</v>
      </c>
      <c r="RN1" s="29">
        <v>10347</v>
      </c>
      <c r="RO1" s="30">
        <v>10882</v>
      </c>
      <c r="RP1" s="29">
        <v>10590</v>
      </c>
      <c r="RQ1" s="30">
        <v>10286</v>
      </c>
      <c r="RR1" s="29">
        <v>10906</v>
      </c>
      <c r="RS1" s="30">
        <v>10454</v>
      </c>
      <c r="RT1" s="29">
        <v>10840</v>
      </c>
      <c r="RU1" s="30">
        <v>11030</v>
      </c>
      <c r="RV1" s="29">
        <v>10908</v>
      </c>
      <c r="RW1" s="30">
        <v>10884</v>
      </c>
      <c r="RX1" s="29">
        <v>10898</v>
      </c>
      <c r="RY1" s="30">
        <v>10802</v>
      </c>
      <c r="RZ1" s="29">
        <v>10348</v>
      </c>
      <c r="SA1" s="30">
        <v>10830</v>
      </c>
      <c r="SB1" s="29">
        <v>10516</v>
      </c>
      <c r="SC1" s="30">
        <v>10617</v>
      </c>
      <c r="SD1" s="29">
        <v>10864</v>
      </c>
      <c r="SE1" s="30">
        <v>10920</v>
      </c>
      <c r="SF1" s="29">
        <v>10917</v>
      </c>
      <c r="SG1" s="30">
        <v>10931</v>
      </c>
      <c r="SH1" s="29">
        <v>10943</v>
      </c>
      <c r="SI1" s="30">
        <v>10767</v>
      </c>
      <c r="SJ1" s="29">
        <v>10463</v>
      </c>
      <c r="SK1" s="30">
        <v>10649</v>
      </c>
      <c r="SL1" s="29">
        <v>10954</v>
      </c>
      <c r="SM1" s="30">
        <v>10359</v>
      </c>
      <c r="SN1" s="29">
        <v>10823</v>
      </c>
      <c r="SO1" s="30">
        <v>10721</v>
      </c>
      <c r="SP1" s="29">
        <v>10297</v>
      </c>
      <c r="SQ1" s="30">
        <v>10378</v>
      </c>
      <c r="SR1" s="29">
        <v>10333</v>
      </c>
      <c r="SS1" s="30">
        <v>10650</v>
      </c>
      <c r="ST1" s="29">
        <v>10869</v>
      </c>
      <c r="SU1" s="30">
        <v>10648</v>
      </c>
      <c r="SV1" s="29">
        <v>10922</v>
      </c>
      <c r="SW1" s="30">
        <v>10254</v>
      </c>
      <c r="SX1" s="29">
        <v>10420</v>
      </c>
      <c r="SY1" s="30">
        <v>10397</v>
      </c>
      <c r="SZ1" s="29">
        <v>10866</v>
      </c>
      <c r="TA1" s="30">
        <v>10711</v>
      </c>
      <c r="TB1" s="29">
        <v>10761</v>
      </c>
      <c r="TC1" s="30">
        <v>10675</v>
      </c>
      <c r="TD1" s="29">
        <v>10714</v>
      </c>
      <c r="TE1" s="30">
        <v>10269</v>
      </c>
      <c r="TF1" s="29">
        <v>10529</v>
      </c>
      <c r="TG1" s="30">
        <v>10718</v>
      </c>
      <c r="TH1" s="29">
        <v>10874</v>
      </c>
      <c r="TI1" s="30">
        <v>10549</v>
      </c>
      <c r="TJ1" s="29">
        <v>10730</v>
      </c>
      <c r="TK1" s="30">
        <v>10320</v>
      </c>
      <c r="TL1" s="29">
        <v>10872</v>
      </c>
      <c r="TM1" s="30">
        <v>10569</v>
      </c>
      <c r="TN1" s="29">
        <v>10841</v>
      </c>
      <c r="TO1" s="30">
        <v>10851</v>
      </c>
      <c r="TP1" s="29">
        <v>11043</v>
      </c>
      <c r="TQ1" s="30">
        <v>10477</v>
      </c>
      <c r="TR1" s="29">
        <v>10870</v>
      </c>
      <c r="TS1" s="30">
        <v>10372</v>
      </c>
      <c r="TT1" s="29">
        <v>10812</v>
      </c>
      <c r="TU1" s="30">
        <v>10248</v>
      </c>
      <c r="TV1" s="29">
        <v>10358</v>
      </c>
      <c r="TW1" s="30">
        <v>10474</v>
      </c>
      <c r="TX1" s="29">
        <v>10654</v>
      </c>
      <c r="TY1" s="30">
        <v>10575</v>
      </c>
      <c r="TZ1" s="29">
        <v>10899</v>
      </c>
      <c r="UA1" s="30">
        <v>10656</v>
      </c>
      <c r="UB1" s="29">
        <v>11025</v>
      </c>
      <c r="UC1" s="30">
        <v>10735</v>
      </c>
      <c r="UD1" s="29">
        <v>10528</v>
      </c>
      <c r="UE1" s="30">
        <v>10249</v>
      </c>
      <c r="UF1" s="29">
        <v>10390</v>
      </c>
      <c r="UG1" s="30">
        <v>10708</v>
      </c>
      <c r="UH1" s="29">
        <v>11019</v>
      </c>
      <c r="UI1" s="30">
        <v>10757</v>
      </c>
      <c r="UJ1" s="29">
        <v>10317</v>
      </c>
      <c r="UK1" s="30">
        <v>10395</v>
      </c>
      <c r="UL1" s="29">
        <v>10519</v>
      </c>
      <c r="UM1" s="30">
        <v>10643</v>
      </c>
      <c r="UN1" s="29">
        <v>10439</v>
      </c>
      <c r="UO1" s="30">
        <v>10826</v>
      </c>
      <c r="UP1" s="29">
        <v>10593</v>
      </c>
      <c r="UQ1" s="30">
        <v>10355</v>
      </c>
      <c r="UR1" s="29">
        <v>10539</v>
      </c>
      <c r="US1" s="30">
        <v>10274</v>
      </c>
      <c r="UT1" s="29">
        <v>10965</v>
      </c>
      <c r="UU1" s="30">
        <v>10559</v>
      </c>
      <c r="UV1" s="29">
        <v>10929</v>
      </c>
      <c r="UW1" s="30">
        <v>10704</v>
      </c>
      <c r="UX1" s="29">
        <v>10744</v>
      </c>
      <c r="UY1" s="30">
        <v>10607</v>
      </c>
      <c r="UZ1" s="29">
        <v>10962</v>
      </c>
      <c r="VA1" s="30">
        <v>10822</v>
      </c>
      <c r="VB1" s="29">
        <v>10555</v>
      </c>
      <c r="VC1" s="30">
        <v>10264</v>
      </c>
      <c r="VD1" s="29">
        <v>10907</v>
      </c>
      <c r="VE1" s="30">
        <v>10296</v>
      </c>
      <c r="VF1" s="29">
        <v>10747</v>
      </c>
      <c r="VG1" s="30">
        <v>10356</v>
      </c>
      <c r="VH1" s="29">
        <v>10350</v>
      </c>
      <c r="VI1" s="30">
        <v>10754</v>
      </c>
      <c r="VJ1" s="29">
        <v>10637</v>
      </c>
      <c r="VK1" s="30">
        <v>10973</v>
      </c>
      <c r="VL1" s="29">
        <v>10343</v>
      </c>
      <c r="VM1" s="30">
        <v>10933</v>
      </c>
      <c r="VN1" s="29">
        <v>10500</v>
      </c>
      <c r="VO1" s="30">
        <v>10423</v>
      </c>
      <c r="VP1" s="29">
        <v>11031</v>
      </c>
      <c r="VQ1" s="30">
        <v>10914</v>
      </c>
      <c r="VR1" s="29">
        <v>10764</v>
      </c>
      <c r="VS1" s="30">
        <v>10790</v>
      </c>
      <c r="VT1" s="29">
        <v>10999</v>
      </c>
      <c r="VU1" s="30">
        <v>10271</v>
      </c>
      <c r="VV1" s="29">
        <v>10446</v>
      </c>
      <c r="VW1" s="30">
        <v>10489</v>
      </c>
      <c r="VX1" s="29">
        <v>10959</v>
      </c>
      <c r="VY1" s="30">
        <v>10480</v>
      </c>
      <c r="VZ1" s="29">
        <v>10956</v>
      </c>
      <c r="WA1" s="30">
        <v>10291</v>
      </c>
      <c r="WB1" s="29">
        <v>10272</v>
      </c>
      <c r="WC1" s="30">
        <v>10833</v>
      </c>
      <c r="WD1" s="29">
        <v>10944</v>
      </c>
      <c r="WE1" s="30">
        <v>10611</v>
      </c>
      <c r="WF1" s="29">
        <v>10298</v>
      </c>
      <c r="WG1" s="30">
        <v>10885</v>
      </c>
      <c r="WH1" s="29">
        <v>10488</v>
      </c>
      <c r="WI1" s="30">
        <v>11045</v>
      </c>
      <c r="WJ1" s="29">
        <v>10599</v>
      </c>
      <c r="WK1" s="30">
        <v>10703</v>
      </c>
      <c r="WL1" s="29">
        <v>10794</v>
      </c>
      <c r="WM1" s="30">
        <v>10867</v>
      </c>
      <c r="WN1" s="29">
        <v>10425</v>
      </c>
      <c r="WO1" s="30">
        <v>10370</v>
      </c>
      <c r="WP1" s="29">
        <v>10585</v>
      </c>
      <c r="WQ1" s="30">
        <v>11066</v>
      </c>
      <c r="WR1" s="29">
        <v>10573</v>
      </c>
      <c r="WS1" s="30">
        <v>10515</v>
      </c>
      <c r="WT1" s="29">
        <v>10289</v>
      </c>
      <c r="WU1" s="30">
        <v>10292</v>
      </c>
      <c r="WV1" s="29">
        <v>10667</v>
      </c>
      <c r="WW1" s="30">
        <v>10773</v>
      </c>
      <c r="WX1" s="29">
        <v>11051</v>
      </c>
      <c r="WY1" s="30">
        <v>10639</v>
      </c>
      <c r="WZ1" s="29">
        <v>10458</v>
      </c>
      <c r="XA1" s="30">
        <v>10775</v>
      </c>
      <c r="XB1" s="29">
        <v>10424</v>
      </c>
      <c r="XC1" s="30">
        <v>10661</v>
      </c>
      <c r="XD1" s="29">
        <v>10896</v>
      </c>
      <c r="XE1" s="30">
        <v>10645</v>
      </c>
      <c r="XF1" s="29">
        <v>10868</v>
      </c>
      <c r="XG1" s="30">
        <v>11047</v>
      </c>
      <c r="XH1" s="29">
        <v>10302</v>
      </c>
      <c r="XI1" s="30">
        <v>10496</v>
      </c>
      <c r="XJ1" s="29">
        <v>10523</v>
      </c>
      <c r="XK1" s="30">
        <v>10731</v>
      </c>
      <c r="XL1" s="29">
        <v>10531</v>
      </c>
      <c r="XM1" s="30">
        <v>10335</v>
      </c>
      <c r="XN1" s="29">
        <v>10848</v>
      </c>
      <c r="XO1" s="30">
        <v>10512</v>
      </c>
      <c r="XP1" s="29">
        <v>10583</v>
      </c>
      <c r="XQ1" s="30">
        <v>10876</v>
      </c>
      <c r="XR1" s="29">
        <v>10322</v>
      </c>
      <c r="XS1" s="30">
        <v>10527</v>
      </c>
      <c r="XT1" s="29">
        <v>10809</v>
      </c>
      <c r="XU1" s="30">
        <v>10601</v>
      </c>
      <c r="XV1" s="29">
        <v>10520</v>
      </c>
      <c r="XW1" s="30">
        <v>10319</v>
      </c>
      <c r="XX1" s="29">
        <v>11056</v>
      </c>
      <c r="XY1" s="30">
        <v>10483</v>
      </c>
      <c r="XZ1" s="29">
        <v>10642</v>
      </c>
      <c r="YA1" s="30">
        <v>11007</v>
      </c>
      <c r="YB1" s="29">
        <v>10923</v>
      </c>
      <c r="YC1" s="30">
        <v>10659</v>
      </c>
      <c r="YD1" s="29">
        <v>10818</v>
      </c>
      <c r="YE1" s="30">
        <v>10550</v>
      </c>
      <c r="YF1" s="29">
        <v>10349</v>
      </c>
      <c r="YG1" s="30">
        <v>10428</v>
      </c>
      <c r="YH1" s="29">
        <v>10303</v>
      </c>
      <c r="YI1" s="30">
        <v>10507</v>
      </c>
      <c r="YJ1" s="29">
        <v>10893</v>
      </c>
      <c r="YK1" s="30">
        <v>10497</v>
      </c>
      <c r="YL1" s="29">
        <v>10513</v>
      </c>
      <c r="YM1" s="30">
        <v>10367</v>
      </c>
      <c r="YN1" s="29">
        <v>10871</v>
      </c>
      <c r="YO1" s="30">
        <v>10308</v>
      </c>
      <c r="YP1" s="29">
        <v>10937</v>
      </c>
      <c r="YQ1" s="30">
        <v>10406</v>
      </c>
      <c r="YR1" s="29">
        <v>10336</v>
      </c>
      <c r="YS1" s="30">
        <v>10941</v>
      </c>
      <c r="YT1" s="29">
        <v>10797</v>
      </c>
      <c r="YU1" s="30">
        <v>10880</v>
      </c>
      <c r="YV1" s="29">
        <v>10597</v>
      </c>
      <c r="YW1" s="30">
        <v>10341</v>
      </c>
      <c r="YX1" s="29">
        <v>11074</v>
      </c>
      <c r="YY1" s="30">
        <v>11048</v>
      </c>
      <c r="YZ1" s="29">
        <v>10609</v>
      </c>
      <c r="ZA1" s="30">
        <v>10958</v>
      </c>
      <c r="ZB1" s="29">
        <v>10890</v>
      </c>
      <c r="ZC1" s="30">
        <v>11037</v>
      </c>
      <c r="ZD1" s="29">
        <v>11055</v>
      </c>
      <c r="ZE1" s="30">
        <v>10695</v>
      </c>
      <c r="ZF1" s="29">
        <v>10532</v>
      </c>
      <c r="ZG1" s="30">
        <v>10891</v>
      </c>
      <c r="ZH1" s="29">
        <v>10777</v>
      </c>
      <c r="ZI1" s="30">
        <v>10353</v>
      </c>
      <c r="ZJ1" s="29">
        <v>10610</v>
      </c>
      <c r="ZK1" s="30">
        <v>10722</v>
      </c>
      <c r="ZL1" s="29">
        <v>10632</v>
      </c>
      <c r="ZM1" s="30">
        <v>10887</v>
      </c>
      <c r="ZN1" s="29">
        <v>10883</v>
      </c>
      <c r="ZO1" s="30">
        <v>10290</v>
      </c>
      <c r="ZP1" s="29">
        <v>10416</v>
      </c>
      <c r="ZQ1" s="30">
        <v>10460</v>
      </c>
      <c r="ZR1" s="29">
        <v>10811</v>
      </c>
      <c r="ZS1" s="30">
        <v>10824</v>
      </c>
      <c r="ZT1" s="29">
        <v>10940</v>
      </c>
      <c r="ZU1" s="30">
        <v>10443</v>
      </c>
      <c r="ZV1" s="29">
        <v>10399</v>
      </c>
      <c r="ZW1" s="30">
        <v>10631</v>
      </c>
      <c r="ZX1" s="29">
        <v>10533</v>
      </c>
      <c r="ZY1" s="30">
        <v>10452</v>
      </c>
      <c r="ZZ1" s="29">
        <v>10786</v>
      </c>
      <c r="AAA1" s="30">
        <v>10571</v>
      </c>
      <c r="AAB1" s="29">
        <v>10431</v>
      </c>
      <c r="AAC1" s="30">
        <v>10491</v>
      </c>
      <c r="AAD1" s="29">
        <v>10476</v>
      </c>
      <c r="AAE1" s="30">
        <v>10770</v>
      </c>
      <c r="AAF1" s="29">
        <v>10852</v>
      </c>
      <c r="AAG1" s="30">
        <v>10845</v>
      </c>
      <c r="AAH1" s="29">
        <v>10437</v>
      </c>
      <c r="AAI1" s="30">
        <v>10279</v>
      </c>
      <c r="AAJ1" s="29">
        <v>11065</v>
      </c>
      <c r="AAK1" s="30">
        <v>10603</v>
      </c>
      <c r="AAL1" s="29">
        <v>11068</v>
      </c>
      <c r="AAM1" s="30">
        <v>11075</v>
      </c>
      <c r="AAN1" s="29">
        <v>10986</v>
      </c>
      <c r="AAO1" s="30">
        <v>10278</v>
      </c>
      <c r="AAP1" s="29">
        <v>10955</v>
      </c>
      <c r="AAQ1" s="30">
        <v>10801</v>
      </c>
      <c r="AAR1" s="29">
        <v>10979</v>
      </c>
      <c r="AAS1" s="30">
        <v>10633</v>
      </c>
      <c r="AAT1" s="29">
        <v>10847</v>
      </c>
      <c r="AAU1" s="30">
        <v>10481</v>
      </c>
      <c r="AAV1" s="29">
        <v>10623</v>
      </c>
      <c r="AAW1" s="30">
        <v>10968</v>
      </c>
      <c r="AAX1" s="29">
        <v>10651</v>
      </c>
      <c r="AAY1" s="30">
        <v>10301</v>
      </c>
      <c r="AAZ1" s="29">
        <v>10635</v>
      </c>
      <c r="ABA1" s="30">
        <v>10310</v>
      </c>
      <c r="ABB1" s="29">
        <v>10589</v>
      </c>
      <c r="ABC1" s="30">
        <v>10720</v>
      </c>
      <c r="ABD1" s="29">
        <v>10724</v>
      </c>
      <c r="ABE1" s="30">
        <v>10602</v>
      </c>
      <c r="ABF1" s="29">
        <v>10998</v>
      </c>
      <c r="ABG1" s="30">
        <v>10412</v>
      </c>
      <c r="ABH1" s="29">
        <v>10534</v>
      </c>
      <c r="ABI1" s="30">
        <v>10521</v>
      </c>
      <c r="ABJ1" s="29">
        <v>10366</v>
      </c>
      <c r="ABK1" s="30">
        <v>10820</v>
      </c>
      <c r="ABL1" s="29">
        <v>10318</v>
      </c>
      <c r="ABM1" s="30">
        <v>10565</v>
      </c>
      <c r="ABN1" s="29">
        <v>10334</v>
      </c>
      <c r="ABO1" s="30">
        <v>10844</v>
      </c>
      <c r="ABP1" s="29">
        <v>10545</v>
      </c>
      <c r="ABQ1" s="30">
        <v>10402</v>
      </c>
      <c r="ABR1" s="29">
        <v>10456</v>
      </c>
      <c r="ABS1" s="30">
        <v>10756</v>
      </c>
      <c r="ABT1" s="29">
        <v>10455</v>
      </c>
      <c r="ABU1" s="30">
        <v>10450</v>
      </c>
      <c r="ABV1" s="29">
        <v>10857</v>
      </c>
      <c r="ABW1" s="30">
        <v>10467</v>
      </c>
      <c r="ABX1" s="29">
        <v>10862</v>
      </c>
      <c r="ABY1" s="30">
        <v>10435</v>
      </c>
      <c r="ABZ1" s="29">
        <v>10498</v>
      </c>
      <c r="ACA1" s="30">
        <v>10795</v>
      </c>
      <c r="ACB1" s="29">
        <v>11046</v>
      </c>
      <c r="ACC1" s="30">
        <v>11050</v>
      </c>
      <c r="ACD1" s="29">
        <v>10543</v>
      </c>
      <c r="ACE1" s="30">
        <v>10305</v>
      </c>
      <c r="ACF1" s="29">
        <v>10614</v>
      </c>
      <c r="ACG1" s="30">
        <v>10276</v>
      </c>
      <c r="ACH1" s="29">
        <v>10430</v>
      </c>
      <c r="ACI1" s="30">
        <v>11034</v>
      </c>
      <c r="ACJ1" s="29">
        <v>10804</v>
      </c>
      <c r="ACK1" s="30">
        <v>11054</v>
      </c>
      <c r="ACL1" s="29">
        <v>10679</v>
      </c>
      <c r="ACM1" s="30">
        <v>10262</v>
      </c>
      <c r="ACN1" s="29">
        <v>10977</v>
      </c>
      <c r="ACO1" s="30">
        <v>10268</v>
      </c>
      <c r="ACP1" s="29">
        <v>10287</v>
      </c>
      <c r="ACQ1" s="30">
        <v>10706</v>
      </c>
      <c r="ACR1" s="29">
        <v>10627</v>
      </c>
      <c r="ACS1" s="30">
        <v>10560</v>
      </c>
      <c r="ACT1" s="29">
        <v>10596</v>
      </c>
      <c r="ACU1" s="30">
        <v>10472</v>
      </c>
      <c r="ACV1" s="29">
        <v>10696</v>
      </c>
      <c r="ACW1" s="30">
        <v>11036</v>
      </c>
      <c r="ACX1" s="29">
        <v>11052</v>
      </c>
      <c r="ACY1" s="30">
        <v>10961</v>
      </c>
      <c r="ACZ1" s="29">
        <v>10380</v>
      </c>
      <c r="ADA1" s="30">
        <v>10932</v>
      </c>
      <c r="ADB1" s="29">
        <v>10360</v>
      </c>
      <c r="ADC1" s="30">
        <v>10408</v>
      </c>
      <c r="ADD1" s="29">
        <v>10719</v>
      </c>
      <c r="ADE1" s="30">
        <v>10421</v>
      </c>
      <c r="ADF1" s="29">
        <v>10957</v>
      </c>
      <c r="ADG1" s="30">
        <v>10383</v>
      </c>
      <c r="ADH1" s="29">
        <v>10354</v>
      </c>
      <c r="ADI1" s="30">
        <v>10729</v>
      </c>
      <c r="ADJ1" s="29">
        <v>10951</v>
      </c>
      <c r="ADK1" s="30">
        <v>10836</v>
      </c>
      <c r="ADL1" s="29">
        <v>10557</v>
      </c>
      <c r="ADM1" s="30">
        <v>10386</v>
      </c>
      <c r="ADN1" s="29">
        <v>10828</v>
      </c>
      <c r="ADO1" s="30">
        <v>10782</v>
      </c>
      <c r="ADP1" s="29">
        <v>10577</v>
      </c>
      <c r="ADQ1" s="30">
        <v>10586</v>
      </c>
      <c r="ADR1" s="29">
        <v>10829</v>
      </c>
      <c r="ADS1" s="30">
        <v>10608</v>
      </c>
      <c r="ADT1" s="29">
        <v>10411</v>
      </c>
      <c r="ADU1" s="30">
        <v>10905</v>
      </c>
      <c r="ADV1" s="29">
        <v>10501</v>
      </c>
      <c r="ADW1" s="30">
        <v>10566</v>
      </c>
      <c r="ADX1" s="29">
        <v>10475</v>
      </c>
      <c r="ADY1" s="30">
        <v>10817</v>
      </c>
      <c r="ADZ1" s="29">
        <v>10665</v>
      </c>
      <c r="AEA1" s="30">
        <v>10506</v>
      </c>
      <c r="AEB1" s="29">
        <v>10837</v>
      </c>
      <c r="AEC1" s="30">
        <v>10995</v>
      </c>
      <c r="AED1" s="29">
        <v>11016</v>
      </c>
      <c r="AEE1" s="30">
        <v>11017</v>
      </c>
      <c r="AEF1" s="29">
        <v>11022</v>
      </c>
      <c r="AEG1" s="30">
        <v>10978</v>
      </c>
      <c r="AEH1" s="29">
        <v>10799</v>
      </c>
      <c r="AEI1" s="30">
        <v>10538</v>
      </c>
      <c r="AEJ1" s="29">
        <v>10646</v>
      </c>
      <c r="AEK1" s="30">
        <v>10771</v>
      </c>
      <c r="AEL1" s="29">
        <v>10331</v>
      </c>
      <c r="AEM1" s="30">
        <v>10330</v>
      </c>
      <c r="AEN1" s="29">
        <v>10970</v>
      </c>
      <c r="AEO1" s="30">
        <v>10750</v>
      </c>
      <c r="AEP1" s="29">
        <v>10324</v>
      </c>
      <c r="AEQ1" s="30">
        <v>11058</v>
      </c>
      <c r="AER1" s="29">
        <v>10963</v>
      </c>
      <c r="AES1" s="30">
        <v>10849</v>
      </c>
      <c r="AET1" s="29">
        <v>10853</v>
      </c>
      <c r="AEU1" s="30">
        <v>10263</v>
      </c>
      <c r="AEV1" s="29">
        <v>10889</v>
      </c>
      <c r="AEW1" s="30">
        <v>10942</v>
      </c>
      <c r="AEX1" s="29">
        <v>10255</v>
      </c>
      <c r="AEY1" s="30">
        <v>10705</v>
      </c>
      <c r="AEZ1" s="29">
        <v>10736</v>
      </c>
    </row>
    <row r="2" spans="1:832" ht="18" customHeight="1" x14ac:dyDescent="0.25">
      <c r="A2" s="31" t="s">
        <v>188</v>
      </c>
      <c r="B2" s="29">
        <v>40501</v>
      </c>
      <c r="C2" s="32">
        <v>40899</v>
      </c>
      <c r="D2" s="33">
        <v>40895</v>
      </c>
      <c r="E2" s="32">
        <v>40923</v>
      </c>
      <c r="F2" s="33">
        <v>40789</v>
      </c>
      <c r="G2" s="32">
        <v>40683</v>
      </c>
      <c r="H2" s="33">
        <v>40289</v>
      </c>
      <c r="I2" s="32">
        <v>40665</v>
      </c>
      <c r="J2" s="33">
        <v>40742</v>
      </c>
      <c r="K2" s="32">
        <v>40838</v>
      </c>
      <c r="L2" s="33">
        <v>40686</v>
      </c>
      <c r="M2" s="32">
        <v>40433</v>
      </c>
      <c r="N2" s="33">
        <v>40928</v>
      </c>
      <c r="O2" s="32">
        <v>40995</v>
      </c>
      <c r="P2" s="33">
        <v>40508</v>
      </c>
      <c r="Q2" s="32">
        <v>40941</v>
      </c>
      <c r="R2" s="33">
        <v>40745</v>
      </c>
      <c r="S2" s="32">
        <v>40991</v>
      </c>
      <c r="T2" s="33">
        <v>40840</v>
      </c>
      <c r="U2" s="32">
        <v>40607</v>
      </c>
      <c r="V2" s="33">
        <v>40480</v>
      </c>
      <c r="W2" s="32">
        <v>40948</v>
      </c>
      <c r="X2" s="33">
        <v>40966</v>
      </c>
      <c r="Y2" s="32">
        <v>40900</v>
      </c>
      <c r="Z2" s="33">
        <v>41015</v>
      </c>
      <c r="AA2" s="32">
        <v>40971</v>
      </c>
      <c r="AB2" s="33">
        <v>40836</v>
      </c>
      <c r="AC2" s="32">
        <v>40559</v>
      </c>
      <c r="AD2" s="33">
        <v>40955</v>
      </c>
      <c r="AE2" s="32">
        <v>40923</v>
      </c>
      <c r="AF2" s="33">
        <v>41000</v>
      </c>
      <c r="AG2" s="32">
        <v>40460</v>
      </c>
      <c r="AH2" s="33">
        <v>40958</v>
      </c>
      <c r="AI2" s="32">
        <v>40817</v>
      </c>
      <c r="AJ2" s="33">
        <v>40810</v>
      </c>
      <c r="AK2" s="32">
        <v>40914</v>
      </c>
      <c r="AL2" s="33">
        <v>40517</v>
      </c>
      <c r="AM2" s="32">
        <v>40376</v>
      </c>
      <c r="AN2" s="33">
        <v>40998</v>
      </c>
      <c r="AO2" s="32">
        <v>40788</v>
      </c>
      <c r="AP2" s="33">
        <v>40521</v>
      </c>
      <c r="AQ2" s="32">
        <v>40623</v>
      </c>
      <c r="AR2" s="33">
        <v>40818</v>
      </c>
      <c r="AS2" s="32">
        <v>40973</v>
      </c>
      <c r="AT2" s="33">
        <v>40621</v>
      </c>
      <c r="AU2" s="32">
        <v>40892</v>
      </c>
      <c r="AV2" s="33">
        <v>41000</v>
      </c>
      <c r="AW2" s="32">
        <v>41000</v>
      </c>
      <c r="AX2" s="33">
        <v>40651</v>
      </c>
      <c r="AY2" s="32">
        <v>40706</v>
      </c>
      <c r="AZ2" s="33">
        <v>40726</v>
      </c>
      <c r="BA2" s="32">
        <v>40719</v>
      </c>
      <c r="BB2" s="33">
        <v>40446</v>
      </c>
      <c r="BC2" s="32">
        <v>40854</v>
      </c>
      <c r="BD2" s="33">
        <v>40537</v>
      </c>
      <c r="BE2" s="32">
        <v>40803</v>
      </c>
      <c r="BF2" s="33">
        <v>40798</v>
      </c>
      <c r="BG2" s="32">
        <v>40544</v>
      </c>
      <c r="BH2" s="33">
        <v>40615</v>
      </c>
      <c r="BI2" s="32">
        <v>40864</v>
      </c>
      <c r="BJ2" s="33">
        <v>40493</v>
      </c>
      <c r="BK2" s="32">
        <v>40549</v>
      </c>
      <c r="BL2" s="33">
        <v>41034</v>
      </c>
      <c r="BM2" s="32">
        <v>40437</v>
      </c>
      <c r="BN2" s="33">
        <v>40677</v>
      </c>
      <c r="BO2" s="32">
        <v>40903</v>
      </c>
      <c r="BP2" s="33">
        <v>40602</v>
      </c>
      <c r="BQ2" s="32">
        <v>40980</v>
      </c>
      <c r="BR2" s="33">
        <v>40913</v>
      </c>
      <c r="BS2" s="32">
        <v>40984</v>
      </c>
      <c r="BT2" s="33">
        <v>40391</v>
      </c>
      <c r="BU2" s="32">
        <v>40796</v>
      </c>
      <c r="BV2" s="33">
        <v>40419</v>
      </c>
      <c r="BW2" s="32">
        <v>40595</v>
      </c>
      <c r="BX2" s="33">
        <v>40937</v>
      </c>
      <c r="BY2" s="32">
        <v>40612</v>
      </c>
      <c r="BZ2" s="33">
        <v>41013</v>
      </c>
      <c r="CA2" s="32">
        <v>40993</v>
      </c>
      <c r="CB2" s="33">
        <v>40448</v>
      </c>
      <c r="CC2" s="32">
        <v>40920</v>
      </c>
      <c r="CD2" s="33">
        <v>40649</v>
      </c>
      <c r="CE2" s="32">
        <v>40866</v>
      </c>
      <c r="CF2" s="33">
        <v>40664</v>
      </c>
      <c r="CG2" s="32">
        <v>40504</v>
      </c>
      <c r="CH2" s="33">
        <v>40916</v>
      </c>
      <c r="CI2" s="32">
        <v>40917</v>
      </c>
      <c r="CJ2" s="33">
        <v>40984</v>
      </c>
      <c r="CK2" s="32">
        <v>40965</v>
      </c>
      <c r="CL2" s="33">
        <v>40521</v>
      </c>
      <c r="CM2" s="32">
        <v>40801</v>
      </c>
      <c r="CN2" s="33">
        <v>40397</v>
      </c>
      <c r="CO2" s="32">
        <v>40959</v>
      </c>
      <c r="CP2" s="33">
        <v>40965</v>
      </c>
      <c r="CQ2" s="32">
        <v>40515</v>
      </c>
      <c r="CR2" s="33">
        <v>40698</v>
      </c>
      <c r="CS2" s="32">
        <v>40808</v>
      </c>
      <c r="CT2" s="33">
        <v>40993</v>
      </c>
      <c r="CU2" s="32">
        <v>40809</v>
      </c>
      <c r="CV2" s="33">
        <v>40731</v>
      </c>
      <c r="CW2" s="32">
        <v>40539</v>
      </c>
      <c r="CX2" s="33">
        <v>40768</v>
      </c>
      <c r="CY2" s="32">
        <v>41033</v>
      </c>
      <c r="CZ2" s="33">
        <v>40766</v>
      </c>
      <c r="DA2" s="32">
        <v>40537</v>
      </c>
      <c r="DB2" s="33">
        <v>40931</v>
      </c>
      <c r="DC2" s="32">
        <v>40530</v>
      </c>
      <c r="DD2" s="33">
        <v>40703</v>
      </c>
      <c r="DE2" s="32">
        <v>40410</v>
      </c>
      <c r="DF2" s="33">
        <v>41035</v>
      </c>
      <c r="DG2" s="32">
        <v>40755</v>
      </c>
      <c r="DH2" s="33">
        <v>40816</v>
      </c>
      <c r="DI2" s="32">
        <v>40803</v>
      </c>
      <c r="DJ2" s="33">
        <v>41033</v>
      </c>
      <c r="DK2" s="32">
        <v>40962</v>
      </c>
      <c r="DL2" s="33">
        <v>40441</v>
      </c>
      <c r="DM2" s="32">
        <v>41020</v>
      </c>
      <c r="DN2" s="33">
        <v>40957</v>
      </c>
      <c r="DO2" s="32">
        <v>41020</v>
      </c>
      <c r="DP2" s="33">
        <v>40628</v>
      </c>
      <c r="DQ2" s="32">
        <v>40655</v>
      </c>
      <c r="DR2" s="33">
        <v>41008</v>
      </c>
      <c r="DS2" s="32">
        <v>40984</v>
      </c>
      <c r="DT2" s="33">
        <v>40529</v>
      </c>
      <c r="DU2" s="32">
        <v>41015</v>
      </c>
      <c r="DV2" s="33">
        <v>41005</v>
      </c>
      <c r="DW2" s="32">
        <v>41007</v>
      </c>
      <c r="DX2" s="33">
        <v>41009</v>
      </c>
      <c r="DY2" s="32">
        <v>40462</v>
      </c>
      <c r="DZ2" s="33">
        <v>40998</v>
      </c>
      <c r="EA2" s="32">
        <v>40754</v>
      </c>
      <c r="EB2" s="33">
        <v>40531</v>
      </c>
      <c r="EC2" s="32">
        <v>40399</v>
      </c>
      <c r="ED2" s="33">
        <v>41021</v>
      </c>
      <c r="EE2" s="32">
        <v>40995</v>
      </c>
      <c r="EF2" s="33">
        <v>40999</v>
      </c>
      <c r="EG2" s="32">
        <v>40479</v>
      </c>
      <c r="EH2" s="33">
        <v>40991</v>
      </c>
      <c r="EI2" s="32">
        <v>40423</v>
      </c>
      <c r="EJ2" s="33">
        <v>41034</v>
      </c>
      <c r="EK2" s="32">
        <v>40628</v>
      </c>
      <c r="EL2" s="33">
        <v>41029</v>
      </c>
      <c r="EM2" s="32">
        <v>41007</v>
      </c>
      <c r="EN2" s="33">
        <v>40550</v>
      </c>
      <c r="EO2" s="32">
        <v>41019</v>
      </c>
      <c r="EP2" s="33">
        <v>40444</v>
      </c>
      <c r="EQ2" s="32">
        <v>40922</v>
      </c>
      <c r="ER2" s="33">
        <v>40796</v>
      </c>
      <c r="ES2" s="32">
        <v>40965</v>
      </c>
      <c r="ET2" s="33">
        <v>40978</v>
      </c>
      <c r="EU2" s="32">
        <v>41030</v>
      </c>
      <c r="EV2" s="33">
        <v>40970</v>
      </c>
      <c r="EW2" s="32">
        <v>40966</v>
      </c>
      <c r="EX2" s="33">
        <v>40700</v>
      </c>
      <c r="EY2" s="32">
        <v>40704</v>
      </c>
      <c r="EZ2" s="33">
        <v>40693</v>
      </c>
      <c r="FA2" s="32">
        <v>40511</v>
      </c>
      <c r="FB2" s="33">
        <v>41028</v>
      </c>
      <c r="FC2" s="32">
        <v>40819</v>
      </c>
      <c r="FD2" s="33">
        <v>41001</v>
      </c>
      <c r="FE2" s="32">
        <v>41000</v>
      </c>
      <c r="FF2" s="33">
        <v>40565</v>
      </c>
      <c r="FG2" s="32">
        <v>40546</v>
      </c>
      <c r="FH2" s="33">
        <v>40760</v>
      </c>
      <c r="FI2" s="32">
        <v>40858</v>
      </c>
      <c r="FJ2" s="33">
        <v>40384</v>
      </c>
      <c r="FK2" s="32">
        <v>40808</v>
      </c>
      <c r="FL2" s="33">
        <v>41006</v>
      </c>
      <c r="FM2" s="32">
        <v>40822</v>
      </c>
      <c r="FN2" s="33">
        <v>40445</v>
      </c>
      <c r="FO2" s="32">
        <v>40633</v>
      </c>
      <c r="FP2" s="33">
        <v>40935</v>
      </c>
      <c r="FQ2" s="32">
        <v>40438</v>
      </c>
      <c r="FR2" s="33">
        <v>40404</v>
      </c>
      <c r="FS2" s="32">
        <v>41013</v>
      </c>
      <c r="FT2" s="33">
        <v>40790</v>
      </c>
      <c r="FU2" s="32">
        <v>40995</v>
      </c>
      <c r="FV2" s="33">
        <v>41008</v>
      </c>
      <c r="FW2" s="32">
        <v>41009</v>
      </c>
      <c r="FX2" s="33">
        <v>41034</v>
      </c>
      <c r="FY2" s="32">
        <v>40430</v>
      </c>
      <c r="FZ2" s="33">
        <v>40557</v>
      </c>
      <c r="GA2" s="32">
        <v>40850</v>
      </c>
      <c r="GB2" s="33">
        <v>40697</v>
      </c>
      <c r="GC2" s="32">
        <v>40620</v>
      </c>
      <c r="GD2" s="33">
        <v>40859</v>
      </c>
      <c r="GE2" s="32">
        <v>40767</v>
      </c>
      <c r="GF2" s="33">
        <v>40893</v>
      </c>
      <c r="GG2" s="32">
        <v>40682</v>
      </c>
      <c r="GH2" s="33">
        <v>40804</v>
      </c>
      <c r="GI2" s="32">
        <v>40605</v>
      </c>
      <c r="GJ2" s="33">
        <v>40734</v>
      </c>
      <c r="GK2" s="32">
        <v>40937</v>
      </c>
      <c r="GL2" s="33">
        <v>40692</v>
      </c>
      <c r="GM2" s="32">
        <v>40542</v>
      </c>
      <c r="GN2" s="33">
        <v>41016</v>
      </c>
      <c r="GO2" s="32">
        <v>40368</v>
      </c>
      <c r="GP2" s="33">
        <v>40812</v>
      </c>
      <c r="GQ2" s="32">
        <v>40930</v>
      </c>
      <c r="GR2" s="33">
        <v>40981</v>
      </c>
      <c r="GS2" s="32">
        <v>40486</v>
      </c>
      <c r="GT2" s="33">
        <v>40894</v>
      </c>
      <c r="GU2" s="32">
        <v>40816</v>
      </c>
      <c r="GV2" s="33">
        <v>40887</v>
      </c>
      <c r="GW2" s="32">
        <v>41008</v>
      </c>
      <c r="GX2" s="33">
        <v>40738</v>
      </c>
      <c r="GY2" s="32">
        <v>40909</v>
      </c>
      <c r="GZ2" s="33">
        <v>40903</v>
      </c>
      <c r="HA2" s="32">
        <v>40801</v>
      </c>
      <c r="HB2" s="33">
        <v>40871</v>
      </c>
      <c r="HC2" s="32">
        <v>40913</v>
      </c>
      <c r="HD2" s="33">
        <v>40907</v>
      </c>
      <c r="HE2" s="32">
        <v>40915</v>
      </c>
      <c r="HF2" s="33">
        <v>40523</v>
      </c>
      <c r="HG2" s="32">
        <v>40613</v>
      </c>
      <c r="HH2" s="33">
        <v>40854</v>
      </c>
      <c r="HI2" s="32">
        <v>40643</v>
      </c>
      <c r="HJ2" s="33">
        <v>40952</v>
      </c>
      <c r="HK2" s="32">
        <v>40896</v>
      </c>
      <c r="HL2" s="33">
        <v>40909</v>
      </c>
      <c r="HM2" s="32">
        <v>40893</v>
      </c>
      <c r="HN2" s="33">
        <v>40369</v>
      </c>
      <c r="HO2" s="32">
        <v>40965</v>
      </c>
      <c r="HP2" s="33">
        <v>40752</v>
      </c>
      <c r="HQ2" s="32">
        <v>40535</v>
      </c>
      <c r="HR2" s="33">
        <v>41029</v>
      </c>
      <c r="HS2" s="32">
        <v>40981</v>
      </c>
      <c r="HT2" s="33">
        <v>40682</v>
      </c>
      <c r="HU2" s="32">
        <v>40763</v>
      </c>
      <c r="HV2" s="33">
        <v>40553</v>
      </c>
      <c r="HW2" s="32">
        <v>40795</v>
      </c>
      <c r="HX2" s="33">
        <v>40775</v>
      </c>
      <c r="HY2" s="32">
        <v>40826</v>
      </c>
      <c r="HZ2" s="33">
        <v>40572</v>
      </c>
      <c r="IA2" s="32">
        <v>40957</v>
      </c>
      <c r="IB2" s="33">
        <v>40861</v>
      </c>
      <c r="IC2" s="32">
        <v>40374</v>
      </c>
      <c r="ID2" s="33">
        <v>40977</v>
      </c>
      <c r="IE2" s="32">
        <v>40988</v>
      </c>
      <c r="IF2" s="33">
        <v>40927</v>
      </c>
      <c r="IG2" s="32">
        <v>41006</v>
      </c>
      <c r="IH2" s="33">
        <v>40935</v>
      </c>
      <c r="II2" s="32">
        <v>40634</v>
      </c>
      <c r="IJ2" s="33">
        <v>40689</v>
      </c>
      <c r="IK2" s="32">
        <v>40657</v>
      </c>
      <c r="IL2" s="33">
        <v>40956</v>
      </c>
      <c r="IM2" s="32">
        <v>40902</v>
      </c>
      <c r="IN2" s="33">
        <v>40981</v>
      </c>
      <c r="IO2" s="32">
        <v>40677</v>
      </c>
      <c r="IP2" s="33">
        <v>40978</v>
      </c>
      <c r="IQ2" s="32">
        <v>40977</v>
      </c>
      <c r="IR2" s="33">
        <v>40544</v>
      </c>
      <c r="IS2" s="32">
        <v>40972</v>
      </c>
      <c r="IT2" s="33">
        <v>40871</v>
      </c>
      <c r="IU2" s="32">
        <v>40908</v>
      </c>
      <c r="IV2" s="33">
        <v>40454</v>
      </c>
      <c r="IW2" s="32">
        <v>40593</v>
      </c>
      <c r="IX2" s="33">
        <v>40712</v>
      </c>
      <c r="IY2" s="32">
        <v>40875</v>
      </c>
      <c r="IZ2" s="33">
        <v>40577</v>
      </c>
      <c r="JA2" s="32">
        <v>40963</v>
      </c>
      <c r="JB2" s="33">
        <v>41016</v>
      </c>
      <c r="JC2" s="32">
        <v>40509</v>
      </c>
      <c r="JD2" s="33">
        <v>40727</v>
      </c>
      <c r="JE2" s="32">
        <v>40875</v>
      </c>
      <c r="JF2" s="33">
        <v>40963</v>
      </c>
      <c r="JG2" s="32">
        <v>40970</v>
      </c>
      <c r="JH2" s="33">
        <v>40577</v>
      </c>
      <c r="JI2" s="32">
        <v>40859</v>
      </c>
      <c r="JJ2" s="33">
        <v>40514</v>
      </c>
      <c r="JK2" s="32">
        <v>40587</v>
      </c>
      <c r="JL2" s="33">
        <v>40880</v>
      </c>
      <c r="JM2" s="32">
        <v>40780</v>
      </c>
      <c r="JN2" s="33">
        <v>40518</v>
      </c>
      <c r="JO2" s="32">
        <v>40927</v>
      </c>
      <c r="JP2" s="33">
        <v>40829</v>
      </c>
      <c r="JQ2" s="32">
        <v>40686</v>
      </c>
      <c r="JR2" s="33">
        <v>40574</v>
      </c>
      <c r="JS2" s="32">
        <v>41021</v>
      </c>
      <c r="JT2" s="33">
        <v>40579</v>
      </c>
      <c r="JU2" s="32">
        <v>40580</v>
      </c>
      <c r="JV2" s="33">
        <v>40585</v>
      </c>
      <c r="JW2" s="32">
        <v>40592</v>
      </c>
      <c r="JX2" s="33">
        <v>40557</v>
      </c>
      <c r="JY2" s="32">
        <v>40922</v>
      </c>
      <c r="JZ2" s="33">
        <v>40586</v>
      </c>
      <c r="KA2" s="32">
        <v>40899</v>
      </c>
      <c r="KB2" s="33">
        <v>40528</v>
      </c>
      <c r="KC2" s="32">
        <v>40936</v>
      </c>
      <c r="KD2" s="33">
        <v>40711</v>
      </c>
      <c r="KE2" s="32">
        <v>40609</v>
      </c>
      <c r="KF2" s="33">
        <v>40558</v>
      </c>
      <c r="KG2" s="32">
        <v>40524</v>
      </c>
      <c r="KH2" s="33">
        <v>40720</v>
      </c>
      <c r="KI2" s="32">
        <v>40879</v>
      </c>
      <c r="KJ2" s="33">
        <v>41005</v>
      </c>
      <c r="KK2" s="32">
        <v>40636</v>
      </c>
      <c r="KL2" s="33">
        <v>40999</v>
      </c>
      <c r="KM2" s="32">
        <v>40872</v>
      </c>
      <c r="KN2" s="33">
        <v>40937</v>
      </c>
      <c r="KO2" s="32">
        <v>40494</v>
      </c>
      <c r="KP2" s="33">
        <v>40367</v>
      </c>
      <c r="KQ2" s="32">
        <v>41008</v>
      </c>
      <c r="KR2" s="33">
        <v>40972</v>
      </c>
      <c r="KS2" s="32">
        <v>40812</v>
      </c>
      <c r="KT2" s="33">
        <v>40487</v>
      </c>
      <c r="KU2" s="32">
        <v>40759</v>
      </c>
      <c r="KV2" s="33">
        <v>40824</v>
      </c>
      <c r="KW2" s="32">
        <v>40949</v>
      </c>
      <c r="KX2" s="33">
        <v>40707</v>
      </c>
      <c r="KY2" s="32">
        <v>40867</v>
      </c>
      <c r="KZ2" s="33">
        <v>40395</v>
      </c>
      <c r="LA2" s="32">
        <v>40999</v>
      </c>
      <c r="LB2" s="33">
        <v>40987</v>
      </c>
      <c r="LC2" s="32">
        <v>41013</v>
      </c>
      <c r="LD2" s="33">
        <v>40811</v>
      </c>
      <c r="LE2" s="32">
        <v>40385</v>
      </c>
      <c r="LF2" s="33">
        <v>40822</v>
      </c>
      <c r="LG2" s="32">
        <v>41023</v>
      </c>
      <c r="LH2" s="33">
        <v>40584</v>
      </c>
      <c r="LI2" s="32">
        <v>40732</v>
      </c>
      <c r="LJ2" s="33">
        <v>40885</v>
      </c>
      <c r="LK2" s="32">
        <v>41028</v>
      </c>
      <c r="LL2" s="33">
        <v>40406</v>
      </c>
      <c r="LM2" s="32">
        <v>40507</v>
      </c>
      <c r="LN2" s="33">
        <v>41005</v>
      </c>
      <c r="LO2" s="32">
        <v>40993</v>
      </c>
      <c r="LP2" s="33">
        <v>40853</v>
      </c>
      <c r="LQ2" s="32">
        <v>40893</v>
      </c>
      <c r="LR2" s="33">
        <v>40825</v>
      </c>
      <c r="LS2" s="32">
        <v>40756</v>
      </c>
      <c r="LT2" s="33">
        <v>41006</v>
      </c>
      <c r="LU2" s="32">
        <v>40647</v>
      </c>
      <c r="LV2" s="33">
        <v>40440</v>
      </c>
      <c r="LW2" s="32">
        <v>40901</v>
      </c>
      <c r="LX2" s="33">
        <v>40913</v>
      </c>
      <c r="LY2" s="32">
        <v>40839</v>
      </c>
      <c r="LZ2" s="33">
        <v>40626</v>
      </c>
      <c r="MA2" s="32">
        <v>40552</v>
      </c>
      <c r="MB2" s="33">
        <v>40885</v>
      </c>
      <c r="MC2" s="32">
        <v>40733</v>
      </c>
      <c r="MD2" s="33">
        <v>40837</v>
      </c>
      <c r="ME2" s="32">
        <v>40721</v>
      </c>
      <c r="MF2" s="33">
        <v>40717</v>
      </c>
      <c r="MG2" s="32">
        <v>40811</v>
      </c>
      <c r="MH2" s="33">
        <v>40846</v>
      </c>
      <c r="MI2" s="32">
        <v>41026</v>
      </c>
      <c r="MJ2" s="33">
        <v>40774</v>
      </c>
      <c r="MK2" s="32">
        <v>40740</v>
      </c>
      <c r="ML2" s="33">
        <v>40988</v>
      </c>
      <c r="MM2" s="32">
        <v>40525</v>
      </c>
      <c r="MN2" s="33">
        <v>40992</v>
      </c>
      <c r="MO2" s="32">
        <v>41015</v>
      </c>
      <c r="MP2" s="33">
        <v>40570</v>
      </c>
      <c r="MQ2" s="32">
        <v>40882</v>
      </c>
      <c r="MR2" s="33">
        <v>40829</v>
      </c>
      <c r="MS2" s="32">
        <v>40427</v>
      </c>
      <c r="MT2" s="33">
        <v>40481</v>
      </c>
      <c r="MU2" s="32">
        <v>41022</v>
      </c>
      <c r="MV2" s="33">
        <v>40641</v>
      </c>
      <c r="MW2" s="32">
        <v>40447</v>
      </c>
      <c r="MX2" s="33">
        <v>40378</v>
      </c>
      <c r="MY2" s="32">
        <v>40794</v>
      </c>
      <c r="MZ2" s="33">
        <v>41014</v>
      </c>
      <c r="NA2" s="32">
        <v>40777</v>
      </c>
      <c r="NB2" s="33">
        <v>40483</v>
      </c>
      <c r="NC2" s="32">
        <v>40404</v>
      </c>
      <c r="ND2" s="33">
        <v>40658</v>
      </c>
      <c r="NE2" s="32">
        <v>40663</v>
      </c>
      <c r="NF2" s="33">
        <v>40782</v>
      </c>
      <c r="NG2" s="32">
        <v>40684</v>
      </c>
      <c r="NH2" s="33">
        <v>40713</v>
      </c>
      <c r="NI2" s="32">
        <v>40466</v>
      </c>
      <c r="NJ2" s="33">
        <v>40405</v>
      </c>
      <c r="NK2" s="32">
        <v>40409</v>
      </c>
      <c r="NL2" s="33">
        <v>40650</v>
      </c>
      <c r="NM2" s="32">
        <v>41014</v>
      </c>
      <c r="NN2" s="33">
        <v>40461</v>
      </c>
      <c r="NO2" s="32">
        <v>40995</v>
      </c>
      <c r="NP2" s="33">
        <v>40776</v>
      </c>
      <c r="NQ2" s="32">
        <v>40413</v>
      </c>
      <c r="NR2" s="33">
        <v>40888</v>
      </c>
      <c r="NS2" s="32">
        <v>40787</v>
      </c>
      <c r="NT2" s="33">
        <v>40532</v>
      </c>
      <c r="NU2" s="32">
        <v>40900</v>
      </c>
      <c r="NV2" s="33">
        <v>40635</v>
      </c>
      <c r="NW2" s="32">
        <v>40938</v>
      </c>
      <c r="NX2" s="33">
        <v>40644</v>
      </c>
      <c r="NY2" s="32">
        <v>40973</v>
      </c>
      <c r="NZ2" s="33">
        <v>40420</v>
      </c>
      <c r="OA2" s="32">
        <v>40608</v>
      </c>
      <c r="OB2" s="33">
        <v>40606</v>
      </c>
      <c r="OC2" s="32">
        <v>40980</v>
      </c>
      <c r="OD2" s="33">
        <v>40378</v>
      </c>
      <c r="OE2" s="32">
        <v>40833</v>
      </c>
      <c r="OF2" s="33">
        <v>41005</v>
      </c>
      <c r="OG2" s="32">
        <v>40965</v>
      </c>
      <c r="OH2" s="33">
        <v>40468</v>
      </c>
      <c r="OI2" s="32">
        <v>40825</v>
      </c>
      <c r="OJ2" s="33">
        <v>41002</v>
      </c>
      <c r="OK2" s="32">
        <v>40962</v>
      </c>
      <c r="OL2" s="33">
        <v>40762</v>
      </c>
      <c r="OM2" s="32">
        <v>40760</v>
      </c>
      <c r="ON2" s="33">
        <v>40791</v>
      </c>
      <c r="OO2" s="32">
        <v>40570</v>
      </c>
      <c r="OP2" s="33">
        <v>40878</v>
      </c>
      <c r="OQ2" s="32">
        <v>40627</v>
      </c>
      <c r="OR2" s="33">
        <v>40601</v>
      </c>
      <c r="OS2" s="32">
        <v>40907</v>
      </c>
      <c r="OT2" s="33">
        <v>40676</v>
      </c>
      <c r="OU2" s="32">
        <v>40560</v>
      </c>
      <c r="OV2" s="33">
        <v>40591</v>
      </c>
      <c r="OW2" s="32">
        <v>40588</v>
      </c>
      <c r="OX2" s="33">
        <v>40367</v>
      </c>
      <c r="OY2" s="32">
        <v>40945</v>
      </c>
      <c r="OZ2" s="33">
        <v>40802</v>
      </c>
      <c r="PA2" s="32">
        <v>40388</v>
      </c>
      <c r="PB2" s="33">
        <v>40908</v>
      </c>
      <c r="PC2" s="32">
        <v>40724</v>
      </c>
      <c r="PD2" s="33">
        <v>40850</v>
      </c>
      <c r="PE2" s="32">
        <v>40458</v>
      </c>
      <c r="PF2" s="33">
        <v>40599</v>
      </c>
      <c r="PG2" s="32">
        <v>40753</v>
      </c>
      <c r="PH2" s="33">
        <v>40671</v>
      </c>
      <c r="PI2" s="32">
        <v>40563</v>
      </c>
      <c r="PJ2" s="33">
        <v>40950</v>
      </c>
      <c r="PK2" s="32">
        <v>40584</v>
      </c>
      <c r="PL2" s="33">
        <v>40992</v>
      </c>
      <c r="PM2" s="32">
        <v>40941</v>
      </c>
      <c r="PN2" s="33">
        <v>40693</v>
      </c>
      <c r="PO2" s="32">
        <v>40644</v>
      </c>
      <c r="PP2" s="33">
        <v>40804</v>
      </c>
      <c r="PQ2" s="32">
        <v>40895</v>
      </c>
      <c r="PR2" s="33">
        <v>40815</v>
      </c>
      <c r="PS2" s="32">
        <v>40819</v>
      </c>
      <c r="PT2" s="33">
        <v>40977</v>
      </c>
      <c r="PU2" s="32">
        <v>40860</v>
      </c>
      <c r="PV2" s="33">
        <v>40817</v>
      </c>
      <c r="PW2" s="32">
        <v>40974</v>
      </c>
      <c r="PX2" s="33">
        <v>40840</v>
      </c>
      <c r="PY2" s="32">
        <v>40746</v>
      </c>
      <c r="PZ2" s="33">
        <v>40851</v>
      </c>
      <c r="QA2" s="32">
        <v>40546</v>
      </c>
      <c r="QB2" s="33">
        <v>41035</v>
      </c>
      <c r="QC2" s="32">
        <v>41034</v>
      </c>
      <c r="QD2" s="33">
        <v>40861</v>
      </c>
      <c r="QE2" s="32">
        <v>41029</v>
      </c>
      <c r="QF2" s="33">
        <v>41012</v>
      </c>
      <c r="QG2" s="32">
        <v>40949</v>
      </c>
      <c r="QH2" s="33">
        <v>40881</v>
      </c>
      <c r="QI2" s="32">
        <v>40720</v>
      </c>
      <c r="QJ2" s="33">
        <v>40972</v>
      </c>
      <c r="QK2" s="32">
        <v>40718</v>
      </c>
      <c r="QL2" s="33">
        <v>40929</v>
      </c>
      <c r="QM2" s="32">
        <v>41001</v>
      </c>
      <c r="QN2" s="33">
        <v>40691</v>
      </c>
      <c r="QO2" s="32">
        <v>41021</v>
      </c>
      <c r="QP2" s="33">
        <v>40465</v>
      </c>
      <c r="QQ2" s="32">
        <v>40635</v>
      </c>
      <c r="QR2" s="33">
        <v>40767</v>
      </c>
      <c r="QS2" s="32">
        <v>40613</v>
      </c>
      <c r="QT2" s="33">
        <v>40865</v>
      </c>
      <c r="QU2" s="32">
        <v>40895</v>
      </c>
      <c r="QV2" s="33">
        <v>40770</v>
      </c>
      <c r="QW2" s="32">
        <v>40832</v>
      </c>
      <c r="QX2" s="33">
        <v>40704</v>
      </c>
      <c r="QY2" s="32">
        <v>40377</v>
      </c>
      <c r="QZ2" s="33">
        <v>40867</v>
      </c>
      <c r="RA2" s="32">
        <v>40375</v>
      </c>
      <c r="RB2" s="33">
        <v>40873</v>
      </c>
      <c r="RC2" s="32">
        <v>41029</v>
      </c>
      <c r="RD2" s="33">
        <v>40508</v>
      </c>
      <c r="RE2" s="32">
        <v>40945</v>
      </c>
      <c r="RF2" s="33">
        <v>40668</v>
      </c>
      <c r="RG2" s="32">
        <v>40651</v>
      </c>
      <c r="RH2" s="33">
        <v>40517</v>
      </c>
      <c r="RI2" s="32">
        <v>40847</v>
      </c>
      <c r="RJ2" s="33">
        <v>40536</v>
      </c>
      <c r="RK2" s="32">
        <v>40475</v>
      </c>
      <c r="RL2" s="33">
        <v>40476</v>
      </c>
      <c r="RM2" s="32">
        <v>40761</v>
      </c>
      <c r="RN2" s="33">
        <v>40488</v>
      </c>
      <c r="RO2" s="32">
        <v>40950</v>
      </c>
      <c r="RP2" s="33">
        <v>40731</v>
      </c>
      <c r="RQ2" s="32">
        <v>40411</v>
      </c>
      <c r="RR2" s="33">
        <v>40964</v>
      </c>
      <c r="RS2" s="32">
        <v>40595</v>
      </c>
      <c r="RT2" s="33">
        <v>40927</v>
      </c>
      <c r="RU2" s="32">
        <v>41016</v>
      </c>
      <c r="RV2" s="33">
        <v>40965</v>
      </c>
      <c r="RW2" s="32">
        <v>40951</v>
      </c>
      <c r="RX2" s="33">
        <v>40959</v>
      </c>
      <c r="RY2" s="32">
        <v>40906</v>
      </c>
      <c r="RZ2" s="33">
        <v>40489</v>
      </c>
      <c r="SA2" s="32">
        <v>40921</v>
      </c>
      <c r="SB2" s="33">
        <v>40657</v>
      </c>
      <c r="SC2" s="32">
        <v>40755</v>
      </c>
      <c r="SD2" s="33">
        <v>40941</v>
      </c>
      <c r="SE2" s="32">
        <v>40971</v>
      </c>
      <c r="SF2" s="33">
        <v>40970</v>
      </c>
      <c r="SG2" s="32">
        <v>40974</v>
      </c>
      <c r="SH2" s="33">
        <v>40979</v>
      </c>
      <c r="SI2" s="32">
        <v>40882</v>
      </c>
      <c r="SJ2" s="33">
        <v>40606</v>
      </c>
      <c r="SK2" s="32">
        <v>40783</v>
      </c>
      <c r="SL2" s="33">
        <v>40985</v>
      </c>
      <c r="SM2" s="32">
        <v>40503</v>
      </c>
      <c r="SN2" s="33">
        <v>40917</v>
      </c>
      <c r="SO2" s="32">
        <v>40845</v>
      </c>
      <c r="SP2" s="33">
        <v>40425</v>
      </c>
      <c r="SQ2" s="32">
        <v>40522</v>
      </c>
      <c r="SR2" s="33">
        <v>40469</v>
      </c>
      <c r="SS2" s="32">
        <v>40784</v>
      </c>
      <c r="ST2" s="33">
        <v>40943</v>
      </c>
      <c r="SU2" s="32">
        <v>40783</v>
      </c>
      <c r="SV2" s="33">
        <v>40971</v>
      </c>
      <c r="SW2" s="32">
        <v>40370</v>
      </c>
      <c r="SX2" s="33">
        <v>40564</v>
      </c>
      <c r="SY2" s="32">
        <v>40539</v>
      </c>
      <c r="SZ2" s="33">
        <v>40942</v>
      </c>
      <c r="TA2" s="32">
        <v>40837</v>
      </c>
      <c r="TB2" s="33">
        <v>40879</v>
      </c>
      <c r="TC2" s="32">
        <v>40805</v>
      </c>
      <c r="TD2" s="33">
        <v>40838</v>
      </c>
      <c r="TE2" s="32">
        <v>40390</v>
      </c>
      <c r="TF2" s="33">
        <v>40670</v>
      </c>
      <c r="TG2" s="32">
        <v>40843</v>
      </c>
      <c r="TH2" s="33">
        <v>40945</v>
      </c>
      <c r="TI2" s="32">
        <v>40690</v>
      </c>
      <c r="TJ2" s="33">
        <v>40852</v>
      </c>
      <c r="TK2" s="32">
        <v>40454</v>
      </c>
      <c r="TL2" s="33">
        <v>40944</v>
      </c>
      <c r="TM2" s="32">
        <v>40710</v>
      </c>
      <c r="TN2" s="33">
        <v>40928</v>
      </c>
      <c r="TO2" s="32">
        <v>40934</v>
      </c>
      <c r="TP2" s="33">
        <v>41021</v>
      </c>
      <c r="TQ2" s="32">
        <v>40619</v>
      </c>
      <c r="TR2" s="33">
        <v>40943</v>
      </c>
      <c r="TS2" s="32">
        <v>40516</v>
      </c>
      <c r="TT2" s="33">
        <v>40910</v>
      </c>
      <c r="TU2" s="32">
        <v>40363</v>
      </c>
      <c r="TV2" s="33">
        <v>40502</v>
      </c>
      <c r="TW2" s="32">
        <v>40615</v>
      </c>
      <c r="TX2" s="33">
        <v>40788</v>
      </c>
      <c r="TY2" s="32">
        <v>40714</v>
      </c>
      <c r="TZ2" s="33">
        <v>40959</v>
      </c>
      <c r="UA2" s="32">
        <v>40790</v>
      </c>
      <c r="UB2" s="33">
        <v>41014</v>
      </c>
      <c r="UC2" s="32">
        <v>40857</v>
      </c>
      <c r="UD2" s="33">
        <v>40669</v>
      </c>
      <c r="UE2" s="32">
        <v>40364</v>
      </c>
      <c r="UF2" s="33">
        <v>40535</v>
      </c>
      <c r="UG2" s="32">
        <v>40833</v>
      </c>
      <c r="UH2" s="33">
        <v>41012</v>
      </c>
      <c r="UI2" s="32">
        <v>40874</v>
      </c>
      <c r="UJ2" s="33">
        <v>40451</v>
      </c>
      <c r="UK2" s="32">
        <v>40538</v>
      </c>
      <c r="UL2" s="33">
        <v>40661</v>
      </c>
      <c r="UM2" s="32">
        <v>40780</v>
      </c>
      <c r="UN2" s="33">
        <v>40581</v>
      </c>
      <c r="UO2" s="32">
        <v>40920</v>
      </c>
      <c r="UP2" s="33">
        <v>40733</v>
      </c>
      <c r="UQ2" s="32">
        <v>40497</v>
      </c>
      <c r="UR2" s="33">
        <v>40679</v>
      </c>
      <c r="US2" s="32">
        <v>40396</v>
      </c>
      <c r="UT2" s="33">
        <v>40988</v>
      </c>
      <c r="UU2" s="32">
        <v>40699</v>
      </c>
      <c r="UV2" s="33">
        <v>40973</v>
      </c>
      <c r="UW2" s="32">
        <v>40830</v>
      </c>
      <c r="UX2" s="33">
        <v>40864</v>
      </c>
      <c r="UY2" s="32">
        <v>40746</v>
      </c>
      <c r="UZ2" s="33">
        <v>40987</v>
      </c>
      <c r="VA2" s="32">
        <v>40916</v>
      </c>
      <c r="VB2" s="33">
        <v>40696</v>
      </c>
      <c r="VC2" s="32">
        <v>40383</v>
      </c>
      <c r="VD2" s="33">
        <v>40964</v>
      </c>
      <c r="VE2" s="32">
        <v>40424</v>
      </c>
      <c r="VF2" s="33">
        <v>40866</v>
      </c>
      <c r="VG2" s="32">
        <v>40500</v>
      </c>
      <c r="VH2" s="33">
        <v>40493</v>
      </c>
      <c r="VI2" s="32">
        <v>40872</v>
      </c>
      <c r="VJ2" s="33">
        <v>40774</v>
      </c>
      <c r="VK2" s="32">
        <v>40992</v>
      </c>
      <c r="VL2" s="33">
        <v>40482</v>
      </c>
      <c r="VM2" s="32">
        <v>40974</v>
      </c>
      <c r="VN2" s="33">
        <v>40642</v>
      </c>
      <c r="VO2" s="32">
        <v>40566</v>
      </c>
      <c r="VP2" s="33">
        <v>41016</v>
      </c>
      <c r="VQ2" s="32">
        <v>40966</v>
      </c>
      <c r="VR2" s="33">
        <v>40880</v>
      </c>
      <c r="VS2" s="32">
        <v>40899</v>
      </c>
      <c r="VT2" s="33">
        <v>41002</v>
      </c>
      <c r="VU2" s="32">
        <v>40391</v>
      </c>
      <c r="VV2" s="33">
        <v>40588</v>
      </c>
      <c r="VW2" s="32">
        <v>40630</v>
      </c>
      <c r="VX2" s="33">
        <v>40986</v>
      </c>
      <c r="VY2" s="32">
        <v>40622</v>
      </c>
      <c r="VZ2" s="33">
        <v>40985</v>
      </c>
      <c r="WA2" s="32">
        <v>40417</v>
      </c>
      <c r="WB2" s="33">
        <v>40392</v>
      </c>
      <c r="WC2" s="32">
        <v>40923</v>
      </c>
      <c r="WD2" s="33">
        <v>40980</v>
      </c>
      <c r="WE2" s="32">
        <v>40749</v>
      </c>
      <c r="WF2" s="33">
        <v>40426</v>
      </c>
      <c r="WG2" s="32">
        <v>40951</v>
      </c>
      <c r="WH2" s="33">
        <v>40629</v>
      </c>
      <c r="WI2" s="32">
        <v>41022</v>
      </c>
      <c r="WJ2" s="33">
        <v>40739</v>
      </c>
      <c r="WK2" s="32">
        <v>40830</v>
      </c>
      <c r="WL2" s="33">
        <v>40901</v>
      </c>
      <c r="WM2" s="32">
        <v>40942</v>
      </c>
      <c r="WN2" s="33">
        <v>40567</v>
      </c>
      <c r="WO2" s="32">
        <v>40515</v>
      </c>
      <c r="WP2" s="33">
        <v>40725</v>
      </c>
      <c r="WQ2" s="32">
        <v>41030</v>
      </c>
      <c r="WR2" s="33">
        <v>40713</v>
      </c>
      <c r="WS2" s="32">
        <v>40656</v>
      </c>
      <c r="WT2" s="33">
        <v>40416</v>
      </c>
      <c r="WU2" s="32">
        <v>40418</v>
      </c>
      <c r="WV2" s="33">
        <v>40798</v>
      </c>
      <c r="WW2" s="32">
        <v>40888</v>
      </c>
      <c r="WX2" s="33">
        <v>41026</v>
      </c>
      <c r="WY2" s="32">
        <v>40775</v>
      </c>
      <c r="WZ2" s="33">
        <v>40600</v>
      </c>
      <c r="XA2" s="32">
        <v>40889</v>
      </c>
      <c r="XB2" s="33">
        <v>40566</v>
      </c>
      <c r="XC2" s="32">
        <v>40795</v>
      </c>
      <c r="XD2" s="33">
        <v>40958</v>
      </c>
      <c r="XE2" s="32">
        <v>40781</v>
      </c>
      <c r="XF2" s="33">
        <v>40943</v>
      </c>
      <c r="XG2" s="32">
        <v>41023</v>
      </c>
      <c r="XH2" s="33">
        <v>40431</v>
      </c>
      <c r="XI2" s="32">
        <v>40637</v>
      </c>
      <c r="XJ2" s="33">
        <v>40664</v>
      </c>
      <c r="XK2" s="32">
        <v>40853</v>
      </c>
      <c r="XL2" s="33">
        <v>40671</v>
      </c>
      <c r="XM2" s="32">
        <v>40473</v>
      </c>
      <c r="XN2" s="33">
        <v>40931</v>
      </c>
      <c r="XO2" s="32">
        <v>40654</v>
      </c>
      <c r="XP2" s="33">
        <v>40724</v>
      </c>
      <c r="XQ2" s="32">
        <v>40948</v>
      </c>
      <c r="XR2" s="33">
        <v>40455</v>
      </c>
      <c r="XS2" s="32">
        <v>40668</v>
      </c>
      <c r="XT2" s="33">
        <v>40909</v>
      </c>
      <c r="XU2" s="32">
        <v>40740</v>
      </c>
      <c r="XV2" s="33">
        <v>40662</v>
      </c>
      <c r="XW2" s="32">
        <v>40453</v>
      </c>
      <c r="XX2" s="33">
        <v>41027</v>
      </c>
      <c r="XY2" s="32">
        <v>40626</v>
      </c>
      <c r="XZ2" s="33">
        <v>40777</v>
      </c>
      <c r="YA2" s="32">
        <v>41007</v>
      </c>
      <c r="YB2" s="33">
        <v>40971</v>
      </c>
      <c r="YC2" s="32">
        <v>40791</v>
      </c>
      <c r="YD2" s="33">
        <v>40915</v>
      </c>
      <c r="YE2" s="32">
        <v>40691</v>
      </c>
      <c r="YF2" s="33">
        <v>40490</v>
      </c>
      <c r="YG2" s="32">
        <v>40571</v>
      </c>
      <c r="YH2" s="33">
        <v>40432</v>
      </c>
      <c r="YI2" s="32">
        <v>40648</v>
      </c>
      <c r="YJ2" s="33">
        <v>40957</v>
      </c>
      <c r="YK2" s="32">
        <v>40637</v>
      </c>
      <c r="YL2" s="33">
        <v>40655</v>
      </c>
      <c r="YM2" s="32">
        <v>40510</v>
      </c>
      <c r="YN2" s="33">
        <v>40944</v>
      </c>
      <c r="YO2" s="32">
        <v>40439</v>
      </c>
      <c r="YP2" s="33">
        <v>40978</v>
      </c>
      <c r="YQ2" s="32">
        <v>40550</v>
      </c>
      <c r="YR2" s="33">
        <v>40474</v>
      </c>
      <c r="YS2" s="32">
        <v>40979</v>
      </c>
      <c r="YT2" s="33">
        <v>40902</v>
      </c>
      <c r="YU2" s="32">
        <v>40949</v>
      </c>
      <c r="YV2" s="33">
        <v>40735</v>
      </c>
      <c r="YW2" s="32">
        <v>40480</v>
      </c>
      <c r="YX2" s="33">
        <v>41035</v>
      </c>
      <c r="YY2" s="32">
        <v>41023</v>
      </c>
      <c r="YZ2" s="33">
        <v>40748</v>
      </c>
      <c r="ZA2" s="32">
        <v>40986</v>
      </c>
      <c r="ZB2" s="33">
        <v>40955</v>
      </c>
      <c r="ZC2" s="32">
        <v>41020</v>
      </c>
      <c r="ZD2" s="33">
        <v>41027</v>
      </c>
      <c r="ZE2" s="32">
        <v>40823</v>
      </c>
      <c r="ZF2" s="33">
        <v>40672</v>
      </c>
      <c r="ZG2" s="32">
        <v>40956</v>
      </c>
      <c r="ZH2" s="33">
        <v>40892</v>
      </c>
      <c r="ZI2" s="32">
        <v>40495</v>
      </c>
      <c r="ZJ2" s="33">
        <v>40749</v>
      </c>
      <c r="ZK2" s="32">
        <v>40845</v>
      </c>
      <c r="ZL2" s="33">
        <v>40769</v>
      </c>
      <c r="ZM2" s="32">
        <v>40952</v>
      </c>
      <c r="ZN2" s="33">
        <v>40951</v>
      </c>
      <c r="ZO2" s="32">
        <v>40417</v>
      </c>
      <c r="ZP2" s="33">
        <v>40559</v>
      </c>
      <c r="ZQ2" s="32">
        <v>40602</v>
      </c>
      <c r="ZR2" s="33">
        <v>40910</v>
      </c>
      <c r="ZS2" s="32">
        <v>40917</v>
      </c>
      <c r="ZT2" s="33">
        <v>40979</v>
      </c>
      <c r="ZU2" s="32">
        <v>40586</v>
      </c>
      <c r="ZV2" s="33">
        <v>40543</v>
      </c>
      <c r="ZW2" s="32">
        <v>40769</v>
      </c>
      <c r="ZX2" s="33">
        <v>40675</v>
      </c>
      <c r="ZY2" s="32">
        <v>40594</v>
      </c>
      <c r="ZZ2" s="33">
        <v>40896</v>
      </c>
      <c r="AAA2" s="32">
        <v>40711</v>
      </c>
      <c r="AAB2" s="33">
        <v>40573</v>
      </c>
      <c r="AAC2" s="32">
        <v>40633</v>
      </c>
      <c r="AAD2" s="33">
        <v>40619</v>
      </c>
      <c r="AAE2" s="32">
        <v>40886</v>
      </c>
      <c r="AAF2" s="33">
        <v>40934</v>
      </c>
      <c r="AAG2" s="32">
        <v>40929</v>
      </c>
      <c r="AAH2" s="33">
        <v>40579</v>
      </c>
      <c r="AAI2" s="32">
        <v>40403</v>
      </c>
      <c r="AAJ2" s="33">
        <v>41030</v>
      </c>
      <c r="AAK2" s="32">
        <v>40742</v>
      </c>
      <c r="AAL2" s="33">
        <v>41033</v>
      </c>
      <c r="AAM2" s="32">
        <v>41035</v>
      </c>
      <c r="AAN2" s="33">
        <v>40998</v>
      </c>
      <c r="AAO2" s="32">
        <v>40402</v>
      </c>
      <c r="AAP2" s="33">
        <v>40985</v>
      </c>
      <c r="AAQ2" s="32">
        <v>40906</v>
      </c>
      <c r="AAR2" s="33">
        <v>40994</v>
      </c>
      <c r="AAS2" s="32">
        <v>40770</v>
      </c>
      <c r="AAT2" s="33">
        <v>40930</v>
      </c>
      <c r="AAU2" s="32">
        <v>40622</v>
      </c>
      <c r="AAV2" s="33">
        <v>40762</v>
      </c>
      <c r="AAW2" s="32">
        <v>40991</v>
      </c>
      <c r="AAX2" s="33">
        <v>40787</v>
      </c>
      <c r="AAY2" s="32">
        <v>40430</v>
      </c>
      <c r="AAZ2" s="33">
        <v>40773</v>
      </c>
      <c r="ABA2" s="32">
        <v>40441</v>
      </c>
      <c r="ABB2" s="33">
        <v>40728</v>
      </c>
      <c r="ABC2" s="32">
        <v>40844</v>
      </c>
      <c r="ABD2" s="33">
        <v>40846</v>
      </c>
      <c r="ABE2" s="32">
        <v>40741</v>
      </c>
      <c r="ABF2" s="33">
        <v>41002</v>
      </c>
      <c r="ABG2" s="32">
        <v>40556</v>
      </c>
      <c r="ABH2" s="33">
        <v>40675</v>
      </c>
      <c r="ABI2" s="32">
        <v>40662</v>
      </c>
      <c r="ABJ2" s="33">
        <v>40510</v>
      </c>
      <c r="ABK2" s="32">
        <v>40915</v>
      </c>
      <c r="ABL2" s="33">
        <v>40452</v>
      </c>
      <c r="ABM2" s="32">
        <v>40705</v>
      </c>
      <c r="ABN2" s="33">
        <v>40472</v>
      </c>
      <c r="ABO2" s="32">
        <v>40929</v>
      </c>
      <c r="ABP2" s="33">
        <v>40685</v>
      </c>
      <c r="ABQ2" s="32">
        <v>40545</v>
      </c>
      <c r="ABR2" s="33">
        <v>40599</v>
      </c>
      <c r="ABS2" s="32">
        <v>40874</v>
      </c>
      <c r="ABT2" s="33">
        <v>40598</v>
      </c>
      <c r="ABU2" s="32">
        <v>40593</v>
      </c>
      <c r="ABV2" s="33">
        <v>40936</v>
      </c>
      <c r="ABW2" s="32">
        <v>40608</v>
      </c>
      <c r="ABX2" s="33">
        <v>40938</v>
      </c>
      <c r="ABY2" s="32">
        <v>40578</v>
      </c>
      <c r="ABZ2" s="33">
        <v>40640</v>
      </c>
      <c r="ACA2" s="32">
        <v>40901</v>
      </c>
      <c r="ACB2" s="33">
        <v>41022</v>
      </c>
      <c r="ACC2" s="32">
        <v>41026</v>
      </c>
      <c r="ACD2" s="33">
        <v>40684</v>
      </c>
      <c r="ACE2" s="32">
        <v>40434</v>
      </c>
      <c r="ACF2" s="33">
        <v>40753</v>
      </c>
      <c r="ACG2" s="32">
        <v>40398</v>
      </c>
      <c r="ACH2" s="33">
        <v>40573</v>
      </c>
      <c r="ACI2" s="32">
        <v>41019</v>
      </c>
      <c r="ACJ2" s="33">
        <v>40907</v>
      </c>
      <c r="ACK2" s="32">
        <v>41027</v>
      </c>
      <c r="ACL2" s="33">
        <v>40809</v>
      </c>
      <c r="ACM2" s="32">
        <v>40381</v>
      </c>
      <c r="ACN2" s="33">
        <v>40994</v>
      </c>
      <c r="ACO2" s="32">
        <v>40389</v>
      </c>
      <c r="ACP2" s="33">
        <v>40412</v>
      </c>
      <c r="ACQ2" s="32">
        <v>40832</v>
      </c>
      <c r="ACR2" s="33">
        <v>40766</v>
      </c>
      <c r="ACS2" s="32">
        <v>40700</v>
      </c>
      <c r="ACT2" s="33">
        <v>40735</v>
      </c>
      <c r="ACU2" s="32">
        <v>40614</v>
      </c>
      <c r="ACV2" s="33">
        <v>40824</v>
      </c>
      <c r="ACW2" s="32">
        <v>41019</v>
      </c>
      <c r="ACX2" s="33">
        <v>41026</v>
      </c>
      <c r="ACY2" s="32">
        <v>40987</v>
      </c>
      <c r="ACZ2" s="33">
        <v>40524</v>
      </c>
      <c r="ADA2" s="32">
        <v>40974</v>
      </c>
      <c r="ADB2" s="33">
        <v>40504</v>
      </c>
      <c r="ADC2" s="32">
        <v>40551</v>
      </c>
      <c r="ADD2" s="33">
        <v>40843</v>
      </c>
      <c r="ADE2" s="32">
        <v>40564</v>
      </c>
      <c r="ADF2" s="33">
        <v>40986</v>
      </c>
      <c r="ADG2" s="32">
        <v>40528</v>
      </c>
      <c r="ADH2" s="33">
        <v>40496</v>
      </c>
      <c r="ADI2" s="32">
        <v>40851</v>
      </c>
      <c r="ADJ2" s="33">
        <v>40984</v>
      </c>
      <c r="ADK2" s="32">
        <v>40924</v>
      </c>
      <c r="ADL2" s="33">
        <v>40697</v>
      </c>
      <c r="ADM2" s="32">
        <v>40530</v>
      </c>
      <c r="ADN2" s="33">
        <v>40921</v>
      </c>
      <c r="ADO2" s="32">
        <v>40894</v>
      </c>
      <c r="ADP2" s="33">
        <v>40717</v>
      </c>
      <c r="ADQ2" s="32">
        <v>40726</v>
      </c>
      <c r="ADR2" s="33">
        <v>40921</v>
      </c>
      <c r="ADS2" s="32">
        <v>40747</v>
      </c>
      <c r="ADT2" s="33">
        <v>40553</v>
      </c>
      <c r="ADU2" s="32">
        <v>40963</v>
      </c>
      <c r="ADV2" s="33">
        <v>40642</v>
      </c>
      <c r="ADW2" s="32">
        <v>40706</v>
      </c>
      <c r="ADX2" s="33">
        <v>40616</v>
      </c>
      <c r="ADY2" s="32">
        <v>40914</v>
      </c>
      <c r="ADZ2" s="33">
        <v>40797</v>
      </c>
      <c r="AEA2" s="32">
        <v>40648</v>
      </c>
      <c r="AEB2" s="33">
        <v>40924</v>
      </c>
      <c r="AEC2" s="32">
        <v>41001</v>
      </c>
      <c r="AED2" s="33">
        <v>41009</v>
      </c>
      <c r="AEE2" s="32">
        <v>41012</v>
      </c>
      <c r="AEF2" s="33">
        <v>41013</v>
      </c>
      <c r="AEG2" s="32">
        <v>40994</v>
      </c>
      <c r="AEH2" s="33">
        <v>40903</v>
      </c>
      <c r="AEI2" s="32">
        <v>40678</v>
      </c>
      <c r="AEJ2" s="33">
        <v>40782</v>
      </c>
      <c r="AEK2" s="32">
        <v>40887</v>
      </c>
      <c r="AEL2" s="33">
        <v>40467</v>
      </c>
      <c r="AEM2" s="32">
        <v>40467</v>
      </c>
      <c r="AEN2" s="33">
        <v>40992</v>
      </c>
      <c r="AEO2" s="32">
        <v>40868</v>
      </c>
      <c r="AEP2" s="33">
        <v>40459</v>
      </c>
      <c r="AEQ2" s="32">
        <v>41028</v>
      </c>
      <c r="AER2" s="33">
        <v>40987</v>
      </c>
      <c r="AES2" s="32">
        <v>40931</v>
      </c>
      <c r="AET2" s="33">
        <v>40935</v>
      </c>
      <c r="AEU2" s="32">
        <v>40382</v>
      </c>
      <c r="AEV2" s="33">
        <v>40955</v>
      </c>
      <c r="AEW2" s="32">
        <v>40979</v>
      </c>
      <c r="AEX2" s="33">
        <v>40371</v>
      </c>
      <c r="AEY2" s="32">
        <v>40831</v>
      </c>
      <c r="AEZ2" s="33">
        <v>40858</v>
      </c>
    </row>
    <row r="3" spans="1:832" ht="18" customHeight="1" x14ac:dyDescent="0.25">
      <c r="A3" s="34" t="s">
        <v>189</v>
      </c>
      <c r="B3" s="29" t="s">
        <v>1</v>
      </c>
      <c r="C3" s="35" t="s">
        <v>6</v>
      </c>
      <c r="D3" s="36" t="s">
        <v>10</v>
      </c>
      <c r="E3" s="35" t="s">
        <v>11</v>
      </c>
      <c r="F3" s="36" t="s">
        <v>15</v>
      </c>
      <c r="G3" s="35" t="s">
        <v>18</v>
      </c>
      <c r="H3" s="36" t="s">
        <v>80</v>
      </c>
      <c r="I3" s="35" t="s">
        <v>23</v>
      </c>
      <c r="J3" s="36" t="s">
        <v>27</v>
      </c>
      <c r="K3" s="35" t="s">
        <v>31</v>
      </c>
      <c r="L3" s="36" t="s">
        <v>35</v>
      </c>
      <c r="M3" s="35" t="s">
        <v>39</v>
      </c>
      <c r="N3" s="36" t="s">
        <v>39</v>
      </c>
      <c r="O3" s="35" t="s">
        <v>21</v>
      </c>
      <c r="P3" s="36" t="s">
        <v>51</v>
      </c>
      <c r="Q3" s="35" t="s">
        <v>6</v>
      </c>
      <c r="R3" s="36" t="s">
        <v>47</v>
      </c>
      <c r="S3" s="35" t="s">
        <v>56</v>
      </c>
      <c r="T3" s="36" t="s">
        <v>57</v>
      </c>
      <c r="U3" s="35" t="s">
        <v>59</v>
      </c>
      <c r="V3" s="36" t="s">
        <v>23</v>
      </c>
      <c r="W3" s="35" t="s">
        <v>64</v>
      </c>
      <c r="X3" s="36" t="s">
        <v>65</v>
      </c>
      <c r="Y3" s="35" t="s">
        <v>69</v>
      </c>
      <c r="Z3" s="36" t="s">
        <v>72</v>
      </c>
      <c r="AA3" s="35" t="s">
        <v>59</v>
      </c>
      <c r="AB3" s="36" t="s">
        <v>74</v>
      </c>
      <c r="AC3" s="35" t="s">
        <v>170</v>
      </c>
      <c r="AD3" s="36" t="s">
        <v>78</v>
      </c>
      <c r="AE3" s="35" t="s">
        <v>80</v>
      </c>
      <c r="AF3" s="36" t="s">
        <v>6</v>
      </c>
      <c r="AG3" s="35" t="s">
        <v>18</v>
      </c>
      <c r="AH3" s="36" t="s">
        <v>107</v>
      </c>
      <c r="AI3" s="35" t="s">
        <v>87</v>
      </c>
      <c r="AJ3" s="36" t="s">
        <v>90</v>
      </c>
      <c r="AK3" s="35" t="s">
        <v>153</v>
      </c>
      <c r="AL3" s="36" t="s">
        <v>69</v>
      </c>
      <c r="AM3" s="35" t="s">
        <v>92</v>
      </c>
      <c r="AN3" s="36" t="s">
        <v>31</v>
      </c>
      <c r="AO3" s="35" t="s">
        <v>57</v>
      </c>
      <c r="AP3" s="36" t="s">
        <v>97</v>
      </c>
      <c r="AQ3" s="35" t="s">
        <v>100</v>
      </c>
      <c r="AR3" s="36" t="s">
        <v>21</v>
      </c>
      <c r="AS3" s="35" t="s">
        <v>101</v>
      </c>
      <c r="AT3" s="36" t="s">
        <v>112</v>
      </c>
      <c r="AU3" s="35" t="s">
        <v>92</v>
      </c>
      <c r="AV3" s="36" t="s">
        <v>154</v>
      </c>
      <c r="AW3" s="35" t="s">
        <v>105</v>
      </c>
      <c r="AX3" s="36" t="s">
        <v>31</v>
      </c>
      <c r="AY3" s="35" t="s">
        <v>107</v>
      </c>
      <c r="AZ3" s="36" t="s">
        <v>109</v>
      </c>
      <c r="BA3" s="35" t="s">
        <v>110</v>
      </c>
      <c r="BB3" s="36" t="s">
        <v>112</v>
      </c>
      <c r="BC3" s="35" t="s">
        <v>87</v>
      </c>
      <c r="BD3" s="36" t="s">
        <v>114</v>
      </c>
      <c r="BE3" s="35" t="s">
        <v>115</v>
      </c>
      <c r="BF3" s="36" t="s">
        <v>126</v>
      </c>
      <c r="BG3" s="35" t="s">
        <v>112</v>
      </c>
      <c r="BH3" s="36" t="s">
        <v>118</v>
      </c>
      <c r="BI3" s="35" t="s">
        <v>120</v>
      </c>
      <c r="BJ3" s="36" t="s">
        <v>92</v>
      </c>
      <c r="BK3" s="35" t="s">
        <v>123</v>
      </c>
      <c r="BL3" s="36" t="s">
        <v>1</v>
      </c>
      <c r="BM3" s="35" t="s">
        <v>125</v>
      </c>
      <c r="BN3" s="36" t="s">
        <v>126</v>
      </c>
      <c r="BO3" s="35" t="s">
        <v>97</v>
      </c>
      <c r="BP3" s="36" t="s">
        <v>1</v>
      </c>
      <c r="BQ3" s="35" t="s">
        <v>59</v>
      </c>
      <c r="BR3" s="36" t="s">
        <v>64</v>
      </c>
      <c r="BS3" s="35" t="s">
        <v>120</v>
      </c>
      <c r="BT3" s="36" t="s">
        <v>130</v>
      </c>
      <c r="BU3" s="35" t="s">
        <v>27</v>
      </c>
      <c r="BV3" s="36" t="s">
        <v>39</v>
      </c>
      <c r="BW3" s="35" t="s">
        <v>120</v>
      </c>
      <c r="BX3" s="36" t="s">
        <v>57</v>
      </c>
      <c r="BY3" s="35" t="s">
        <v>132</v>
      </c>
      <c r="BZ3" s="36" t="s">
        <v>133</v>
      </c>
      <c r="CA3" s="35" t="s">
        <v>72</v>
      </c>
      <c r="CB3" s="36" t="s">
        <v>112</v>
      </c>
      <c r="CC3" s="35" t="s">
        <v>23</v>
      </c>
      <c r="CD3" s="36" t="s">
        <v>134</v>
      </c>
      <c r="CE3" s="35" t="s">
        <v>135</v>
      </c>
      <c r="CF3" s="36" t="s">
        <v>87</v>
      </c>
      <c r="CG3" s="35" t="s">
        <v>6</v>
      </c>
      <c r="CH3" s="36" t="s">
        <v>136</v>
      </c>
      <c r="CI3" s="35" t="s">
        <v>137</v>
      </c>
      <c r="CJ3" s="36" t="s">
        <v>80</v>
      </c>
      <c r="CK3" s="35" t="s">
        <v>138</v>
      </c>
      <c r="CL3" s="36" t="s">
        <v>47</v>
      </c>
      <c r="CM3" s="35" t="s">
        <v>140</v>
      </c>
      <c r="CN3" s="36" t="s">
        <v>141</v>
      </c>
      <c r="CO3" s="35" t="s">
        <v>142</v>
      </c>
      <c r="CP3" s="36" t="s">
        <v>143</v>
      </c>
      <c r="CQ3" s="35" t="s">
        <v>145</v>
      </c>
      <c r="CR3" s="36" t="s">
        <v>120</v>
      </c>
      <c r="CS3" s="35" t="s">
        <v>146</v>
      </c>
      <c r="CT3" s="36" t="s">
        <v>147</v>
      </c>
      <c r="CU3" s="35" t="s">
        <v>31</v>
      </c>
      <c r="CV3" s="36" t="s">
        <v>59</v>
      </c>
      <c r="CW3" s="35" t="s">
        <v>57</v>
      </c>
      <c r="CX3" s="36" t="s">
        <v>18</v>
      </c>
      <c r="CY3" s="35" t="s">
        <v>137</v>
      </c>
      <c r="CZ3" s="36" t="s">
        <v>87</v>
      </c>
      <c r="DA3" s="35" t="s">
        <v>31</v>
      </c>
      <c r="DB3" s="36" t="s">
        <v>35</v>
      </c>
      <c r="DC3" s="35" t="s">
        <v>143</v>
      </c>
      <c r="DD3" s="36" t="s">
        <v>15</v>
      </c>
      <c r="DE3" s="35" t="s">
        <v>6</v>
      </c>
      <c r="DF3" s="36" t="s">
        <v>112</v>
      </c>
      <c r="DG3" s="35" t="s">
        <v>153</v>
      </c>
      <c r="DH3" s="36" t="s">
        <v>107</v>
      </c>
      <c r="DI3" s="35" t="s">
        <v>87</v>
      </c>
      <c r="DJ3" s="36" t="s">
        <v>39</v>
      </c>
      <c r="DK3" s="35" t="s">
        <v>154</v>
      </c>
      <c r="DL3" s="36" t="s">
        <v>155</v>
      </c>
      <c r="DM3" s="35" t="s">
        <v>156</v>
      </c>
      <c r="DN3" s="36" t="s">
        <v>31</v>
      </c>
      <c r="DO3" s="35" t="s">
        <v>123</v>
      </c>
      <c r="DP3" s="36" t="s">
        <v>147</v>
      </c>
      <c r="DQ3" s="35" t="s">
        <v>92</v>
      </c>
      <c r="DR3" s="36" t="s">
        <v>57</v>
      </c>
      <c r="DS3" s="35" t="s">
        <v>141</v>
      </c>
      <c r="DT3" s="36" t="s">
        <v>136</v>
      </c>
      <c r="DU3" s="35" t="s">
        <v>18</v>
      </c>
      <c r="DV3" s="36" t="s">
        <v>112</v>
      </c>
      <c r="DW3" s="35" t="s">
        <v>78</v>
      </c>
      <c r="DX3" s="36" t="s">
        <v>123</v>
      </c>
      <c r="DY3" s="35" t="s">
        <v>154</v>
      </c>
      <c r="DZ3" s="36" t="s">
        <v>107</v>
      </c>
      <c r="EA3" s="35" t="s">
        <v>138</v>
      </c>
      <c r="EB3" s="36" t="s">
        <v>97</v>
      </c>
      <c r="EC3" s="35" t="s">
        <v>159</v>
      </c>
      <c r="ED3" s="36" t="s">
        <v>56</v>
      </c>
      <c r="EE3" s="35" t="s">
        <v>72</v>
      </c>
      <c r="EF3" s="36" t="s">
        <v>109</v>
      </c>
      <c r="EG3" s="35" t="s">
        <v>47</v>
      </c>
      <c r="EH3" s="36" t="s">
        <v>160</v>
      </c>
      <c r="EI3" s="35" t="s">
        <v>161</v>
      </c>
      <c r="EJ3" s="36" t="s">
        <v>86</v>
      </c>
      <c r="EK3" s="35" t="s">
        <v>162</v>
      </c>
      <c r="EL3" s="36" t="s">
        <v>74</v>
      </c>
      <c r="EM3" s="35" t="s">
        <v>92</v>
      </c>
      <c r="EN3" s="36" t="s">
        <v>134</v>
      </c>
      <c r="EO3" s="35" t="s">
        <v>156</v>
      </c>
      <c r="EP3" s="36" t="s">
        <v>140</v>
      </c>
      <c r="EQ3" s="35" t="s">
        <v>145</v>
      </c>
      <c r="ER3" s="36" t="s">
        <v>23</v>
      </c>
      <c r="ES3" s="35" t="s">
        <v>107</v>
      </c>
      <c r="ET3" s="36" t="s">
        <v>141</v>
      </c>
      <c r="EU3" s="35" t="s">
        <v>31</v>
      </c>
      <c r="EV3" s="36" t="s">
        <v>123</v>
      </c>
      <c r="EW3" s="35" t="s">
        <v>39</v>
      </c>
      <c r="EX3" s="36" t="s">
        <v>154</v>
      </c>
      <c r="EY3" s="35" t="s">
        <v>64</v>
      </c>
      <c r="EZ3" s="36" t="s">
        <v>130</v>
      </c>
      <c r="FA3" s="35" t="s">
        <v>92</v>
      </c>
      <c r="FB3" s="36" t="s">
        <v>64</v>
      </c>
      <c r="FC3" s="35" t="s">
        <v>6</v>
      </c>
      <c r="FD3" s="36" t="s">
        <v>59</v>
      </c>
      <c r="FE3" s="35" t="s">
        <v>92</v>
      </c>
      <c r="FF3" s="36" t="s">
        <v>74</v>
      </c>
      <c r="FG3" s="35" t="s">
        <v>141</v>
      </c>
      <c r="FH3" s="36" t="s">
        <v>166</v>
      </c>
      <c r="FI3" s="35" t="s">
        <v>161</v>
      </c>
      <c r="FJ3" s="36" t="s">
        <v>167</v>
      </c>
      <c r="FK3" s="35" t="s">
        <v>39</v>
      </c>
      <c r="FL3" s="36" t="s">
        <v>138</v>
      </c>
      <c r="FM3" s="35" t="s">
        <v>6</v>
      </c>
      <c r="FN3" s="36" t="s">
        <v>6</v>
      </c>
      <c r="FO3" s="35" t="s">
        <v>147</v>
      </c>
      <c r="FP3" s="36" t="s">
        <v>92</v>
      </c>
      <c r="FQ3" s="35" t="s">
        <v>76</v>
      </c>
      <c r="FR3" s="36" t="s">
        <v>87</v>
      </c>
      <c r="FS3" s="35" t="s">
        <v>134</v>
      </c>
      <c r="FT3" s="36" t="s">
        <v>31</v>
      </c>
      <c r="FU3" s="35" t="s">
        <v>31</v>
      </c>
      <c r="FV3" s="36" t="s">
        <v>15</v>
      </c>
      <c r="FW3" s="35" t="s">
        <v>143</v>
      </c>
      <c r="FX3" s="36" t="s">
        <v>168</v>
      </c>
      <c r="FY3" s="35" t="s">
        <v>141</v>
      </c>
      <c r="FZ3" s="36" t="s">
        <v>169</v>
      </c>
      <c r="GA3" s="35" t="s">
        <v>15</v>
      </c>
      <c r="GB3" s="36" t="s">
        <v>170</v>
      </c>
      <c r="GC3" s="35" t="s">
        <v>35</v>
      </c>
      <c r="GD3" s="36" t="s">
        <v>171</v>
      </c>
      <c r="GE3" s="35" t="s">
        <v>78</v>
      </c>
      <c r="GF3" s="36" t="s">
        <v>1</v>
      </c>
      <c r="GG3" s="35" t="s">
        <v>21</v>
      </c>
      <c r="GH3" s="36" t="s">
        <v>138</v>
      </c>
      <c r="GI3" s="35" t="s">
        <v>172</v>
      </c>
      <c r="GJ3" s="36" t="s">
        <v>92</v>
      </c>
      <c r="GK3" s="35" t="s">
        <v>173</v>
      </c>
      <c r="GL3" s="36" t="s">
        <v>147</v>
      </c>
      <c r="GM3" s="35" t="s">
        <v>31</v>
      </c>
      <c r="GN3" s="36" t="s">
        <v>132</v>
      </c>
      <c r="GO3" s="35" t="s">
        <v>156</v>
      </c>
      <c r="GP3" s="36" t="s">
        <v>155</v>
      </c>
      <c r="GQ3" s="35" t="s">
        <v>156</v>
      </c>
      <c r="GR3" s="36" t="s">
        <v>72</v>
      </c>
      <c r="GS3" s="35" t="s">
        <v>6</v>
      </c>
      <c r="GT3" s="36" t="s">
        <v>130</v>
      </c>
      <c r="GU3" s="35" t="s">
        <v>163</v>
      </c>
      <c r="GV3" s="36" t="s">
        <v>168</v>
      </c>
      <c r="GW3" s="35" t="s">
        <v>125</v>
      </c>
      <c r="GX3" s="36" t="s">
        <v>112</v>
      </c>
      <c r="GY3" s="35" t="s">
        <v>166</v>
      </c>
      <c r="GZ3" s="36" t="s">
        <v>118</v>
      </c>
      <c r="HA3" s="35" t="s">
        <v>170</v>
      </c>
      <c r="HB3" s="36" t="s">
        <v>175</v>
      </c>
      <c r="HC3" s="35" t="s">
        <v>31</v>
      </c>
      <c r="HD3" s="36" t="s">
        <v>105</v>
      </c>
      <c r="HE3" s="35" t="s">
        <v>176</v>
      </c>
      <c r="HF3" s="36" t="s">
        <v>109</v>
      </c>
      <c r="HG3" s="35" t="s">
        <v>133</v>
      </c>
      <c r="HH3" s="36" t="s">
        <v>102</v>
      </c>
      <c r="HI3" s="35" t="s">
        <v>86</v>
      </c>
      <c r="HJ3" s="36" t="s">
        <v>21</v>
      </c>
      <c r="HK3" s="35" t="s">
        <v>145</v>
      </c>
      <c r="HL3" s="36" t="s">
        <v>177</v>
      </c>
      <c r="HM3" s="35" t="s">
        <v>159</v>
      </c>
      <c r="HN3" s="36" t="s">
        <v>21</v>
      </c>
      <c r="HO3" s="35" t="s">
        <v>78</v>
      </c>
      <c r="HP3" s="36" t="s">
        <v>31</v>
      </c>
      <c r="HQ3" s="35" t="s">
        <v>137</v>
      </c>
      <c r="HR3" s="36" t="s">
        <v>107</v>
      </c>
      <c r="HS3" s="35" t="s">
        <v>78</v>
      </c>
      <c r="HT3" s="36" t="s">
        <v>6</v>
      </c>
      <c r="HU3" s="35" t="s">
        <v>178</v>
      </c>
      <c r="HV3" s="36" t="s">
        <v>72</v>
      </c>
      <c r="HW3" s="35" t="s">
        <v>76</v>
      </c>
      <c r="HX3" s="36" t="s">
        <v>123</v>
      </c>
      <c r="HY3" s="35" t="s">
        <v>31</v>
      </c>
      <c r="HZ3" s="36" t="s">
        <v>107</v>
      </c>
      <c r="IA3" s="35" t="s">
        <v>92</v>
      </c>
      <c r="IB3" s="36" t="s">
        <v>72</v>
      </c>
      <c r="IC3" s="35" t="s">
        <v>142</v>
      </c>
      <c r="ID3" s="36" t="s">
        <v>168</v>
      </c>
      <c r="IE3" s="35" t="s">
        <v>171</v>
      </c>
      <c r="IF3" s="36" t="s">
        <v>123</v>
      </c>
      <c r="IG3" s="35" t="s">
        <v>153</v>
      </c>
      <c r="IH3" s="36" t="s">
        <v>90</v>
      </c>
      <c r="II3" s="35" t="s">
        <v>72</v>
      </c>
      <c r="IJ3" s="36" t="s">
        <v>160</v>
      </c>
      <c r="IK3" s="35" t="s">
        <v>175</v>
      </c>
      <c r="IL3" s="36" t="s">
        <v>180</v>
      </c>
      <c r="IM3" s="35" t="s">
        <v>147</v>
      </c>
      <c r="IN3" s="36" t="s">
        <v>133</v>
      </c>
      <c r="IO3" s="35" t="s">
        <v>168</v>
      </c>
      <c r="IP3" s="36" t="s">
        <v>6</v>
      </c>
      <c r="IQ3" s="35" t="s">
        <v>153</v>
      </c>
      <c r="IR3" s="36" t="s">
        <v>51</v>
      </c>
      <c r="IS3" s="35" t="s">
        <v>87</v>
      </c>
      <c r="IT3" s="36" t="s">
        <v>126</v>
      </c>
      <c r="IU3" s="35" t="s">
        <v>35</v>
      </c>
      <c r="IV3" s="36" t="s">
        <v>118</v>
      </c>
      <c r="IW3" s="35" t="s">
        <v>6</v>
      </c>
      <c r="IX3" s="36" t="s">
        <v>87</v>
      </c>
      <c r="IY3" s="35" t="s">
        <v>178</v>
      </c>
      <c r="IZ3" s="36" t="s">
        <v>177</v>
      </c>
      <c r="JA3" s="35" t="s">
        <v>21</v>
      </c>
      <c r="JB3" s="36" t="s">
        <v>126</v>
      </c>
      <c r="JC3" s="35" t="s">
        <v>146</v>
      </c>
      <c r="JD3" s="36" t="s">
        <v>6</v>
      </c>
      <c r="JE3" s="35" t="s">
        <v>126</v>
      </c>
      <c r="JF3" s="36" t="s">
        <v>132</v>
      </c>
      <c r="JG3" s="35" t="s">
        <v>72</v>
      </c>
      <c r="JH3" s="36" t="s">
        <v>154</v>
      </c>
      <c r="JI3" s="35" t="s">
        <v>161</v>
      </c>
      <c r="JJ3" s="36" t="s">
        <v>136</v>
      </c>
      <c r="JK3" s="35" t="s">
        <v>87</v>
      </c>
      <c r="JL3" s="36" t="s">
        <v>106</v>
      </c>
      <c r="JM3" s="35" t="s">
        <v>142</v>
      </c>
      <c r="JN3" s="36" t="s">
        <v>114</v>
      </c>
      <c r="JO3" s="35" t="s">
        <v>11</v>
      </c>
      <c r="JP3" s="36" t="s">
        <v>107</v>
      </c>
      <c r="JQ3" s="35" t="s">
        <v>97</v>
      </c>
      <c r="JR3" s="36" t="s">
        <v>136</v>
      </c>
      <c r="JS3" s="35" t="s">
        <v>135</v>
      </c>
      <c r="JT3" s="36" t="s">
        <v>167</v>
      </c>
      <c r="JU3" s="35" t="s">
        <v>160</v>
      </c>
      <c r="JV3" s="36" t="s">
        <v>92</v>
      </c>
      <c r="JW3" s="35" t="s">
        <v>167</v>
      </c>
      <c r="JX3" s="36" t="s">
        <v>145</v>
      </c>
      <c r="JY3" s="35" t="s">
        <v>143</v>
      </c>
      <c r="JZ3" s="36" t="s">
        <v>87</v>
      </c>
      <c r="KA3" s="35" t="s">
        <v>106</v>
      </c>
      <c r="KB3" s="36" t="s">
        <v>87</v>
      </c>
      <c r="KC3" s="35" t="s">
        <v>146</v>
      </c>
      <c r="KD3" s="36" t="s">
        <v>47</v>
      </c>
      <c r="KE3" s="35" t="s">
        <v>18</v>
      </c>
      <c r="KF3" s="36" t="s">
        <v>114</v>
      </c>
      <c r="KG3" s="35" t="s">
        <v>1</v>
      </c>
      <c r="KH3" s="36" t="s">
        <v>169</v>
      </c>
      <c r="KI3" s="35" t="s">
        <v>154</v>
      </c>
      <c r="KJ3" s="36" t="s">
        <v>154</v>
      </c>
      <c r="KK3" s="35" t="s">
        <v>166</v>
      </c>
      <c r="KL3" s="36" t="s">
        <v>112</v>
      </c>
      <c r="KM3" s="35" t="s">
        <v>74</v>
      </c>
      <c r="KN3" s="36" t="s">
        <v>115</v>
      </c>
      <c r="KO3" s="35" t="s">
        <v>27</v>
      </c>
      <c r="KP3" s="36" t="s">
        <v>35</v>
      </c>
      <c r="KQ3" s="35" t="s">
        <v>80</v>
      </c>
      <c r="KR3" s="36" t="s">
        <v>21</v>
      </c>
      <c r="KS3" s="35" t="s">
        <v>134</v>
      </c>
      <c r="KT3" s="36" t="s">
        <v>112</v>
      </c>
      <c r="KU3" s="35" t="s">
        <v>47</v>
      </c>
      <c r="KV3" s="36" t="s">
        <v>123</v>
      </c>
      <c r="KW3" s="35" t="s">
        <v>138</v>
      </c>
      <c r="KX3" s="36" t="s">
        <v>101</v>
      </c>
      <c r="KY3" s="35" t="s">
        <v>31</v>
      </c>
      <c r="KZ3" s="36" t="s">
        <v>6</v>
      </c>
      <c r="LA3" s="35" t="s">
        <v>51</v>
      </c>
      <c r="LB3" s="36" t="s">
        <v>147</v>
      </c>
      <c r="LC3" s="35" t="s">
        <v>6</v>
      </c>
      <c r="LD3" s="36" t="s">
        <v>153</v>
      </c>
      <c r="LE3" s="35" t="s">
        <v>130</v>
      </c>
      <c r="LF3" s="36" t="s">
        <v>132</v>
      </c>
      <c r="LG3" s="35" t="s">
        <v>102</v>
      </c>
      <c r="LH3" s="36" t="s">
        <v>90</v>
      </c>
      <c r="LI3" s="35" t="s">
        <v>168</v>
      </c>
      <c r="LJ3" s="36" t="s">
        <v>59</v>
      </c>
      <c r="LK3" s="35" t="s">
        <v>175</v>
      </c>
      <c r="LL3" s="36" t="s">
        <v>1</v>
      </c>
      <c r="LM3" s="35" t="s">
        <v>23</v>
      </c>
      <c r="LN3" s="36" t="s">
        <v>179</v>
      </c>
      <c r="LO3" s="35" t="s">
        <v>136</v>
      </c>
      <c r="LP3" s="36" t="s">
        <v>23</v>
      </c>
      <c r="LQ3" s="35" t="s">
        <v>87</v>
      </c>
      <c r="LR3" s="36" t="s">
        <v>159</v>
      </c>
      <c r="LS3" s="35" t="s">
        <v>47</v>
      </c>
      <c r="LT3" s="36" t="s">
        <v>180</v>
      </c>
      <c r="LU3" s="35" t="s">
        <v>47</v>
      </c>
      <c r="LV3" s="36" t="s">
        <v>107</v>
      </c>
      <c r="LW3" s="35" t="s">
        <v>120</v>
      </c>
      <c r="LX3" s="36" t="s">
        <v>35</v>
      </c>
      <c r="LY3" s="35" t="s">
        <v>23</v>
      </c>
      <c r="LZ3" s="36" t="s">
        <v>133</v>
      </c>
      <c r="MA3" s="35" t="s">
        <v>181</v>
      </c>
      <c r="MB3" s="36" t="s">
        <v>120</v>
      </c>
      <c r="MC3" s="35" t="s">
        <v>90</v>
      </c>
      <c r="MD3" s="36" t="s">
        <v>107</v>
      </c>
      <c r="ME3" s="35" t="s">
        <v>182</v>
      </c>
      <c r="MF3" s="36" t="s">
        <v>39</v>
      </c>
      <c r="MG3" s="35" t="s">
        <v>146</v>
      </c>
      <c r="MH3" s="36" t="s">
        <v>132</v>
      </c>
      <c r="MI3" s="35" t="s">
        <v>163</v>
      </c>
      <c r="MJ3" s="36" t="s">
        <v>130</v>
      </c>
      <c r="MK3" s="35" t="s">
        <v>114</v>
      </c>
      <c r="ML3" s="36" t="s">
        <v>135</v>
      </c>
      <c r="MM3" s="35" t="s">
        <v>92</v>
      </c>
      <c r="MN3" s="36" t="s">
        <v>115</v>
      </c>
      <c r="MO3" s="35" t="s">
        <v>135</v>
      </c>
      <c r="MP3" s="36" t="s">
        <v>163</v>
      </c>
      <c r="MQ3" s="35" t="s">
        <v>134</v>
      </c>
      <c r="MR3" s="36" t="s">
        <v>80</v>
      </c>
      <c r="MS3" s="35" t="s">
        <v>64</v>
      </c>
      <c r="MT3" s="36" t="s">
        <v>57</v>
      </c>
      <c r="MU3" s="35" t="s">
        <v>69</v>
      </c>
      <c r="MV3" s="36" t="s">
        <v>1</v>
      </c>
      <c r="MW3" s="35" t="s">
        <v>118</v>
      </c>
      <c r="MX3" s="36" t="s">
        <v>109</v>
      </c>
      <c r="MY3" s="35" t="s">
        <v>114</v>
      </c>
      <c r="MZ3" s="36" t="s">
        <v>74</v>
      </c>
      <c r="NA3" s="35" t="s">
        <v>147</v>
      </c>
      <c r="NB3" s="36" t="s">
        <v>132</v>
      </c>
      <c r="NC3" s="35" t="s">
        <v>125</v>
      </c>
      <c r="ND3" s="36" t="s">
        <v>39</v>
      </c>
      <c r="NE3" s="35" t="s">
        <v>168</v>
      </c>
      <c r="NF3" s="36" t="s">
        <v>109</v>
      </c>
      <c r="NG3" s="35" t="s">
        <v>76</v>
      </c>
      <c r="NH3" s="36" t="s">
        <v>184</v>
      </c>
      <c r="NI3" s="35" t="s">
        <v>136</v>
      </c>
      <c r="NJ3" s="36" t="s">
        <v>125</v>
      </c>
      <c r="NK3" s="35" t="s">
        <v>168</v>
      </c>
      <c r="NL3" s="36" t="s">
        <v>182</v>
      </c>
      <c r="NM3" s="35" t="s">
        <v>51</v>
      </c>
      <c r="NN3" s="36" t="s">
        <v>185</v>
      </c>
      <c r="NO3" s="35" t="s">
        <v>154</v>
      </c>
      <c r="NP3" s="36" t="s">
        <v>140</v>
      </c>
      <c r="NQ3" s="35" t="s">
        <v>15</v>
      </c>
      <c r="NR3" s="36" t="s">
        <v>154</v>
      </c>
      <c r="NS3" s="35" t="s">
        <v>102</v>
      </c>
      <c r="NT3" s="36" t="s">
        <v>72</v>
      </c>
      <c r="NU3" s="35" t="s">
        <v>57</v>
      </c>
      <c r="NV3" s="36" t="s">
        <v>56</v>
      </c>
      <c r="NW3" s="35" t="s">
        <v>132</v>
      </c>
      <c r="NX3" s="36" t="s">
        <v>107</v>
      </c>
      <c r="NY3" s="35" t="s">
        <v>173</v>
      </c>
      <c r="NZ3" s="36" t="s">
        <v>112</v>
      </c>
      <c r="OA3" s="35" t="s">
        <v>56</v>
      </c>
      <c r="OB3" s="36" t="s">
        <v>27</v>
      </c>
      <c r="OC3" s="35" t="s">
        <v>159</v>
      </c>
      <c r="OD3" s="36" t="s">
        <v>90</v>
      </c>
      <c r="OE3" s="35" t="s">
        <v>102</v>
      </c>
      <c r="OF3" s="36" t="s">
        <v>31</v>
      </c>
      <c r="OG3" s="35" t="s">
        <v>162</v>
      </c>
      <c r="OH3" s="36" t="s">
        <v>47</v>
      </c>
      <c r="OI3" s="35" t="s">
        <v>92</v>
      </c>
      <c r="OJ3" s="36" t="s">
        <v>1</v>
      </c>
      <c r="OK3" s="35" t="s">
        <v>147</v>
      </c>
      <c r="OL3" s="36" t="s">
        <v>179</v>
      </c>
      <c r="OM3" s="35" t="s">
        <v>118</v>
      </c>
      <c r="ON3" s="36" t="s">
        <v>6</v>
      </c>
      <c r="OO3" s="35" t="s">
        <v>101</v>
      </c>
      <c r="OP3" s="36" t="s">
        <v>180</v>
      </c>
      <c r="OQ3" s="35" t="s">
        <v>123</v>
      </c>
      <c r="OR3" s="36" t="s">
        <v>35</v>
      </c>
      <c r="OS3" s="35" t="s">
        <v>142</v>
      </c>
      <c r="OT3" s="36" t="s">
        <v>146</v>
      </c>
      <c r="OU3" s="35" t="s">
        <v>6</v>
      </c>
      <c r="OV3" s="36" t="s">
        <v>65</v>
      </c>
      <c r="OW3" s="35" t="s">
        <v>64</v>
      </c>
      <c r="OX3" s="36" t="s">
        <v>21</v>
      </c>
      <c r="OY3" s="35" t="s">
        <v>138</v>
      </c>
      <c r="OZ3" s="36" t="s">
        <v>57</v>
      </c>
      <c r="PA3" s="35" t="s">
        <v>57</v>
      </c>
      <c r="PB3" s="36" t="s">
        <v>74</v>
      </c>
      <c r="PC3" s="35" t="s">
        <v>167</v>
      </c>
      <c r="PD3" s="36" t="s">
        <v>51</v>
      </c>
      <c r="PE3" s="35" t="s">
        <v>18</v>
      </c>
      <c r="PF3" s="36" t="s">
        <v>18</v>
      </c>
      <c r="PG3" s="35" t="s">
        <v>147</v>
      </c>
      <c r="PH3" s="36" t="s">
        <v>163</v>
      </c>
      <c r="PI3" s="35" t="s">
        <v>126</v>
      </c>
      <c r="PJ3" s="36" t="s">
        <v>176</v>
      </c>
      <c r="PK3" s="35" t="s">
        <v>31</v>
      </c>
      <c r="PL3" s="36" t="s">
        <v>173</v>
      </c>
      <c r="PM3" s="35" t="s">
        <v>147</v>
      </c>
      <c r="PN3" s="36" t="s">
        <v>134</v>
      </c>
      <c r="PO3" s="35" t="s">
        <v>132</v>
      </c>
      <c r="PP3" s="36" t="s">
        <v>118</v>
      </c>
      <c r="PQ3" s="35" t="s">
        <v>21</v>
      </c>
      <c r="PR3" s="36" t="s">
        <v>102</v>
      </c>
      <c r="PS3" s="35" t="s">
        <v>80</v>
      </c>
      <c r="PT3" s="36" t="s">
        <v>142</v>
      </c>
      <c r="PU3" s="35" t="s">
        <v>132</v>
      </c>
      <c r="PV3" s="36" t="s">
        <v>59</v>
      </c>
      <c r="PW3" s="35" t="s">
        <v>156</v>
      </c>
      <c r="PX3" s="36" t="s">
        <v>65</v>
      </c>
      <c r="PY3" s="35" t="s">
        <v>11</v>
      </c>
      <c r="PZ3" s="36" t="s">
        <v>162</v>
      </c>
      <c r="QA3" s="35" t="s">
        <v>92</v>
      </c>
      <c r="QB3" s="36" t="s">
        <v>23</v>
      </c>
      <c r="QC3" s="35" t="s">
        <v>92</v>
      </c>
      <c r="QD3" s="36" t="s">
        <v>120</v>
      </c>
      <c r="QE3" s="35" t="s">
        <v>15</v>
      </c>
      <c r="QF3" s="36" t="s">
        <v>76</v>
      </c>
      <c r="QG3" s="35" t="s">
        <v>6</v>
      </c>
      <c r="QH3" s="36" t="s">
        <v>6</v>
      </c>
      <c r="QI3" s="35" t="s">
        <v>134</v>
      </c>
      <c r="QJ3" s="36" t="s">
        <v>178</v>
      </c>
      <c r="QK3" s="35" t="s">
        <v>133</v>
      </c>
      <c r="QL3" s="36" t="s">
        <v>35</v>
      </c>
      <c r="QM3" s="35" t="s">
        <v>6</v>
      </c>
      <c r="QN3" s="36" t="s">
        <v>27</v>
      </c>
      <c r="QO3" s="35" t="s">
        <v>153</v>
      </c>
      <c r="QP3" s="36" t="s">
        <v>27</v>
      </c>
      <c r="QQ3" s="35" t="s">
        <v>145</v>
      </c>
      <c r="QR3" s="36" t="s">
        <v>167</v>
      </c>
      <c r="QS3" s="35" t="s">
        <v>23</v>
      </c>
      <c r="QT3" s="36" t="s">
        <v>6</v>
      </c>
      <c r="QU3" s="35" t="s">
        <v>141</v>
      </c>
      <c r="QV3" s="36" t="s">
        <v>106</v>
      </c>
      <c r="QW3" s="35" t="s">
        <v>120</v>
      </c>
      <c r="QX3" s="36" t="s">
        <v>112</v>
      </c>
      <c r="QY3" s="35" t="s">
        <v>186</v>
      </c>
      <c r="QZ3" s="36" t="s">
        <v>118</v>
      </c>
      <c r="RA3" s="35" t="s">
        <v>147</v>
      </c>
      <c r="RB3" s="36" t="s">
        <v>23</v>
      </c>
      <c r="RC3" s="35" t="s">
        <v>153</v>
      </c>
      <c r="RD3" s="36" t="s">
        <v>137</v>
      </c>
      <c r="RE3" s="35" t="s">
        <v>87</v>
      </c>
      <c r="RF3" s="36" t="s">
        <v>130</v>
      </c>
      <c r="RG3" s="35" t="s">
        <v>23</v>
      </c>
      <c r="RH3" s="36" t="s">
        <v>107</v>
      </c>
      <c r="RI3" s="35" t="s">
        <v>169</v>
      </c>
      <c r="RJ3" s="36" t="s">
        <v>163</v>
      </c>
      <c r="RK3" s="35" t="s">
        <v>57</v>
      </c>
      <c r="RL3" s="36" t="s">
        <v>90</v>
      </c>
      <c r="RM3" s="35" t="s">
        <v>64</v>
      </c>
      <c r="RN3" s="36" t="s">
        <v>169</v>
      </c>
      <c r="RO3" s="35" t="s">
        <v>31</v>
      </c>
      <c r="RP3" s="36" t="s">
        <v>47</v>
      </c>
      <c r="RQ3" s="35" t="s">
        <v>6</v>
      </c>
      <c r="RR3" s="36" t="s">
        <v>69</v>
      </c>
      <c r="RS3" s="35" t="s">
        <v>145</v>
      </c>
      <c r="RT3" s="36" t="s">
        <v>123</v>
      </c>
      <c r="RU3" s="35" t="s">
        <v>31</v>
      </c>
      <c r="RV3" s="36" t="s">
        <v>15</v>
      </c>
      <c r="RW3" s="35" t="s">
        <v>110</v>
      </c>
      <c r="RX3" s="36" t="s">
        <v>181</v>
      </c>
      <c r="RY3" s="35" t="s">
        <v>170</v>
      </c>
      <c r="RZ3" s="36" t="s">
        <v>140</v>
      </c>
      <c r="SA3" s="35" t="s">
        <v>11</v>
      </c>
      <c r="SB3" s="36" t="s">
        <v>107</v>
      </c>
      <c r="SC3" s="35" t="s">
        <v>153</v>
      </c>
      <c r="SD3" s="36" t="s">
        <v>120</v>
      </c>
      <c r="SE3" s="35" t="s">
        <v>120</v>
      </c>
      <c r="SF3" s="36" t="s">
        <v>125</v>
      </c>
      <c r="SG3" s="35" t="s">
        <v>126</v>
      </c>
      <c r="SH3" s="36" t="s">
        <v>133</v>
      </c>
      <c r="SI3" s="35" t="s">
        <v>156</v>
      </c>
      <c r="SJ3" s="36" t="s">
        <v>156</v>
      </c>
      <c r="SK3" s="35" t="s">
        <v>180</v>
      </c>
      <c r="SL3" s="36" t="s">
        <v>123</v>
      </c>
      <c r="SM3" s="35" t="s">
        <v>97</v>
      </c>
      <c r="SN3" s="36" t="s">
        <v>1</v>
      </c>
      <c r="SO3" s="35" t="s">
        <v>6</v>
      </c>
      <c r="SP3" s="36" t="s">
        <v>167</v>
      </c>
      <c r="SQ3" s="35" t="s">
        <v>154</v>
      </c>
      <c r="SR3" s="36" t="s">
        <v>130</v>
      </c>
      <c r="SS3" s="35" t="s">
        <v>169</v>
      </c>
      <c r="ST3" s="36" t="s">
        <v>97</v>
      </c>
      <c r="SU3" s="35" t="s">
        <v>64</v>
      </c>
      <c r="SV3" s="36" t="s">
        <v>21</v>
      </c>
      <c r="SW3" s="35" t="s">
        <v>135</v>
      </c>
      <c r="SX3" s="36" t="s">
        <v>142</v>
      </c>
      <c r="SY3" s="35" t="s">
        <v>177</v>
      </c>
      <c r="SZ3" s="36" t="s">
        <v>87</v>
      </c>
      <c r="TA3" s="35" t="s">
        <v>31</v>
      </c>
      <c r="TB3" s="36" t="s">
        <v>112</v>
      </c>
      <c r="TC3" s="35" t="s">
        <v>57</v>
      </c>
      <c r="TD3" s="36" t="s">
        <v>31</v>
      </c>
      <c r="TE3" s="35" t="s">
        <v>132</v>
      </c>
      <c r="TF3" s="36" t="s">
        <v>180</v>
      </c>
      <c r="TG3" s="35" t="s">
        <v>18</v>
      </c>
      <c r="TH3" s="36" t="s">
        <v>78</v>
      </c>
      <c r="TI3" s="35" t="s">
        <v>6</v>
      </c>
      <c r="TJ3" s="36" t="s">
        <v>23</v>
      </c>
      <c r="TK3" s="35" t="s">
        <v>130</v>
      </c>
      <c r="TL3" s="36" t="s">
        <v>78</v>
      </c>
      <c r="TM3" s="35" t="s">
        <v>112</v>
      </c>
      <c r="TN3" s="36" t="s">
        <v>156</v>
      </c>
      <c r="TO3" s="35" t="s">
        <v>64</v>
      </c>
      <c r="TP3" s="36" t="s">
        <v>171</v>
      </c>
      <c r="TQ3" s="35" t="s">
        <v>177</v>
      </c>
      <c r="TR3" s="36" t="s">
        <v>69</v>
      </c>
      <c r="TS3" s="35" t="s">
        <v>162</v>
      </c>
      <c r="TT3" s="36" t="s">
        <v>15</v>
      </c>
      <c r="TU3" s="35" t="s">
        <v>138</v>
      </c>
      <c r="TV3" s="36" t="s">
        <v>145</v>
      </c>
      <c r="TW3" s="35" t="s">
        <v>86</v>
      </c>
      <c r="TX3" s="36" t="s">
        <v>87</v>
      </c>
      <c r="TY3" s="35" t="s">
        <v>159</v>
      </c>
      <c r="TZ3" s="36" t="s">
        <v>1</v>
      </c>
      <c r="UA3" s="35" t="s">
        <v>153</v>
      </c>
      <c r="UB3" s="36" t="s">
        <v>130</v>
      </c>
      <c r="UC3" s="35" t="s">
        <v>110</v>
      </c>
      <c r="UD3" s="36" t="s">
        <v>153</v>
      </c>
      <c r="UE3" s="35" t="s">
        <v>11</v>
      </c>
      <c r="UF3" s="36" t="s">
        <v>92</v>
      </c>
      <c r="UG3" s="35" t="s">
        <v>105</v>
      </c>
      <c r="UH3" s="36" t="s">
        <v>65</v>
      </c>
      <c r="UI3" s="35" t="s">
        <v>31</v>
      </c>
      <c r="UJ3" s="36" t="s">
        <v>76</v>
      </c>
      <c r="UK3" s="35" t="s">
        <v>147</v>
      </c>
      <c r="UL3" s="36" t="s">
        <v>135</v>
      </c>
      <c r="UM3" s="35" t="s">
        <v>80</v>
      </c>
      <c r="UN3" s="36" t="s">
        <v>47</v>
      </c>
      <c r="UO3" s="35" t="s">
        <v>167</v>
      </c>
      <c r="UP3" s="36" t="s">
        <v>168</v>
      </c>
      <c r="UQ3" s="35" t="s">
        <v>120</v>
      </c>
      <c r="UR3" s="36" t="s">
        <v>133</v>
      </c>
      <c r="US3" s="35" t="s">
        <v>161</v>
      </c>
      <c r="UT3" s="36" t="s">
        <v>90</v>
      </c>
      <c r="UU3" s="35" t="s">
        <v>167</v>
      </c>
      <c r="UV3" s="36" t="s">
        <v>57</v>
      </c>
      <c r="UW3" s="35" t="s">
        <v>162</v>
      </c>
      <c r="UX3" s="36" t="s">
        <v>59</v>
      </c>
      <c r="UY3" s="35" t="s">
        <v>31</v>
      </c>
      <c r="UZ3" s="36" t="s">
        <v>6</v>
      </c>
      <c r="VA3" s="35" t="s">
        <v>184</v>
      </c>
      <c r="VB3" s="36" t="s">
        <v>31</v>
      </c>
      <c r="VC3" s="35" t="s">
        <v>154</v>
      </c>
      <c r="VD3" s="36" t="s">
        <v>171</v>
      </c>
      <c r="VE3" s="35" t="s">
        <v>1</v>
      </c>
      <c r="VF3" s="36" t="s">
        <v>163</v>
      </c>
      <c r="VG3" s="35" t="s">
        <v>140</v>
      </c>
      <c r="VH3" s="36" t="s">
        <v>145</v>
      </c>
      <c r="VI3" s="35" t="s">
        <v>141</v>
      </c>
      <c r="VJ3" s="36" t="s">
        <v>162</v>
      </c>
      <c r="VK3" s="35" t="s">
        <v>173</v>
      </c>
      <c r="VL3" s="36" t="s">
        <v>168</v>
      </c>
      <c r="VM3" s="35" t="s">
        <v>118</v>
      </c>
      <c r="VN3" s="36" t="s">
        <v>145</v>
      </c>
      <c r="VO3" s="35" t="s">
        <v>102</v>
      </c>
      <c r="VP3" s="36" t="s">
        <v>31</v>
      </c>
      <c r="VQ3" s="35" t="s">
        <v>162</v>
      </c>
      <c r="VR3" s="36" t="s">
        <v>92</v>
      </c>
      <c r="VS3" s="35" t="s">
        <v>102</v>
      </c>
      <c r="VT3" s="36" t="s">
        <v>134</v>
      </c>
      <c r="VU3" s="35" t="s">
        <v>136</v>
      </c>
      <c r="VV3" s="36" t="s">
        <v>160</v>
      </c>
      <c r="VW3" s="35" t="s">
        <v>163</v>
      </c>
      <c r="VX3" s="36" t="s">
        <v>102</v>
      </c>
      <c r="VY3" s="35" t="s">
        <v>106</v>
      </c>
      <c r="VZ3" s="36" t="s">
        <v>182</v>
      </c>
      <c r="WA3" s="35" t="s">
        <v>109</v>
      </c>
      <c r="WB3" s="36" t="s">
        <v>112</v>
      </c>
      <c r="WC3" s="35" t="s">
        <v>134</v>
      </c>
      <c r="WD3" s="36" t="s">
        <v>72</v>
      </c>
      <c r="WE3" s="35" t="s">
        <v>69</v>
      </c>
      <c r="WF3" s="36" t="s">
        <v>107</v>
      </c>
      <c r="WG3" s="35" t="s">
        <v>156</v>
      </c>
      <c r="WH3" s="36" t="s">
        <v>57</v>
      </c>
      <c r="WI3" s="35" t="s">
        <v>72</v>
      </c>
      <c r="WJ3" s="36" t="s">
        <v>133</v>
      </c>
      <c r="WK3" s="35" t="s">
        <v>154</v>
      </c>
      <c r="WL3" s="36" t="s">
        <v>109</v>
      </c>
      <c r="WM3" s="35" t="s">
        <v>76</v>
      </c>
      <c r="WN3" s="36" t="s">
        <v>145</v>
      </c>
      <c r="WO3" s="35" t="s">
        <v>135</v>
      </c>
      <c r="WP3" s="36" t="s">
        <v>142</v>
      </c>
      <c r="WQ3" s="35" t="s">
        <v>132</v>
      </c>
      <c r="WR3" s="36" t="s">
        <v>146</v>
      </c>
      <c r="WS3" s="35" t="s">
        <v>6</v>
      </c>
      <c r="WT3" s="36" t="s">
        <v>133</v>
      </c>
      <c r="WU3" s="35" t="s">
        <v>11</v>
      </c>
      <c r="WV3" s="36" t="s">
        <v>92</v>
      </c>
      <c r="WW3" s="35" t="s">
        <v>92</v>
      </c>
      <c r="WX3" s="36" t="s">
        <v>145</v>
      </c>
      <c r="WY3" s="35" t="s">
        <v>143</v>
      </c>
      <c r="WZ3" s="36" t="s">
        <v>156</v>
      </c>
      <c r="XA3" s="35" t="s">
        <v>179</v>
      </c>
      <c r="XB3" s="36" t="s">
        <v>47</v>
      </c>
      <c r="XC3" s="35" t="s">
        <v>107</v>
      </c>
      <c r="XD3" s="36" t="s">
        <v>180</v>
      </c>
      <c r="XE3" s="35" t="s">
        <v>21</v>
      </c>
      <c r="XF3" s="36" t="s">
        <v>162</v>
      </c>
      <c r="XG3" s="35" t="s">
        <v>51</v>
      </c>
      <c r="XH3" s="36" t="s">
        <v>156</v>
      </c>
      <c r="XI3" s="35" t="s">
        <v>11</v>
      </c>
      <c r="XJ3" s="36" t="s">
        <v>97</v>
      </c>
      <c r="XK3" s="35" t="s">
        <v>135</v>
      </c>
      <c r="XL3" s="36" t="s">
        <v>181</v>
      </c>
      <c r="XM3" s="35" t="s">
        <v>107</v>
      </c>
      <c r="XN3" s="36" t="s">
        <v>172</v>
      </c>
      <c r="XO3" s="35" t="s">
        <v>169</v>
      </c>
      <c r="XP3" s="36" t="s">
        <v>130</v>
      </c>
      <c r="XQ3" s="35" t="s">
        <v>23</v>
      </c>
      <c r="XR3" s="36" t="s">
        <v>86</v>
      </c>
      <c r="XS3" s="35" t="s">
        <v>6</v>
      </c>
      <c r="XT3" s="36" t="s">
        <v>142</v>
      </c>
      <c r="XU3" s="35" t="s">
        <v>147</v>
      </c>
      <c r="XV3" s="36" t="s">
        <v>143</v>
      </c>
      <c r="XW3" s="35" t="s">
        <v>39</v>
      </c>
      <c r="XX3" s="36" t="s">
        <v>51</v>
      </c>
      <c r="XY3" s="35" t="s">
        <v>132</v>
      </c>
      <c r="XZ3" s="36" t="s">
        <v>170</v>
      </c>
      <c r="YA3" s="35" t="s">
        <v>177</v>
      </c>
      <c r="YB3" s="36" t="s">
        <v>145</v>
      </c>
      <c r="YC3" s="35" t="s">
        <v>162</v>
      </c>
      <c r="YD3" s="36" t="s">
        <v>141</v>
      </c>
      <c r="YE3" s="35" t="s">
        <v>78</v>
      </c>
      <c r="YF3" s="36" t="s">
        <v>136</v>
      </c>
      <c r="YG3" s="35" t="s">
        <v>15</v>
      </c>
      <c r="YH3" s="36" t="s">
        <v>78</v>
      </c>
      <c r="YI3" s="35" t="s">
        <v>146</v>
      </c>
      <c r="YJ3" s="36" t="s">
        <v>18</v>
      </c>
      <c r="YK3" s="35" t="s">
        <v>168</v>
      </c>
      <c r="YL3" s="36" t="s">
        <v>140</v>
      </c>
      <c r="YM3" s="35" t="s">
        <v>59</v>
      </c>
      <c r="YN3" s="36" t="s">
        <v>23</v>
      </c>
      <c r="YO3" s="35" t="s">
        <v>178</v>
      </c>
      <c r="YP3" s="36" t="s">
        <v>176</v>
      </c>
      <c r="YQ3" s="35" t="s">
        <v>162</v>
      </c>
      <c r="YR3" s="36" t="s">
        <v>177</v>
      </c>
      <c r="YS3" s="35" t="s">
        <v>31</v>
      </c>
      <c r="YT3" s="36" t="s">
        <v>137</v>
      </c>
      <c r="YU3" s="35" t="s">
        <v>154</v>
      </c>
      <c r="YV3" s="36" t="s">
        <v>163</v>
      </c>
      <c r="YW3" s="35" t="s">
        <v>170</v>
      </c>
      <c r="YX3" s="36" t="s">
        <v>170</v>
      </c>
      <c r="YY3" s="35" t="s">
        <v>72</v>
      </c>
      <c r="YZ3" s="36" t="s">
        <v>155</v>
      </c>
      <c r="ZA3" s="35" t="s">
        <v>181</v>
      </c>
      <c r="ZB3" s="36" t="s">
        <v>155</v>
      </c>
      <c r="ZC3" s="35" t="s">
        <v>78</v>
      </c>
      <c r="ZD3" s="36" t="s">
        <v>147</v>
      </c>
      <c r="ZE3" s="35" t="s">
        <v>138</v>
      </c>
      <c r="ZF3" s="36" t="s">
        <v>51</v>
      </c>
      <c r="ZG3" s="35" t="s">
        <v>168</v>
      </c>
      <c r="ZH3" s="36" t="s">
        <v>102</v>
      </c>
      <c r="ZI3" s="35" t="s">
        <v>163</v>
      </c>
      <c r="ZJ3" s="36" t="s">
        <v>145</v>
      </c>
      <c r="ZK3" s="35" t="s">
        <v>31</v>
      </c>
      <c r="ZL3" s="36" t="s">
        <v>140</v>
      </c>
      <c r="ZM3" s="35" t="s">
        <v>101</v>
      </c>
      <c r="ZN3" s="36" t="s">
        <v>76</v>
      </c>
      <c r="ZO3" s="35" t="s">
        <v>56</v>
      </c>
      <c r="ZP3" s="36" t="s">
        <v>130</v>
      </c>
      <c r="ZQ3" s="35" t="s">
        <v>154</v>
      </c>
      <c r="ZR3" s="36" t="s">
        <v>123</v>
      </c>
      <c r="ZS3" s="35" t="s">
        <v>154</v>
      </c>
      <c r="ZT3" s="36" t="s">
        <v>23</v>
      </c>
      <c r="ZU3" s="35" t="s">
        <v>15</v>
      </c>
      <c r="ZV3" s="36" t="s">
        <v>59</v>
      </c>
      <c r="ZW3" s="35" t="s">
        <v>145</v>
      </c>
      <c r="ZX3" s="36" t="s">
        <v>154</v>
      </c>
      <c r="ZY3" s="35" t="s">
        <v>31</v>
      </c>
      <c r="ZZ3" s="36" t="s">
        <v>162</v>
      </c>
      <c r="AAA3" s="35" t="s">
        <v>92</v>
      </c>
      <c r="AAB3" s="36" t="s">
        <v>72</v>
      </c>
      <c r="AAC3" s="35" t="s">
        <v>27</v>
      </c>
      <c r="AAD3" s="36" t="s">
        <v>147</v>
      </c>
      <c r="AAE3" s="35" t="s">
        <v>21</v>
      </c>
      <c r="AAF3" s="36" t="s">
        <v>112</v>
      </c>
      <c r="AAG3" s="35" t="s">
        <v>6</v>
      </c>
      <c r="AAH3" s="36" t="s">
        <v>130</v>
      </c>
      <c r="AAI3" s="35" t="s">
        <v>168</v>
      </c>
      <c r="AAJ3" s="36" t="s">
        <v>1</v>
      </c>
      <c r="AAK3" s="35" t="s">
        <v>31</v>
      </c>
      <c r="AAL3" s="36" t="s">
        <v>162</v>
      </c>
      <c r="AAM3" s="35" t="s">
        <v>126</v>
      </c>
      <c r="AAN3" s="36" t="s">
        <v>181</v>
      </c>
      <c r="AAO3" s="35" t="s">
        <v>87</v>
      </c>
      <c r="AAP3" s="36" t="s">
        <v>154</v>
      </c>
      <c r="AAQ3" s="35" t="s">
        <v>185</v>
      </c>
      <c r="AAR3" s="36" t="s">
        <v>92</v>
      </c>
      <c r="AAS3" s="35" t="s">
        <v>92</v>
      </c>
      <c r="AAT3" s="36" t="s">
        <v>31</v>
      </c>
      <c r="AAU3" s="35" t="s">
        <v>64</v>
      </c>
      <c r="AAV3" s="36" t="s">
        <v>57</v>
      </c>
      <c r="AAW3" s="35" t="s">
        <v>92</v>
      </c>
      <c r="AAX3" s="36" t="s">
        <v>140</v>
      </c>
      <c r="AAY3" s="35" t="s">
        <v>140</v>
      </c>
      <c r="AAZ3" s="36" t="s">
        <v>141</v>
      </c>
      <c r="ABA3" s="35" t="s">
        <v>105</v>
      </c>
      <c r="ABB3" s="36" t="s">
        <v>153</v>
      </c>
      <c r="ABC3" s="35" t="s">
        <v>109</v>
      </c>
      <c r="ABD3" s="36" t="s">
        <v>47</v>
      </c>
      <c r="ABE3" s="35" t="s">
        <v>59</v>
      </c>
      <c r="ABF3" s="36" t="s">
        <v>69</v>
      </c>
      <c r="ABG3" s="35" t="s">
        <v>130</v>
      </c>
      <c r="ABH3" s="36" t="s">
        <v>168</v>
      </c>
      <c r="ABI3" s="35" t="s">
        <v>176</v>
      </c>
      <c r="ABJ3" s="36" t="s">
        <v>101</v>
      </c>
      <c r="ABK3" s="35" t="s">
        <v>112</v>
      </c>
      <c r="ABL3" s="36" t="s">
        <v>118</v>
      </c>
      <c r="ABM3" s="35" t="s">
        <v>47</v>
      </c>
      <c r="ABN3" s="36" t="s">
        <v>35</v>
      </c>
      <c r="ABO3" s="35" t="s">
        <v>163</v>
      </c>
      <c r="ABP3" s="36" t="s">
        <v>100</v>
      </c>
      <c r="ABQ3" s="35" t="s">
        <v>92</v>
      </c>
      <c r="ABR3" s="36" t="s">
        <v>18</v>
      </c>
      <c r="ABS3" s="35" t="s">
        <v>136</v>
      </c>
      <c r="ABT3" s="36" t="s">
        <v>130</v>
      </c>
      <c r="ABU3" s="35" t="s">
        <v>35</v>
      </c>
      <c r="ABV3" s="36" t="s">
        <v>87</v>
      </c>
      <c r="ABW3" s="35" t="s">
        <v>141</v>
      </c>
      <c r="ABX3" s="36" t="s">
        <v>168</v>
      </c>
      <c r="ABY3" s="35" t="s">
        <v>172</v>
      </c>
      <c r="ABZ3" s="36" t="s">
        <v>147</v>
      </c>
      <c r="ACA3" s="35" t="s">
        <v>92</v>
      </c>
      <c r="ACB3" s="36" t="s">
        <v>140</v>
      </c>
      <c r="ACC3" s="35" t="s">
        <v>154</v>
      </c>
      <c r="ACD3" s="36" t="s">
        <v>1</v>
      </c>
      <c r="ACE3" s="35" t="s">
        <v>90</v>
      </c>
      <c r="ACF3" s="36" t="s">
        <v>182</v>
      </c>
      <c r="ACG3" s="35" t="s">
        <v>39</v>
      </c>
      <c r="ACH3" s="36" t="s">
        <v>92</v>
      </c>
      <c r="ACI3" s="35" t="s">
        <v>90</v>
      </c>
      <c r="ACJ3" s="36" t="s">
        <v>97</v>
      </c>
      <c r="ACK3" s="35" t="s">
        <v>176</v>
      </c>
      <c r="ACL3" s="36" t="s">
        <v>167</v>
      </c>
      <c r="ACM3" s="35" t="s">
        <v>112</v>
      </c>
      <c r="ACN3" s="36" t="s">
        <v>154</v>
      </c>
      <c r="ACO3" s="35" t="s">
        <v>10</v>
      </c>
      <c r="ACP3" s="36" t="s">
        <v>64</v>
      </c>
      <c r="ACQ3" s="35" t="s">
        <v>90</v>
      </c>
      <c r="ACR3" s="36" t="s">
        <v>31</v>
      </c>
      <c r="ACS3" s="35" t="s">
        <v>57</v>
      </c>
      <c r="ACT3" s="36" t="s">
        <v>132</v>
      </c>
      <c r="ACU3" s="35" t="s">
        <v>97</v>
      </c>
      <c r="ACV3" s="36" t="s">
        <v>132</v>
      </c>
      <c r="ACW3" s="35" t="s">
        <v>137</v>
      </c>
      <c r="ACX3" s="36" t="s">
        <v>21</v>
      </c>
      <c r="ACY3" s="35" t="s">
        <v>162</v>
      </c>
      <c r="ACZ3" s="36" t="s">
        <v>107</v>
      </c>
      <c r="ADA3" s="35" t="s">
        <v>23</v>
      </c>
      <c r="ADB3" s="36" t="s">
        <v>167</v>
      </c>
      <c r="ADC3" s="35" t="s">
        <v>106</v>
      </c>
      <c r="ADD3" s="36" t="s">
        <v>110</v>
      </c>
      <c r="ADE3" s="35" t="s">
        <v>109</v>
      </c>
      <c r="ADF3" s="36" t="s">
        <v>147</v>
      </c>
      <c r="ADG3" s="35" t="s">
        <v>120</v>
      </c>
      <c r="ADH3" s="36" t="s">
        <v>86</v>
      </c>
      <c r="ADI3" s="35" t="s">
        <v>123</v>
      </c>
      <c r="ADJ3" s="36" t="s">
        <v>126</v>
      </c>
      <c r="ADK3" s="35" t="s">
        <v>92</v>
      </c>
      <c r="ADL3" s="36" t="s">
        <v>168</v>
      </c>
      <c r="ADM3" s="35" t="s">
        <v>169</v>
      </c>
      <c r="ADN3" s="36" t="s">
        <v>65</v>
      </c>
      <c r="ADO3" s="35" t="s">
        <v>176</v>
      </c>
      <c r="ADP3" s="36" t="s">
        <v>184</v>
      </c>
      <c r="ADQ3" s="35" t="s">
        <v>15</v>
      </c>
      <c r="ADR3" s="36" t="s">
        <v>118</v>
      </c>
      <c r="ADS3" s="35" t="s">
        <v>160</v>
      </c>
      <c r="ADT3" s="36" t="s">
        <v>72</v>
      </c>
      <c r="ADU3" s="35" t="s">
        <v>142</v>
      </c>
      <c r="ADV3" s="36" t="s">
        <v>182</v>
      </c>
      <c r="ADW3" s="35" t="s">
        <v>167</v>
      </c>
      <c r="ADX3" s="36" t="s">
        <v>156</v>
      </c>
      <c r="ADY3" s="35" t="s">
        <v>18</v>
      </c>
      <c r="ADZ3" s="36" t="s">
        <v>76</v>
      </c>
      <c r="AEA3" s="35" t="s">
        <v>18</v>
      </c>
      <c r="AEB3" s="36" t="s">
        <v>87</v>
      </c>
      <c r="AEC3" s="35" t="s">
        <v>86</v>
      </c>
      <c r="AED3" s="36" t="s">
        <v>120</v>
      </c>
      <c r="AEE3" s="35" t="s">
        <v>92</v>
      </c>
      <c r="AEF3" s="36" t="s">
        <v>21</v>
      </c>
      <c r="AEG3" s="35" t="s">
        <v>180</v>
      </c>
      <c r="AEH3" s="36" t="s">
        <v>18</v>
      </c>
      <c r="AEI3" s="35" t="s">
        <v>133</v>
      </c>
      <c r="AEJ3" s="36" t="s">
        <v>107</v>
      </c>
      <c r="AEK3" s="35" t="s">
        <v>92</v>
      </c>
      <c r="AEL3" s="36" t="s">
        <v>23</v>
      </c>
      <c r="AEM3" s="35" t="s">
        <v>1</v>
      </c>
      <c r="AEN3" s="36" t="s">
        <v>185</v>
      </c>
      <c r="AEO3" s="35" t="s">
        <v>130</v>
      </c>
      <c r="AEP3" s="36" t="s">
        <v>31</v>
      </c>
      <c r="AEQ3" s="35" t="s">
        <v>182</v>
      </c>
      <c r="AER3" s="36" t="s">
        <v>27</v>
      </c>
      <c r="AES3" s="35" t="s">
        <v>18</v>
      </c>
      <c r="AET3" s="36" t="s">
        <v>182</v>
      </c>
      <c r="AEU3" s="35" t="s">
        <v>92</v>
      </c>
      <c r="AEV3" s="36" t="s">
        <v>112</v>
      </c>
      <c r="AEW3" s="35" t="s">
        <v>15</v>
      </c>
      <c r="AEX3" s="36" t="s">
        <v>126</v>
      </c>
      <c r="AEY3" s="35" t="s">
        <v>147</v>
      </c>
      <c r="AEZ3" s="36" t="s">
        <v>107</v>
      </c>
    </row>
    <row r="4" spans="1:832" ht="18" customHeight="1" x14ac:dyDescent="0.25">
      <c r="A4" s="34" t="s">
        <v>0</v>
      </c>
      <c r="B4" s="29" t="s">
        <v>2</v>
      </c>
      <c r="C4" s="35" t="s">
        <v>7</v>
      </c>
      <c r="D4" s="36" t="s">
        <v>2</v>
      </c>
      <c r="E4" s="35" t="s">
        <v>12</v>
      </c>
      <c r="F4" s="36" t="s">
        <v>16</v>
      </c>
      <c r="G4" s="35" t="s">
        <v>7</v>
      </c>
      <c r="H4" s="36" t="s">
        <v>7</v>
      </c>
      <c r="I4" s="35" t="s">
        <v>24</v>
      </c>
      <c r="J4" s="36" t="s">
        <v>28</v>
      </c>
      <c r="K4" s="35" t="s">
        <v>32</v>
      </c>
      <c r="L4" s="36" t="s">
        <v>24</v>
      </c>
      <c r="M4" s="35" t="s">
        <v>40</v>
      </c>
      <c r="N4" s="36" t="s">
        <v>40</v>
      </c>
      <c r="O4" s="35" t="s">
        <v>12</v>
      </c>
      <c r="P4" s="36" t="s">
        <v>52</v>
      </c>
      <c r="Q4" s="35" t="s">
        <v>7</v>
      </c>
      <c r="R4" s="36" t="s">
        <v>48</v>
      </c>
      <c r="S4" s="35" t="s">
        <v>12</v>
      </c>
      <c r="T4" s="36" t="s">
        <v>7</v>
      </c>
      <c r="U4" s="35" t="s">
        <v>60</v>
      </c>
      <c r="V4" s="36" t="s">
        <v>24</v>
      </c>
      <c r="W4" s="35" t="s">
        <v>12</v>
      </c>
      <c r="X4" s="36" t="s">
        <v>66</v>
      </c>
      <c r="Y4" s="35" t="s">
        <v>70</v>
      </c>
      <c r="Z4" s="36" t="s">
        <v>48</v>
      </c>
      <c r="AA4" s="35" t="s">
        <v>60</v>
      </c>
      <c r="AB4" s="36" t="s">
        <v>16</v>
      </c>
      <c r="AC4" s="35" t="s">
        <v>60</v>
      </c>
      <c r="AD4" s="36" t="s">
        <v>79</v>
      </c>
      <c r="AE4" s="35" t="s">
        <v>7</v>
      </c>
      <c r="AF4" s="36" t="s">
        <v>7</v>
      </c>
      <c r="AG4" s="35" t="s">
        <v>7</v>
      </c>
      <c r="AH4" s="36" t="s">
        <v>108</v>
      </c>
      <c r="AI4" s="35" t="s">
        <v>88</v>
      </c>
      <c r="AJ4" s="36" t="s">
        <v>32</v>
      </c>
      <c r="AK4" s="35" t="s">
        <v>32</v>
      </c>
      <c r="AL4" s="36" t="s">
        <v>70</v>
      </c>
      <c r="AM4" s="35" t="s">
        <v>93</v>
      </c>
      <c r="AN4" s="36" t="s">
        <v>32</v>
      </c>
      <c r="AO4" s="35" t="s">
        <v>7</v>
      </c>
      <c r="AP4" s="36" t="s">
        <v>52</v>
      </c>
      <c r="AQ4" s="35" t="s">
        <v>32</v>
      </c>
      <c r="AR4" s="36" t="s">
        <v>12</v>
      </c>
      <c r="AS4" s="35" t="s">
        <v>79</v>
      </c>
      <c r="AT4" s="36" t="s">
        <v>32</v>
      </c>
      <c r="AU4" s="35" t="s">
        <v>93</v>
      </c>
      <c r="AV4" s="36" t="s">
        <v>88</v>
      </c>
      <c r="AW4" s="35" t="s">
        <v>32</v>
      </c>
      <c r="AX4" s="36" t="s">
        <v>32</v>
      </c>
      <c r="AY4" s="35" t="s">
        <v>108</v>
      </c>
      <c r="AZ4" s="36" t="s">
        <v>12</v>
      </c>
      <c r="BA4" s="35" t="s">
        <v>32</v>
      </c>
      <c r="BB4" s="36" t="s">
        <v>32</v>
      </c>
      <c r="BC4" s="35" t="s">
        <v>88</v>
      </c>
      <c r="BD4" s="36" t="s">
        <v>32</v>
      </c>
      <c r="BE4" s="35" t="s">
        <v>24</v>
      </c>
      <c r="BF4" s="36" t="s">
        <v>127</v>
      </c>
      <c r="BG4" s="35" t="s">
        <v>32</v>
      </c>
      <c r="BH4" s="36" t="s">
        <v>52</v>
      </c>
      <c r="BI4" s="35" t="s">
        <v>52</v>
      </c>
      <c r="BJ4" s="36" t="s">
        <v>93</v>
      </c>
      <c r="BK4" s="35" t="s">
        <v>2</v>
      </c>
      <c r="BL4" s="36" t="s">
        <v>2</v>
      </c>
      <c r="BM4" s="35" t="s">
        <v>79</v>
      </c>
      <c r="BN4" s="36" t="s">
        <v>127</v>
      </c>
      <c r="BO4" s="35" t="s">
        <v>52</v>
      </c>
      <c r="BP4" s="36" t="s">
        <v>2</v>
      </c>
      <c r="BQ4" s="35" t="s">
        <v>60</v>
      </c>
      <c r="BR4" s="36" t="s">
        <v>12</v>
      </c>
      <c r="BS4" s="35" t="s">
        <v>52</v>
      </c>
      <c r="BT4" s="36" t="s">
        <v>131</v>
      </c>
      <c r="BU4" s="35" t="s">
        <v>28</v>
      </c>
      <c r="BV4" s="36" t="s">
        <v>40</v>
      </c>
      <c r="BW4" s="35" t="s">
        <v>52</v>
      </c>
      <c r="BX4" s="36" t="s">
        <v>7</v>
      </c>
      <c r="BY4" s="35" t="s">
        <v>32</v>
      </c>
      <c r="BZ4" s="36" t="s">
        <v>52</v>
      </c>
      <c r="CA4" s="35" t="s">
        <v>48</v>
      </c>
      <c r="CB4" s="36" t="s">
        <v>32</v>
      </c>
      <c r="CC4" s="35" t="s">
        <v>24</v>
      </c>
      <c r="CD4" s="36" t="s">
        <v>7</v>
      </c>
      <c r="CE4" s="35" t="s">
        <v>127</v>
      </c>
      <c r="CF4" s="36" t="s">
        <v>88</v>
      </c>
      <c r="CG4" s="35" t="s">
        <v>7</v>
      </c>
      <c r="CH4" s="36" t="s">
        <v>32</v>
      </c>
      <c r="CI4" s="35" t="s">
        <v>7</v>
      </c>
      <c r="CJ4" s="36" t="s">
        <v>7</v>
      </c>
      <c r="CK4" s="35" t="s">
        <v>131</v>
      </c>
      <c r="CL4" s="36" t="s">
        <v>48</v>
      </c>
      <c r="CM4" s="35" t="s">
        <v>7</v>
      </c>
      <c r="CN4" s="36" t="s">
        <v>16</v>
      </c>
      <c r="CO4" s="35" t="s">
        <v>12</v>
      </c>
      <c r="CP4" s="36" t="s">
        <v>144</v>
      </c>
      <c r="CQ4" s="35" t="s">
        <v>24</v>
      </c>
      <c r="CR4" s="36" t="s">
        <v>52</v>
      </c>
      <c r="CS4" s="35" t="s">
        <v>40</v>
      </c>
      <c r="CT4" s="36" t="s">
        <v>2</v>
      </c>
      <c r="CU4" s="35" t="s">
        <v>32</v>
      </c>
      <c r="CV4" s="36" t="s">
        <v>60</v>
      </c>
      <c r="CW4" s="35" t="s">
        <v>7</v>
      </c>
      <c r="CX4" s="36" t="s">
        <v>7</v>
      </c>
      <c r="CY4" s="35" t="s">
        <v>7</v>
      </c>
      <c r="CZ4" s="36" t="s">
        <v>88</v>
      </c>
      <c r="DA4" s="35" t="s">
        <v>32</v>
      </c>
      <c r="DB4" s="36" t="s">
        <v>24</v>
      </c>
      <c r="DC4" s="35" t="s">
        <v>144</v>
      </c>
      <c r="DD4" s="36" t="s">
        <v>16</v>
      </c>
      <c r="DE4" s="35" t="s">
        <v>7</v>
      </c>
      <c r="DF4" s="36" t="s">
        <v>32</v>
      </c>
      <c r="DG4" s="35" t="s">
        <v>187</v>
      </c>
      <c r="DH4" s="36" t="s">
        <v>108</v>
      </c>
      <c r="DI4" s="35" t="s">
        <v>88</v>
      </c>
      <c r="DJ4" s="36" t="s">
        <v>40</v>
      </c>
      <c r="DK4" s="35" t="s">
        <v>88</v>
      </c>
      <c r="DL4" s="36" t="s">
        <v>24</v>
      </c>
      <c r="DM4" s="35" t="s">
        <v>157</v>
      </c>
      <c r="DN4" s="36" t="s">
        <v>32</v>
      </c>
      <c r="DO4" s="35" t="s">
        <v>2</v>
      </c>
      <c r="DP4" s="36" t="s">
        <v>2</v>
      </c>
      <c r="DQ4" s="35" t="s">
        <v>93</v>
      </c>
      <c r="DR4" s="36" t="s">
        <v>7</v>
      </c>
      <c r="DS4" s="35" t="s">
        <v>16</v>
      </c>
      <c r="DT4" s="36" t="s">
        <v>32</v>
      </c>
      <c r="DU4" s="35" t="s">
        <v>7</v>
      </c>
      <c r="DV4" s="36" t="s">
        <v>32</v>
      </c>
      <c r="DW4" s="35" t="s">
        <v>79</v>
      </c>
      <c r="DX4" s="36" t="s">
        <v>2</v>
      </c>
      <c r="DY4" s="35" t="s">
        <v>88</v>
      </c>
      <c r="DZ4" s="36" t="s">
        <v>108</v>
      </c>
      <c r="EA4" s="35" t="s">
        <v>131</v>
      </c>
      <c r="EB4" s="36" t="s">
        <v>52</v>
      </c>
      <c r="EC4" s="35" t="s">
        <v>7</v>
      </c>
      <c r="ED4" s="36" t="s">
        <v>12</v>
      </c>
      <c r="EE4" s="35" t="s">
        <v>48</v>
      </c>
      <c r="EF4" s="36" t="s">
        <v>12</v>
      </c>
      <c r="EG4" s="35" t="s">
        <v>48</v>
      </c>
      <c r="EH4" s="36" t="s">
        <v>7</v>
      </c>
      <c r="EI4" s="35" t="s">
        <v>24</v>
      </c>
      <c r="EJ4" s="36" t="s">
        <v>40</v>
      </c>
      <c r="EK4" s="35" t="s">
        <v>12</v>
      </c>
      <c r="EL4" s="36" t="s">
        <v>16</v>
      </c>
      <c r="EM4" s="35" t="s">
        <v>93</v>
      </c>
      <c r="EN4" s="36" t="s">
        <v>7</v>
      </c>
      <c r="EO4" s="35" t="s">
        <v>157</v>
      </c>
      <c r="EP4" s="36" t="s">
        <v>7</v>
      </c>
      <c r="EQ4" s="35" t="s">
        <v>24</v>
      </c>
      <c r="ER4" s="36" t="s">
        <v>24</v>
      </c>
      <c r="ES4" s="35" t="s">
        <v>108</v>
      </c>
      <c r="ET4" s="36" t="s">
        <v>16</v>
      </c>
      <c r="EU4" s="35" t="s">
        <v>32</v>
      </c>
      <c r="EV4" s="36" t="s">
        <v>2</v>
      </c>
      <c r="EW4" s="35" t="s">
        <v>40</v>
      </c>
      <c r="EX4" s="36" t="s">
        <v>88</v>
      </c>
      <c r="EY4" s="35" t="s">
        <v>12</v>
      </c>
      <c r="EZ4" s="36" t="s">
        <v>131</v>
      </c>
      <c r="FA4" s="35" t="s">
        <v>93</v>
      </c>
      <c r="FB4" s="36" t="s">
        <v>12</v>
      </c>
      <c r="FC4" s="35" t="s">
        <v>7</v>
      </c>
      <c r="FD4" s="36" t="s">
        <v>60</v>
      </c>
      <c r="FE4" s="35" t="s">
        <v>93</v>
      </c>
      <c r="FF4" s="36" t="s">
        <v>16</v>
      </c>
      <c r="FG4" s="35" t="s">
        <v>16</v>
      </c>
      <c r="FH4" s="36" t="s">
        <v>48</v>
      </c>
      <c r="FI4" s="35" t="s">
        <v>24</v>
      </c>
      <c r="FJ4" s="36" t="s">
        <v>24</v>
      </c>
      <c r="FK4" s="35" t="s">
        <v>40</v>
      </c>
      <c r="FL4" s="36" t="s">
        <v>131</v>
      </c>
      <c r="FM4" s="35" t="s">
        <v>7</v>
      </c>
      <c r="FN4" s="36" t="s">
        <v>7</v>
      </c>
      <c r="FO4" s="35" t="s">
        <v>2</v>
      </c>
      <c r="FP4" s="36" t="s">
        <v>93</v>
      </c>
      <c r="FQ4" s="35" t="s">
        <v>32</v>
      </c>
      <c r="FR4" s="36" t="s">
        <v>88</v>
      </c>
      <c r="FS4" s="35" t="s">
        <v>7</v>
      </c>
      <c r="FT4" s="36" t="s">
        <v>32</v>
      </c>
      <c r="FU4" s="35" t="s">
        <v>32</v>
      </c>
      <c r="FV4" s="36" t="s">
        <v>16</v>
      </c>
      <c r="FW4" s="35" t="s">
        <v>144</v>
      </c>
      <c r="FX4" s="36" t="s">
        <v>7</v>
      </c>
      <c r="FY4" s="35" t="s">
        <v>16</v>
      </c>
      <c r="FZ4" s="36" t="s">
        <v>12</v>
      </c>
      <c r="GA4" s="35" t="s">
        <v>16</v>
      </c>
      <c r="GB4" s="36" t="s">
        <v>60</v>
      </c>
      <c r="GC4" s="35" t="s">
        <v>24</v>
      </c>
      <c r="GD4" s="36" t="s">
        <v>24</v>
      </c>
      <c r="GE4" s="35" t="s">
        <v>79</v>
      </c>
      <c r="GF4" s="36" t="s">
        <v>2</v>
      </c>
      <c r="GG4" s="35" t="s">
        <v>12</v>
      </c>
      <c r="GH4" s="36" t="s">
        <v>131</v>
      </c>
      <c r="GI4" s="35" t="s">
        <v>52</v>
      </c>
      <c r="GJ4" s="36" t="s">
        <v>93</v>
      </c>
      <c r="GK4" s="35" t="s">
        <v>24</v>
      </c>
      <c r="GL4" s="36" t="s">
        <v>2</v>
      </c>
      <c r="GM4" s="35" t="s">
        <v>32</v>
      </c>
      <c r="GN4" s="36" t="s">
        <v>32</v>
      </c>
      <c r="GO4" s="35" t="s">
        <v>157</v>
      </c>
      <c r="GP4" s="36" t="s">
        <v>24</v>
      </c>
      <c r="GQ4" s="35" t="s">
        <v>157</v>
      </c>
      <c r="GR4" s="36" t="s">
        <v>48</v>
      </c>
      <c r="GS4" s="35" t="s">
        <v>7</v>
      </c>
      <c r="GT4" s="36" t="s">
        <v>131</v>
      </c>
      <c r="GU4" s="35" t="s">
        <v>93</v>
      </c>
      <c r="GV4" s="36" t="s">
        <v>7</v>
      </c>
      <c r="GW4" s="35" t="s">
        <v>79</v>
      </c>
      <c r="GX4" s="36" t="s">
        <v>32</v>
      </c>
      <c r="GY4" s="35" t="s">
        <v>48</v>
      </c>
      <c r="GZ4" s="36" t="s">
        <v>52</v>
      </c>
      <c r="HA4" s="35" t="s">
        <v>60</v>
      </c>
      <c r="HB4" s="36" t="s">
        <v>52</v>
      </c>
      <c r="HC4" s="35" t="s">
        <v>32</v>
      </c>
      <c r="HD4" s="36" t="s">
        <v>32</v>
      </c>
      <c r="HE4" s="35" t="s">
        <v>66</v>
      </c>
      <c r="HF4" s="36" t="s">
        <v>12</v>
      </c>
      <c r="HG4" s="35" t="s">
        <v>52</v>
      </c>
      <c r="HH4" s="36" t="s">
        <v>12</v>
      </c>
      <c r="HI4" s="35" t="s">
        <v>40</v>
      </c>
      <c r="HJ4" s="36" t="s">
        <v>12</v>
      </c>
      <c r="HK4" s="35" t="s">
        <v>24</v>
      </c>
      <c r="HL4" s="36" t="s">
        <v>28</v>
      </c>
      <c r="HM4" s="35" t="s">
        <v>7</v>
      </c>
      <c r="HN4" s="36" t="s">
        <v>12</v>
      </c>
      <c r="HO4" s="35" t="s">
        <v>79</v>
      </c>
      <c r="HP4" s="36" t="s">
        <v>187</v>
      </c>
      <c r="HQ4" s="35" t="s">
        <v>7</v>
      </c>
      <c r="HR4" s="36" t="s">
        <v>108</v>
      </c>
      <c r="HS4" s="35" t="s">
        <v>79</v>
      </c>
      <c r="HT4" s="36" t="s">
        <v>7</v>
      </c>
      <c r="HU4" s="35" t="s">
        <v>40</v>
      </c>
      <c r="HV4" s="36" t="s">
        <v>48</v>
      </c>
      <c r="HW4" s="35" t="s">
        <v>32</v>
      </c>
      <c r="HX4" s="36" t="s">
        <v>2</v>
      </c>
      <c r="HY4" s="35" t="s">
        <v>32</v>
      </c>
      <c r="HZ4" s="36" t="s">
        <v>108</v>
      </c>
      <c r="IA4" s="35" t="s">
        <v>93</v>
      </c>
      <c r="IB4" s="36" t="s">
        <v>48</v>
      </c>
      <c r="IC4" s="35" t="s">
        <v>12</v>
      </c>
      <c r="ID4" s="36" t="s">
        <v>7</v>
      </c>
      <c r="IE4" s="35" t="s">
        <v>24</v>
      </c>
      <c r="IF4" s="36" t="s">
        <v>2</v>
      </c>
      <c r="IG4" s="35" t="s">
        <v>32</v>
      </c>
      <c r="IH4" s="36" t="s">
        <v>32</v>
      </c>
      <c r="II4" s="35" t="s">
        <v>48</v>
      </c>
      <c r="IJ4" s="36" t="s">
        <v>7</v>
      </c>
      <c r="IK4" s="35" t="s">
        <v>52</v>
      </c>
      <c r="IL4" s="36" t="s">
        <v>157</v>
      </c>
      <c r="IM4" s="35" t="s">
        <v>2</v>
      </c>
      <c r="IN4" s="36" t="s">
        <v>52</v>
      </c>
      <c r="IO4" s="35" t="s">
        <v>7</v>
      </c>
      <c r="IP4" s="36" t="s">
        <v>7</v>
      </c>
      <c r="IQ4" s="35" t="s">
        <v>32</v>
      </c>
      <c r="IR4" s="36" t="s">
        <v>52</v>
      </c>
      <c r="IS4" s="35" t="s">
        <v>88</v>
      </c>
      <c r="IT4" s="36" t="s">
        <v>127</v>
      </c>
      <c r="IU4" s="35" t="s">
        <v>24</v>
      </c>
      <c r="IV4" s="36" t="s">
        <v>52</v>
      </c>
      <c r="IW4" s="35" t="s">
        <v>7</v>
      </c>
      <c r="IX4" s="36" t="s">
        <v>88</v>
      </c>
      <c r="IY4" s="35" t="s">
        <v>40</v>
      </c>
      <c r="IZ4" s="36" t="s">
        <v>28</v>
      </c>
      <c r="JA4" s="35" t="s">
        <v>12</v>
      </c>
      <c r="JB4" s="36" t="s">
        <v>127</v>
      </c>
      <c r="JC4" s="35" t="s">
        <v>40</v>
      </c>
      <c r="JD4" s="36" t="s">
        <v>7</v>
      </c>
      <c r="JE4" s="35" t="s">
        <v>127</v>
      </c>
      <c r="JF4" s="36" t="s">
        <v>32</v>
      </c>
      <c r="JG4" s="35" t="s">
        <v>48</v>
      </c>
      <c r="JH4" s="36" t="s">
        <v>88</v>
      </c>
      <c r="JI4" s="35" t="s">
        <v>24</v>
      </c>
      <c r="JJ4" s="36" t="s">
        <v>32</v>
      </c>
      <c r="JK4" s="35" t="s">
        <v>88</v>
      </c>
      <c r="JL4" s="36" t="s">
        <v>24</v>
      </c>
      <c r="JM4" s="35" t="s">
        <v>12</v>
      </c>
      <c r="JN4" s="36" t="s">
        <v>32</v>
      </c>
      <c r="JO4" s="35" t="s">
        <v>12</v>
      </c>
      <c r="JP4" s="36" t="s">
        <v>108</v>
      </c>
      <c r="JQ4" s="35" t="s">
        <v>52</v>
      </c>
      <c r="JR4" s="36" t="s">
        <v>32</v>
      </c>
      <c r="JS4" s="35" t="s">
        <v>127</v>
      </c>
      <c r="JT4" s="36" t="s">
        <v>24</v>
      </c>
      <c r="JU4" s="35" t="s">
        <v>7</v>
      </c>
      <c r="JV4" s="36" t="s">
        <v>93</v>
      </c>
      <c r="JW4" s="35" t="s">
        <v>24</v>
      </c>
      <c r="JX4" s="36" t="s">
        <v>24</v>
      </c>
      <c r="JY4" s="35" t="s">
        <v>144</v>
      </c>
      <c r="JZ4" s="36" t="s">
        <v>88</v>
      </c>
      <c r="KA4" s="35" t="s">
        <v>24</v>
      </c>
      <c r="KB4" s="36" t="s">
        <v>88</v>
      </c>
      <c r="KC4" s="35" t="s">
        <v>40</v>
      </c>
      <c r="KD4" s="36" t="s">
        <v>48</v>
      </c>
      <c r="KE4" s="35" t="s">
        <v>7</v>
      </c>
      <c r="KF4" s="36" t="s">
        <v>32</v>
      </c>
      <c r="KG4" s="35" t="s">
        <v>2</v>
      </c>
      <c r="KH4" s="36" t="s">
        <v>12</v>
      </c>
      <c r="KI4" s="35" t="s">
        <v>88</v>
      </c>
      <c r="KJ4" s="36" t="s">
        <v>88</v>
      </c>
      <c r="KK4" s="35" t="s">
        <v>48</v>
      </c>
      <c r="KL4" s="36" t="s">
        <v>32</v>
      </c>
      <c r="KM4" s="35" t="s">
        <v>16</v>
      </c>
      <c r="KN4" s="36" t="s">
        <v>24</v>
      </c>
      <c r="KO4" s="35" t="s">
        <v>28</v>
      </c>
      <c r="KP4" s="36" t="s">
        <v>24</v>
      </c>
      <c r="KQ4" s="35" t="s">
        <v>7</v>
      </c>
      <c r="KR4" s="36" t="s">
        <v>12</v>
      </c>
      <c r="KS4" s="35" t="s">
        <v>7</v>
      </c>
      <c r="KT4" s="36" t="s">
        <v>32</v>
      </c>
      <c r="KU4" s="35" t="s">
        <v>48</v>
      </c>
      <c r="KV4" s="36" t="s">
        <v>2</v>
      </c>
      <c r="KW4" s="35" t="s">
        <v>131</v>
      </c>
      <c r="KX4" s="36" t="s">
        <v>79</v>
      </c>
      <c r="KY4" s="35" t="s">
        <v>32</v>
      </c>
      <c r="KZ4" s="36" t="s">
        <v>7</v>
      </c>
      <c r="LA4" s="35" t="s">
        <v>52</v>
      </c>
      <c r="LB4" s="36" t="s">
        <v>2</v>
      </c>
      <c r="LC4" s="35" t="s">
        <v>7</v>
      </c>
      <c r="LD4" s="36" t="s">
        <v>32</v>
      </c>
      <c r="LE4" s="35" t="s">
        <v>131</v>
      </c>
      <c r="LF4" s="36" t="s">
        <v>32</v>
      </c>
      <c r="LG4" s="35" t="s">
        <v>12</v>
      </c>
      <c r="LH4" s="36" t="s">
        <v>32</v>
      </c>
      <c r="LI4" s="35" t="s">
        <v>7</v>
      </c>
      <c r="LJ4" s="36" t="s">
        <v>60</v>
      </c>
      <c r="LK4" s="35" t="s">
        <v>52</v>
      </c>
      <c r="LL4" s="36" t="s">
        <v>2</v>
      </c>
      <c r="LM4" s="35" t="s">
        <v>24</v>
      </c>
      <c r="LN4" s="36" t="s">
        <v>32</v>
      </c>
      <c r="LO4" s="35" t="s">
        <v>32</v>
      </c>
      <c r="LP4" s="36" t="s">
        <v>24</v>
      </c>
      <c r="LQ4" s="35" t="s">
        <v>88</v>
      </c>
      <c r="LR4" s="36" t="s">
        <v>7</v>
      </c>
      <c r="LS4" s="35" t="s">
        <v>48</v>
      </c>
      <c r="LT4" s="36" t="s">
        <v>157</v>
      </c>
      <c r="LU4" s="35" t="s">
        <v>48</v>
      </c>
      <c r="LV4" s="36" t="s">
        <v>108</v>
      </c>
      <c r="LW4" s="35" t="s">
        <v>52</v>
      </c>
      <c r="LX4" s="36" t="s">
        <v>24</v>
      </c>
      <c r="LY4" s="35" t="s">
        <v>24</v>
      </c>
      <c r="LZ4" s="36" t="s">
        <v>52</v>
      </c>
      <c r="MA4" s="35" t="s">
        <v>66</v>
      </c>
      <c r="MB4" s="36" t="s">
        <v>52</v>
      </c>
      <c r="MC4" s="35" t="s">
        <v>32</v>
      </c>
      <c r="MD4" s="36" t="s">
        <v>108</v>
      </c>
      <c r="ME4" s="35" t="s">
        <v>7</v>
      </c>
      <c r="MF4" s="36" t="s">
        <v>40</v>
      </c>
      <c r="MG4" s="35" t="s">
        <v>40</v>
      </c>
      <c r="MH4" s="36" t="s">
        <v>32</v>
      </c>
      <c r="MI4" s="35" t="s">
        <v>93</v>
      </c>
      <c r="MJ4" s="36" t="s">
        <v>131</v>
      </c>
      <c r="MK4" s="35" t="s">
        <v>32</v>
      </c>
      <c r="ML4" s="36" t="s">
        <v>127</v>
      </c>
      <c r="MM4" s="35" t="s">
        <v>93</v>
      </c>
      <c r="MN4" s="36" t="s">
        <v>24</v>
      </c>
      <c r="MO4" s="35" t="s">
        <v>127</v>
      </c>
      <c r="MP4" s="36" t="s">
        <v>93</v>
      </c>
      <c r="MQ4" s="35" t="s">
        <v>7</v>
      </c>
      <c r="MR4" s="36" t="s">
        <v>7</v>
      </c>
      <c r="MS4" s="35" t="s">
        <v>12</v>
      </c>
      <c r="MT4" s="36" t="s">
        <v>7</v>
      </c>
      <c r="MU4" s="35" t="s">
        <v>70</v>
      </c>
      <c r="MV4" s="36" t="s">
        <v>2</v>
      </c>
      <c r="MW4" s="35" t="s">
        <v>52</v>
      </c>
      <c r="MX4" s="36" t="s">
        <v>12</v>
      </c>
      <c r="MY4" s="35" t="s">
        <v>32</v>
      </c>
      <c r="MZ4" s="36" t="s">
        <v>16</v>
      </c>
      <c r="NA4" s="35" t="s">
        <v>2</v>
      </c>
      <c r="NB4" s="36" t="s">
        <v>32</v>
      </c>
      <c r="NC4" s="35" t="s">
        <v>79</v>
      </c>
      <c r="ND4" s="36" t="s">
        <v>40</v>
      </c>
      <c r="NE4" s="35" t="s">
        <v>7</v>
      </c>
      <c r="NF4" s="36" t="s">
        <v>12</v>
      </c>
      <c r="NG4" s="35" t="s">
        <v>32</v>
      </c>
      <c r="NH4" s="36" t="s">
        <v>32</v>
      </c>
      <c r="NI4" s="35" t="s">
        <v>32</v>
      </c>
      <c r="NJ4" s="36" t="s">
        <v>79</v>
      </c>
      <c r="NK4" s="35" t="s">
        <v>7</v>
      </c>
      <c r="NL4" s="36" t="s">
        <v>7</v>
      </c>
      <c r="NM4" s="35" t="s">
        <v>52</v>
      </c>
      <c r="NN4" s="36" t="s">
        <v>79</v>
      </c>
      <c r="NO4" s="35" t="s">
        <v>88</v>
      </c>
      <c r="NP4" s="36" t="s">
        <v>7</v>
      </c>
      <c r="NQ4" s="35" t="s">
        <v>16</v>
      </c>
      <c r="NR4" s="36" t="s">
        <v>88</v>
      </c>
      <c r="NS4" s="35" t="s">
        <v>12</v>
      </c>
      <c r="NT4" s="36" t="s">
        <v>48</v>
      </c>
      <c r="NU4" s="35" t="s">
        <v>7</v>
      </c>
      <c r="NV4" s="36" t="s">
        <v>12</v>
      </c>
      <c r="NW4" s="35" t="s">
        <v>32</v>
      </c>
      <c r="NX4" s="36" t="s">
        <v>108</v>
      </c>
      <c r="NY4" s="35" t="s">
        <v>24</v>
      </c>
      <c r="NZ4" s="36" t="s">
        <v>32</v>
      </c>
      <c r="OA4" s="35" t="s">
        <v>12</v>
      </c>
      <c r="OB4" s="36" t="s">
        <v>28</v>
      </c>
      <c r="OC4" s="35" t="s">
        <v>7</v>
      </c>
      <c r="OD4" s="36" t="s">
        <v>32</v>
      </c>
      <c r="OE4" s="35" t="s">
        <v>12</v>
      </c>
      <c r="OF4" s="36" t="s">
        <v>32</v>
      </c>
      <c r="OG4" s="35" t="s">
        <v>12</v>
      </c>
      <c r="OH4" s="36" t="s">
        <v>48</v>
      </c>
      <c r="OI4" s="35" t="s">
        <v>93</v>
      </c>
      <c r="OJ4" s="36" t="s">
        <v>2</v>
      </c>
      <c r="OK4" s="35" t="s">
        <v>2</v>
      </c>
      <c r="OL4" s="36" t="s">
        <v>32</v>
      </c>
      <c r="OM4" s="35" t="s">
        <v>52</v>
      </c>
      <c r="ON4" s="36" t="s">
        <v>7</v>
      </c>
      <c r="OO4" s="35" t="s">
        <v>79</v>
      </c>
      <c r="OP4" s="36" t="s">
        <v>157</v>
      </c>
      <c r="OQ4" s="35" t="s">
        <v>2</v>
      </c>
      <c r="OR4" s="36" t="s">
        <v>24</v>
      </c>
      <c r="OS4" s="35" t="s">
        <v>12</v>
      </c>
      <c r="OT4" s="36" t="s">
        <v>40</v>
      </c>
      <c r="OU4" s="35" t="s">
        <v>7</v>
      </c>
      <c r="OV4" s="36" t="s">
        <v>66</v>
      </c>
      <c r="OW4" s="35" t="s">
        <v>12</v>
      </c>
      <c r="OX4" s="36" t="s">
        <v>12</v>
      </c>
      <c r="OY4" s="35" t="s">
        <v>131</v>
      </c>
      <c r="OZ4" s="36" t="s">
        <v>7</v>
      </c>
      <c r="PA4" s="35" t="s">
        <v>7</v>
      </c>
      <c r="PB4" s="36" t="s">
        <v>16</v>
      </c>
      <c r="PC4" s="35" t="s">
        <v>24</v>
      </c>
      <c r="PD4" s="36" t="s">
        <v>52</v>
      </c>
      <c r="PE4" s="35" t="s">
        <v>7</v>
      </c>
      <c r="PF4" s="36" t="s">
        <v>7</v>
      </c>
      <c r="PG4" s="35" t="s">
        <v>2</v>
      </c>
      <c r="PH4" s="36" t="s">
        <v>93</v>
      </c>
      <c r="PI4" s="35" t="s">
        <v>127</v>
      </c>
      <c r="PJ4" s="36" t="s">
        <v>66</v>
      </c>
      <c r="PK4" s="35" t="s">
        <v>32</v>
      </c>
      <c r="PL4" s="36" t="s">
        <v>24</v>
      </c>
      <c r="PM4" s="35" t="s">
        <v>2</v>
      </c>
      <c r="PN4" s="36" t="s">
        <v>7</v>
      </c>
      <c r="PO4" s="35" t="s">
        <v>32</v>
      </c>
      <c r="PP4" s="36" t="s">
        <v>52</v>
      </c>
      <c r="PQ4" s="35" t="s">
        <v>12</v>
      </c>
      <c r="PR4" s="36" t="s">
        <v>12</v>
      </c>
      <c r="PS4" s="35" t="s">
        <v>7</v>
      </c>
      <c r="PT4" s="36" t="s">
        <v>12</v>
      </c>
      <c r="PU4" s="35" t="s">
        <v>32</v>
      </c>
      <c r="PV4" s="36" t="s">
        <v>60</v>
      </c>
      <c r="PW4" s="35" t="s">
        <v>157</v>
      </c>
      <c r="PX4" s="36" t="s">
        <v>66</v>
      </c>
      <c r="PY4" s="35" t="s">
        <v>12</v>
      </c>
      <c r="PZ4" s="36" t="s">
        <v>12</v>
      </c>
      <c r="QA4" s="35" t="s">
        <v>93</v>
      </c>
      <c r="QB4" s="36" t="s">
        <v>24</v>
      </c>
      <c r="QC4" s="35" t="s">
        <v>93</v>
      </c>
      <c r="QD4" s="36" t="s">
        <v>52</v>
      </c>
      <c r="QE4" s="35" t="s">
        <v>16</v>
      </c>
      <c r="QF4" s="36" t="s">
        <v>32</v>
      </c>
      <c r="QG4" s="35" t="s">
        <v>7</v>
      </c>
      <c r="QH4" s="36" t="s">
        <v>7</v>
      </c>
      <c r="QI4" s="35" t="s">
        <v>7</v>
      </c>
      <c r="QJ4" s="36" t="s">
        <v>40</v>
      </c>
      <c r="QK4" s="35" t="s">
        <v>52</v>
      </c>
      <c r="QL4" s="36" t="s">
        <v>24</v>
      </c>
      <c r="QM4" s="35" t="s">
        <v>7</v>
      </c>
      <c r="QN4" s="36" t="s">
        <v>28</v>
      </c>
      <c r="QO4" s="35" t="s">
        <v>32</v>
      </c>
      <c r="QP4" s="36" t="s">
        <v>28</v>
      </c>
      <c r="QQ4" s="35" t="s">
        <v>24</v>
      </c>
      <c r="QR4" s="36" t="s">
        <v>24</v>
      </c>
      <c r="QS4" s="35" t="s">
        <v>24</v>
      </c>
      <c r="QT4" s="36" t="s">
        <v>7</v>
      </c>
      <c r="QU4" s="35" t="s">
        <v>16</v>
      </c>
      <c r="QV4" s="36" t="s">
        <v>24</v>
      </c>
      <c r="QW4" s="35" t="s">
        <v>52</v>
      </c>
      <c r="QX4" s="36" t="s">
        <v>32</v>
      </c>
      <c r="QY4" s="35" t="s">
        <v>40</v>
      </c>
      <c r="QZ4" s="36" t="s">
        <v>52</v>
      </c>
      <c r="RA4" s="35" t="s">
        <v>2</v>
      </c>
      <c r="RB4" s="36" t="s">
        <v>24</v>
      </c>
      <c r="RC4" s="35" t="s">
        <v>32</v>
      </c>
      <c r="RD4" s="36" t="s">
        <v>7</v>
      </c>
      <c r="RE4" s="35" t="s">
        <v>88</v>
      </c>
      <c r="RF4" s="36" t="s">
        <v>131</v>
      </c>
      <c r="RG4" s="35" t="s">
        <v>24</v>
      </c>
      <c r="RH4" s="36" t="s">
        <v>108</v>
      </c>
      <c r="RI4" s="35" t="s">
        <v>12</v>
      </c>
      <c r="RJ4" s="36" t="s">
        <v>93</v>
      </c>
      <c r="RK4" s="35" t="s">
        <v>7</v>
      </c>
      <c r="RL4" s="36" t="s">
        <v>32</v>
      </c>
      <c r="RM4" s="35" t="s">
        <v>12</v>
      </c>
      <c r="RN4" s="36" t="s">
        <v>12</v>
      </c>
      <c r="RO4" s="35" t="s">
        <v>32</v>
      </c>
      <c r="RP4" s="36" t="s">
        <v>48</v>
      </c>
      <c r="RQ4" s="35" t="s">
        <v>7</v>
      </c>
      <c r="RR4" s="36" t="s">
        <v>70</v>
      </c>
      <c r="RS4" s="35" t="s">
        <v>24</v>
      </c>
      <c r="RT4" s="36" t="s">
        <v>2</v>
      </c>
      <c r="RU4" s="35" t="s">
        <v>32</v>
      </c>
      <c r="RV4" s="36" t="s">
        <v>16</v>
      </c>
      <c r="RW4" s="35" t="s">
        <v>32</v>
      </c>
      <c r="RX4" s="36" t="s">
        <v>66</v>
      </c>
      <c r="RY4" s="35" t="s">
        <v>60</v>
      </c>
      <c r="RZ4" s="36" t="s">
        <v>7</v>
      </c>
      <c r="SA4" s="35" t="s">
        <v>12</v>
      </c>
      <c r="SB4" s="36" t="s">
        <v>108</v>
      </c>
      <c r="SC4" s="35" t="s">
        <v>32</v>
      </c>
      <c r="SD4" s="36" t="s">
        <v>52</v>
      </c>
      <c r="SE4" s="35" t="s">
        <v>52</v>
      </c>
      <c r="SF4" s="36" t="s">
        <v>79</v>
      </c>
      <c r="SG4" s="35" t="s">
        <v>127</v>
      </c>
      <c r="SH4" s="36" t="s">
        <v>52</v>
      </c>
      <c r="SI4" s="35" t="s">
        <v>157</v>
      </c>
      <c r="SJ4" s="36" t="s">
        <v>157</v>
      </c>
      <c r="SK4" s="35" t="s">
        <v>157</v>
      </c>
      <c r="SL4" s="36" t="s">
        <v>2</v>
      </c>
      <c r="SM4" s="35" t="s">
        <v>52</v>
      </c>
      <c r="SN4" s="36" t="s">
        <v>2</v>
      </c>
      <c r="SO4" s="35" t="s">
        <v>7</v>
      </c>
      <c r="SP4" s="36" t="s">
        <v>24</v>
      </c>
      <c r="SQ4" s="35" t="s">
        <v>88</v>
      </c>
      <c r="SR4" s="36" t="s">
        <v>131</v>
      </c>
      <c r="SS4" s="35" t="s">
        <v>12</v>
      </c>
      <c r="ST4" s="36" t="s">
        <v>52</v>
      </c>
      <c r="SU4" s="35" t="s">
        <v>12</v>
      </c>
      <c r="SV4" s="36" t="s">
        <v>12</v>
      </c>
      <c r="SW4" s="35" t="s">
        <v>127</v>
      </c>
      <c r="SX4" s="36" t="s">
        <v>12</v>
      </c>
      <c r="SY4" s="35" t="s">
        <v>28</v>
      </c>
      <c r="SZ4" s="36" t="s">
        <v>88</v>
      </c>
      <c r="TA4" s="35" t="s">
        <v>32</v>
      </c>
      <c r="TB4" s="36" t="s">
        <v>32</v>
      </c>
      <c r="TC4" s="35" t="s">
        <v>7</v>
      </c>
      <c r="TD4" s="36" t="s">
        <v>32</v>
      </c>
      <c r="TE4" s="35" t="s">
        <v>32</v>
      </c>
      <c r="TF4" s="36" t="s">
        <v>157</v>
      </c>
      <c r="TG4" s="35" t="s">
        <v>7</v>
      </c>
      <c r="TH4" s="36" t="s">
        <v>79</v>
      </c>
      <c r="TI4" s="35" t="s">
        <v>7</v>
      </c>
      <c r="TJ4" s="36" t="s">
        <v>24</v>
      </c>
      <c r="TK4" s="35" t="s">
        <v>131</v>
      </c>
      <c r="TL4" s="36" t="s">
        <v>79</v>
      </c>
      <c r="TM4" s="35" t="s">
        <v>32</v>
      </c>
      <c r="TN4" s="36" t="s">
        <v>157</v>
      </c>
      <c r="TO4" s="35" t="s">
        <v>12</v>
      </c>
      <c r="TP4" s="36" t="s">
        <v>24</v>
      </c>
      <c r="TQ4" s="35" t="s">
        <v>28</v>
      </c>
      <c r="TR4" s="36" t="s">
        <v>70</v>
      </c>
      <c r="TS4" s="35" t="s">
        <v>12</v>
      </c>
      <c r="TT4" s="36" t="s">
        <v>16</v>
      </c>
      <c r="TU4" s="35" t="s">
        <v>131</v>
      </c>
      <c r="TV4" s="36" t="s">
        <v>24</v>
      </c>
      <c r="TW4" s="35" t="s">
        <v>40</v>
      </c>
      <c r="TX4" s="36" t="s">
        <v>88</v>
      </c>
      <c r="TY4" s="35" t="s">
        <v>7</v>
      </c>
      <c r="TZ4" s="36" t="s">
        <v>2</v>
      </c>
      <c r="UA4" s="35" t="s">
        <v>32</v>
      </c>
      <c r="UB4" s="36" t="s">
        <v>131</v>
      </c>
      <c r="UC4" s="35" t="s">
        <v>32</v>
      </c>
      <c r="UD4" s="36" t="s">
        <v>32</v>
      </c>
      <c r="UE4" s="35" t="s">
        <v>12</v>
      </c>
      <c r="UF4" s="36" t="s">
        <v>93</v>
      </c>
      <c r="UG4" s="35" t="s">
        <v>32</v>
      </c>
      <c r="UH4" s="36" t="s">
        <v>66</v>
      </c>
      <c r="UI4" s="35" t="s">
        <v>32</v>
      </c>
      <c r="UJ4" s="36" t="s">
        <v>32</v>
      </c>
      <c r="UK4" s="35" t="s">
        <v>2</v>
      </c>
      <c r="UL4" s="36" t="s">
        <v>127</v>
      </c>
      <c r="UM4" s="35" t="s">
        <v>7</v>
      </c>
      <c r="UN4" s="36" t="s">
        <v>48</v>
      </c>
      <c r="UO4" s="35" t="s">
        <v>24</v>
      </c>
      <c r="UP4" s="36" t="s">
        <v>7</v>
      </c>
      <c r="UQ4" s="35" t="s">
        <v>52</v>
      </c>
      <c r="UR4" s="36" t="s">
        <v>52</v>
      </c>
      <c r="US4" s="35" t="s">
        <v>24</v>
      </c>
      <c r="UT4" s="36" t="s">
        <v>32</v>
      </c>
      <c r="UU4" s="35" t="s">
        <v>24</v>
      </c>
      <c r="UV4" s="36" t="s">
        <v>7</v>
      </c>
      <c r="UW4" s="35" t="s">
        <v>12</v>
      </c>
      <c r="UX4" s="36" t="s">
        <v>60</v>
      </c>
      <c r="UY4" s="35" t="s">
        <v>32</v>
      </c>
      <c r="UZ4" s="36" t="s">
        <v>7</v>
      </c>
      <c r="VA4" s="35" t="s">
        <v>32</v>
      </c>
      <c r="VB4" s="36" t="s">
        <v>32</v>
      </c>
      <c r="VC4" s="35" t="s">
        <v>88</v>
      </c>
      <c r="VD4" s="36" t="s">
        <v>24</v>
      </c>
      <c r="VE4" s="35" t="s">
        <v>2</v>
      </c>
      <c r="VF4" s="36" t="s">
        <v>93</v>
      </c>
      <c r="VG4" s="35" t="s">
        <v>7</v>
      </c>
      <c r="VH4" s="36" t="s">
        <v>24</v>
      </c>
      <c r="VI4" s="35" t="s">
        <v>16</v>
      </c>
      <c r="VJ4" s="36" t="s">
        <v>12</v>
      </c>
      <c r="VK4" s="35" t="s">
        <v>24</v>
      </c>
      <c r="VL4" s="36" t="s">
        <v>7</v>
      </c>
      <c r="VM4" s="35" t="s">
        <v>52</v>
      </c>
      <c r="VN4" s="36" t="s">
        <v>24</v>
      </c>
      <c r="VO4" s="35" t="s">
        <v>12</v>
      </c>
      <c r="VP4" s="36" t="s">
        <v>32</v>
      </c>
      <c r="VQ4" s="35" t="s">
        <v>12</v>
      </c>
      <c r="VR4" s="36" t="s">
        <v>93</v>
      </c>
      <c r="VS4" s="35" t="s">
        <v>12</v>
      </c>
      <c r="VT4" s="36" t="s">
        <v>7</v>
      </c>
      <c r="VU4" s="35" t="s">
        <v>32</v>
      </c>
      <c r="VV4" s="36" t="s">
        <v>7</v>
      </c>
      <c r="VW4" s="35" t="s">
        <v>93</v>
      </c>
      <c r="VX4" s="36" t="s">
        <v>12</v>
      </c>
      <c r="VY4" s="35" t="s">
        <v>24</v>
      </c>
      <c r="VZ4" s="36" t="s">
        <v>7</v>
      </c>
      <c r="WA4" s="35" t="s">
        <v>12</v>
      </c>
      <c r="WB4" s="36" t="s">
        <v>32</v>
      </c>
      <c r="WC4" s="35" t="s">
        <v>7</v>
      </c>
      <c r="WD4" s="36" t="s">
        <v>48</v>
      </c>
      <c r="WE4" s="35" t="s">
        <v>70</v>
      </c>
      <c r="WF4" s="36" t="s">
        <v>108</v>
      </c>
      <c r="WG4" s="35" t="s">
        <v>157</v>
      </c>
      <c r="WH4" s="36" t="s">
        <v>7</v>
      </c>
      <c r="WI4" s="35" t="s">
        <v>48</v>
      </c>
      <c r="WJ4" s="36" t="s">
        <v>52</v>
      </c>
      <c r="WK4" s="35" t="s">
        <v>88</v>
      </c>
      <c r="WL4" s="36" t="s">
        <v>12</v>
      </c>
      <c r="WM4" s="35" t="s">
        <v>32</v>
      </c>
      <c r="WN4" s="36" t="s">
        <v>24</v>
      </c>
      <c r="WO4" s="35" t="s">
        <v>127</v>
      </c>
      <c r="WP4" s="36" t="s">
        <v>12</v>
      </c>
      <c r="WQ4" s="35" t="s">
        <v>32</v>
      </c>
      <c r="WR4" s="36" t="s">
        <v>40</v>
      </c>
      <c r="WS4" s="35" t="s">
        <v>7</v>
      </c>
      <c r="WT4" s="36" t="s">
        <v>52</v>
      </c>
      <c r="WU4" s="35" t="s">
        <v>12</v>
      </c>
      <c r="WV4" s="36" t="s">
        <v>93</v>
      </c>
      <c r="WW4" s="35" t="s">
        <v>93</v>
      </c>
      <c r="WX4" s="36" t="s">
        <v>24</v>
      </c>
      <c r="WY4" s="35" t="s">
        <v>144</v>
      </c>
      <c r="WZ4" s="36" t="s">
        <v>157</v>
      </c>
      <c r="XA4" s="35" t="s">
        <v>32</v>
      </c>
      <c r="XB4" s="36" t="s">
        <v>48</v>
      </c>
      <c r="XC4" s="35" t="s">
        <v>108</v>
      </c>
      <c r="XD4" s="36" t="s">
        <v>157</v>
      </c>
      <c r="XE4" s="35" t="s">
        <v>12</v>
      </c>
      <c r="XF4" s="36" t="s">
        <v>12</v>
      </c>
      <c r="XG4" s="35" t="s">
        <v>52</v>
      </c>
      <c r="XH4" s="36" t="s">
        <v>157</v>
      </c>
      <c r="XI4" s="35" t="s">
        <v>12</v>
      </c>
      <c r="XJ4" s="36" t="s">
        <v>52</v>
      </c>
      <c r="XK4" s="35" t="s">
        <v>127</v>
      </c>
      <c r="XL4" s="36" t="s">
        <v>66</v>
      </c>
      <c r="XM4" s="35" t="s">
        <v>108</v>
      </c>
      <c r="XN4" s="36" t="s">
        <v>52</v>
      </c>
      <c r="XO4" s="35" t="s">
        <v>12</v>
      </c>
      <c r="XP4" s="36" t="s">
        <v>131</v>
      </c>
      <c r="XQ4" s="35" t="s">
        <v>24</v>
      </c>
      <c r="XR4" s="36" t="s">
        <v>40</v>
      </c>
      <c r="XS4" s="35" t="s">
        <v>7</v>
      </c>
      <c r="XT4" s="36" t="s">
        <v>12</v>
      </c>
      <c r="XU4" s="35" t="s">
        <v>2</v>
      </c>
      <c r="XV4" s="36" t="s">
        <v>144</v>
      </c>
      <c r="XW4" s="35" t="s">
        <v>40</v>
      </c>
      <c r="XX4" s="36" t="s">
        <v>52</v>
      </c>
      <c r="XY4" s="35" t="s">
        <v>32</v>
      </c>
      <c r="XZ4" s="36" t="s">
        <v>60</v>
      </c>
      <c r="YA4" s="35" t="s">
        <v>28</v>
      </c>
      <c r="YB4" s="36" t="s">
        <v>24</v>
      </c>
      <c r="YC4" s="35" t="s">
        <v>12</v>
      </c>
      <c r="YD4" s="36" t="s">
        <v>16</v>
      </c>
      <c r="YE4" s="35" t="s">
        <v>79</v>
      </c>
      <c r="YF4" s="36" t="s">
        <v>32</v>
      </c>
      <c r="YG4" s="35" t="s">
        <v>16</v>
      </c>
      <c r="YH4" s="36" t="s">
        <v>79</v>
      </c>
      <c r="YI4" s="35" t="s">
        <v>40</v>
      </c>
      <c r="YJ4" s="36" t="s">
        <v>7</v>
      </c>
      <c r="YK4" s="35" t="s">
        <v>7</v>
      </c>
      <c r="YL4" s="36" t="s">
        <v>7</v>
      </c>
      <c r="YM4" s="35" t="s">
        <v>60</v>
      </c>
      <c r="YN4" s="36" t="s">
        <v>24</v>
      </c>
      <c r="YO4" s="35" t="s">
        <v>40</v>
      </c>
      <c r="YP4" s="36" t="s">
        <v>66</v>
      </c>
      <c r="YQ4" s="35" t="s">
        <v>12</v>
      </c>
      <c r="YR4" s="36" t="s">
        <v>28</v>
      </c>
      <c r="YS4" s="35" t="s">
        <v>32</v>
      </c>
      <c r="YT4" s="36" t="s">
        <v>7</v>
      </c>
      <c r="YU4" s="35" t="s">
        <v>88</v>
      </c>
      <c r="YV4" s="36" t="s">
        <v>93</v>
      </c>
      <c r="YW4" s="35" t="s">
        <v>60</v>
      </c>
      <c r="YX4" s="36" t="s">
        <v>60</v>
      </c>
      <c r="YY4" s="35" t="s">
        <v>48</v>
      </c>
      <c r="YZ4" s="36" t="s">
        <v>24</v>
      </c>
      <c r="ZA4" s="35" t="s">
        <v>66</v>
      </c>
      <c r="ZB4" s="36" t="s">
        <v>24</v>
      </c>
      <c r="ZC4" s="35" t="s">
        <v>79</v>
      </c>
      <c r="ZD4" s="36" t="s">
        <v>2</v>
      </c>
      <c r="ZE4" s="35" t="s">
        <v>131</v>
      </c>
      <c r="ZF4" s="36" t="s">
        <v>52</v>
      </c>
      <c r="ZG4" s="35" t="s">
        <v>7</v>
      </c>
      <c r="ZH4" s="36" t="s">
        <v>12</v>
      </c>
      <c r="ZI4" s="35" t="s">
        <v>93</v>
      </c>
      <c r="ZJ4" s="36" t="s">
        <v>24</v>
      </c>
      <c r="ZK4" s="35" t="s">
        <v>32</v>
      </c>
      <c r="ZL4" s="36" t="s">
        <v>7</v>
      </c>
      <c r="ZM4" s="35" t="s">
        <v>79</v>
      </c>
      <c r="ZN4" s="36" t="s">
        <v>32</v>
      </c>
      <c r="ZO4" s="35" t="s">
        <v>12</v>
      </c>
      <c r="ZP4" s="36" t="s">
        <v>131</v>
      </c>
      <c r="ZQ4" s="35" t="s">
        <v>88</v>
      </c>
      <c r="ZR4" s="36" t="s">
        <v>2</v>
      </c>
      <c r="ZS4" s="35" t="s">
        <v>88</v>
      </c>
      <c r="ZT4" s="36" t="s">
        <v>24</v>
      </c>
      <c r="ZU4" s="35" t="s">
        <v>16</v>
      </c>
      <c r="ZV4" s="36" t="s">
        <v>60</v>
      </c>
      <c r="ZW4" s="35" t="s">
        <v>24</v>
      </c>
      <c r="ZX4" s="36" t="s">
        <v>88</v>
      </c>
      <c r="ZY4" s="35" t="s">
        <v>32</v>
      </c>
      <c r="ZZ4" s="36" t="s">
        <v>12</v>
      </c>
      <c r="AAA4" s="35" t="s">
        <v>93</v>
      </c>
      <c r="AAB4" s="36" t="s">
        <v>48</v>
      </c>
      <c r="AAC4" s="35" t="s">
        <v>28</v>
      </c>
      <c r="AAD4" s="36" t="s">
        <v>2</v>
      </c>
      <c r="AAE4" s="35" t="s">
        <v>12</v>
      </c>
      <c r="AAF4" s="36" t="s">
        <v>32</v>
      </c>
      <c r="AAG4" s="35" t="s">
        <v>7</v>
      </c>
      <c r="AAH4" s="36" t="s">
        <v>131</v>
      </c>
      <c r="AAI4" s="35" t="s">
        <v>7</v>
      </c>
      <c r="AAJ4" s="36" t="s">
        <v>2</v>
      </c>
      <c r="AAK4" s="35" t="s">
        <v>32</v>
      </c>
      <c r="AAL4" s="36" t="s">
        <v>12</v>
      </c>
      <c r="AAM4" s="35" t="s">
        <v>127</v>
      </c>
      <c r="AAN4" s="36" t="s">
        <v>66</v>
      </c>
      <c r="AAO4" s="35" t="s">
        <v>88</v>
      </c>
      <c r="AAP4" s="36" t="s">
        <v>88</v>
      </c>
      <c r="AAQ4" s="35" t="s">
        <v>79</v>
      </c>
      <c r="AAR4" s="36" t="s">
        <v>93</v>
      </c>
      <c r="AAS4" s="35" t="s">
        <v>93</v>
      </c>
      <c r="AAT4" s="36" t="s">
        <v>32</v>
      </c>
      <c r="AAU4" s="35" t="s">
        <v>12</v>
      </c>
      <c r="AAV4" s="36" t="s">
        <v>7</v>
      </c>
      <c r="AAW4" s="35" t="s">
        <v>93</v>
      </c>
      <c r="AAX4" s="36" t="s">
        <v>7</v>
      </c>
      <c r="AAY4" s="35" t="s">
        <v>7</v>
      </c>
      <c r="AAZ4" s="36" t="s">
        <v>16</v>
      </c>
      <c r="ABA4" s="35" t="s">
        <v>32</v>
      </c>
      <c r="ABB4" s="36" t="s">
        <v>32</v>
      </c>
      <c r="ABC4" s="35" t="s">
        <v>12</v>
      </c>
      <c r="ABD4" s="36" t="s">
        <v>48</v>
      </c>
      <c r="ABE4" s="35" t="s">
        <v>60</v>
      </c>
      <c r="ABF4" s="36" t="s">
        <v>70</v>
      </c>
      <c r="ABG4" s="35" t="s">
        <v>131</v>
      </c>
      <c r="ABH4" s="36" t="s">
        <v>7</v>
      </c>
      <c r="ABI4" s="35" t="s">
        <v>66</v>
      </c>
      <c r="ABJ4" s="36" t="s">
        <v>79</v>
      </c>
      <c r="ABK4" s="35" t="s">
        <v>32</v>
      </c>
      <c r="ABL4" s="36" t="s">
        <v>52</v>
      </c>
      <c r="ABM4" s="35" t="s">
        <v>48</v>
      </c>
      <c r="ABN4" s="36" t="s">
        <v>24</v>
      </c>
      <c r="ABO4" s="35" t="s">
        <v>93</v>
      </c>
      <c r="ABP4" s="36" t="s">
        <v>32</v>
      </c>
      <c r="ABQ4" s="35" t="s">
        <v>93</v>
      </c>
      <c r="ABR4" s="36" t="s">
        <v>7</v>
      </c>
      <c r="ABS4" s="35" t="s">
        <v>32</v>
      </c>
      <c r="ABT4" s="36" t="s">
        <v>131</v>
      </c>
      <c r="ABU4" s="35" t="s">
        <v>24</v>
      </c>
      <c r="ABV4" s="36" t="s">
        <v>88</v>
      </c>
      <c r="ABW4" s="35" t="s">
        <v>16</v>
      </c>
      <c r="ABX4" s="36" t="s">
        <v>7</v>
      </c>
      <c r="ABY4" s="35" t="s">
        <v>52</v>
      </c>
      <c r="ABZ4" s="36" t="s">
        <v>2</v>
      </c>
      <c r="ACA4" s="35" t="s">
        <v>93</v>
      </c>
      <c r="ACB4" s="36" t="s">
        <v>7</v>
      </c>
      <c r="ACC4" s="35" t="s">
        <v>88</v>
      </c>
      <c r="ACD4" s="36" t="s">
        <v>2</v>
      </c>
      <c r="ACE4" s="35" t="s">
        <v>32</v>
      </c>
      <c r="ACF4" s="36" t="s">
        <v>7</v>
      </c>
      <c r="ACG4" s="35" t="s">
        <v>40</v>
      </c>
      <c r="ACH4" s="36" t="s">
        <v>93</v>
      </c>
      <c r="ACI4" s="35" t="s">
        <v>32</v>
      </c>
      <c r="ACJ4" s="36" t="s">
        <v>52</v>
      </c>
      <c r="ACK4" s="35" t="s">
        <v>66</v>
      </c>
      <c r="ACL4" s="36" t="s">
        <v>24</v>
      </c>
      <c r="ACM4" s="35" t="s">
        <v>32</v>
      </c>
      <c r="ACN4" s="36" t="s">
        <v>88</v>
      </c>
      <c r="ACO4" s="35" t="s">
        <v>2</v>
      </c>
      <c r="ACP4" s="36" t="s">
        <v>12</v>
      </c>
      <c r="ACQ4" s="35" t="s">
        <v>32</v>
      </c>
      <c r="ACR4" s="36" t="s">
        <v>32</v>
      </c>
      <c r="ACS4" s="35" t="s">
        <v>7</v>
      </c>
      <c r="ACT4" s="36" t="s">
        <v>32</v>
      </c>
      <c r="ACU4" s="35" t="s">
        <v>52</v>
      </c>
      <c r="ACV4" s="36" t="s">
        <v>32</v>
      </c>
      <c r="ACW4" s="35" t="s">
        <v>7</v>
      </c>
      <c r="ACX4" s="36" t="s">
        <v>12</v>
      </c>
      <c r="ACY4" s="35" t="s">
        <v>12</v>
      </c>
      <c r="ACZ4" s="36" t="s">
        <v>108</v>
      </c>
      <c r="ADA4" s="35" t="s">
        <v>24</v>
      </c>
      <c r="ADB4" s="36" t="s">
        <v>24</v>
      </c>
      <c r="ADC4" s="35" t="s">
        <v>24</v>
      </c>
      <c r="ADD4" s="36" t="s">
        <v>32</v>
      </c>
      <c r="ADE4" s="35" t="s">
        <v>12</v>
      </c>
      <c r="ADF4" s="36" t="s">
        <v>2</v>
      </c>
      <c r="ADG4" s="35" t="s">
        <v>52</v>
      </c>
      <c r="ADH4" s="36" t="s">
        <v>40</v>
      </c>
      <c r="ADI4" s="35" t="s">
        <v>2</v>
      </c>
      <c r="ADJ4" s="36" t="s">
        <v>127</v>
      </c>
      <c r="ADK4" s="35" t="s">
        <v>93</v>
      </c>
      <c r="ADL4" s="36" t="s">
        <v>7</v>
      </c>
      <c r="ADM4" s="35" t="s">
        <v>12</v>
      </c>
      <c r="ADN4" s="36" t="s">
        <v>66</v>
      </c>
      <c r="ADO4" s="35" t="s">
        <v>66</v>
      </c>
      <c r="ADP4" s="36" t="s">
        <v>32</v>
      </c>
      <c r="ADQ4" s="35" t="s">
        <v>16</v>
      </c>
      <c r="ADR4" s="36" t="s">
        <v>52</v>
      </c>
      <c r="ADS4" s="35" t="s">
        <v>7</v>
      </c>
      <c r="ADT4" s="36" t="s">
        <v>48</v>
      </c>
      <c r="ADU4" s="35" t="s">
        <v>12</v>
      </c>
      <c r="ADV4" s="36" t="s">
        <v>7</v>
      </c>
      <c r="ADW4" s="35" t="s">
        <v>24</v>
      </c>
      <c r="ADX4" s="36" t="s">
        <v>157</v>
      </c>
      <c r="ADY4" s="35" t="s">
        <v>7</v>
      </c>
      <c r="ADZ4" s="36" t="s">
        <v>32</v>
      </c>
      <c r="AEA4" s="35" t="s">
        <v>7</v>
      </c>
      <c r="AEB4" s="36" t="s">
        <v>88</v>
      </c>
      <c r="AEC4" s="35" t="s">
        <v>40</v>
      </c>
      <c r="AED4" s="36" t="s">
        <v>52</v>
      </c>
      <c r="AEE4" s="35" t="s">
        <v>93</v>
      </c>
      <c r="AEF4" s="36" t="s">
        <v>12</v>
      </c>
      <c r="AEG4" s="35" t="s">
        <v>157</v>
      </c>
      <c r="AEH4" s="36" t="s">
        <v>7</v>
      </c>
      <c r="AEI4" s="35" t="s">
        <v>52</v>
      </c>
      <c r="AEJ4" s="36" t="s">
        <v>108</v>
      </c>
      <c r="AEK4" s="35" t="s">
        <v>93</v>
      </c>
      <c r="AEL4" s="36" t="s">
        <v>24</v>
      </c>
      <c r="AEM4" s="35" t="s">
        <v>2</v>
      </c>
      <c r="AEN4" s="36" t="s">
        <v>79</v>
      </c>
      <c r="AEO4" s="35" t="s">
        <v>131</v>
      </c>
      <c r="AEP4" s="36" t="s">
        <v>32</v>
      </c>
      <c r="AEQ4" s="35" t="s">
        <v>7</v>
      </c>
      <c r="AER4" s="36" t="s">
        <v>28</v>
      </c>
      <c r="AES4" s="35" t="s">
        <v>7</v>
      </c>
      <c r="AET4" s="36" t="s">
        <v>7</v>
      </c>
      <c r="AEU4" s="35" t="s">
        <v>93</v>
      </c>
      <c r="AEV4" s="36" t="s">
        <v>32</v>
      </c>
      <c r="AEW4" s="35" t="s">
        <v>16</v>
      </c>
      <c r="AEX4" s="36" t="s">
        <v>127</v>
      </c>
      <c r="AEY4" s="35" t="s">
        <v>2</v>
      </c>
      <c r="AEZ4" s="36" t="s">
        <v>108</v>
      </c>
    </row>
    <row r="5" spans="1:832" ht="18" customHeight="1" x14ac:dyDescent="0.25">
      <c r="A5" s="34" t="s">
        <v>196</v>
      </c>
      <c r="B5" s="29" t="s">
        <v>197</v>
      </c>
      <c r="C5" s="35" t="s">
        <v>197</v>
      </c>
      <c r="D5" s="36" t="s">
        <v>197</v>
      </c>
      <c r="E5" s="35" t="s">
        <v>197</v>
      </c>
      <c r="F5" s="36" t="s">
        <v>197</v>
      </c>
      <c r="G5" s="35" t="s">
        <v>197</v>
      </c>
      <c r="H5" s="36" t="s">
        <v>198</v>
      </c>
      <c r="I5" s="35" t="s">
        <v>197</v>
      </c>
      <c r="J5" s="36" t="s">
        <v>197</v>
      </c>
      <c r="K5" s="35" t="s">
        <v>197</v>
      </c>
      <c r="L5" s="36" t="s">
        <v>197</v>
      </c>
      <c r="M5" s="35" t="s">
        <v>197</v>
      </c>
      <c r="N5" s="36" t="s">
        <v>197</v>
      </c>
      <c r="O5" s="35" t="s">
        <v>197</v>
      </c>
      <c r="P5" s="36" t="s">
        <v>197</v>
      </c>
      <c r="Q5" s="35" t="s">
        <v>199</v>
      </c>
      <c r="R5" s="36" t="s">
        <v>197</v>
      </c>
      <c r="S5" s="35" t="s">
        <v>197</v>
      </c>
      <c r="T5" s="36" t="s">
        <v>197</v>
      </c>
      <c r="U5" s="35" t="s">
        <v>197</v>
      </c>
      <c r="V5" s="36" t="s">
        <v>197</v>
      </c>
      <c r="W5" s="35" t="s">
        <v>197</v>
      </c>
      <c r="X5" s="36" t="s">
        <v>197</v>
      </c>
      <c r="Y5" s="35" t="s">
        <v>197</v>
      </c>
      <c r="Z5" s="36" t="s">
        <v>197</v>
      </c>
      <c r="AA5" s="35" t="s">
        <v>197</v>
      </c>
      <c r="AB5" s="36" t="s">
        <v>197</v>
      </c>
      <c r="AC5" s="35" t="s">
        <v>200</v>
      </c>
      <c r="AD5" s="36" t="s">
        <v>197</v>
      </c>
      <c r="AE5" s="35" t="s">
        <v>197</v>
      </c>
      <c r="AF5" s="36" t="s">
        <v>197</v>
      </c>
      <c r="AG5" s="35" t="s">
        <v>197</v>
      </c>
      <c r="AH5" s="36" t="s">
        <v>201</v>
      </c>
      <c r="AI5" s="35" t="s">
        <v>197</v>
      </c>
      <c r="AJ5" s="36" t="s">
        <v>197</v>
      </c>
      <c r="AK5" s="35" t="s">
        <v>200</v>
      </c>
      <c r="AL5" s="36" t="s">
        <v>197</v>
      </c>
      <c r="AM5" s="35" t="s">
        <v>197</v>
      </c>
      <c r="AN5" s="36" t="s">
        <v>197</v>
      </c>
      <c r="AO5" s="35" t="s">
        <v>197</v>
      </c>
      <c r="AP5" s="36" t="s">
        <v>197</v>
      </c>
      <c r="AQ5" s="35" t="s">
        <v>197</v>
      </c>
      <c r="AR5" s="36" t="s">
        <v>197</v>
      </c>
      <c r="AS5" s="35" t="s">
        <v>197</v>
      </c>
      <c r="AT5" s="36" t="s">
        <v>201</v>
      </c>
      <c r="AU5" s="35" t="s">
        <v>197</v>
      </c>
      <c r="AV5" s="36" t="s">
        <v>202</v>
      </c>
      <c r="AW5" s="35" t="s">
        <v>197</v>
      </c>
      <c r="AX5" s="36" t="s">
        <v>203</v>
      </c>
      <c r="AY5" s="35" t="s">
        <v>197</v>
      </c>
      <c r="AZ5" s="36" t="s">
        <v>197</v>
      </c>
      <c r="BA5" s="35" t="s">
        <v>197</v>
      </c>
      <c r="BB5" s="36" t="s">
        <v>197</v>
      </c>
      <c r="BC5" s="35" t="s">
        <v>197</v>
      </c>
      <c r="BD5" s="36" t="s">
        <v>197</v>
      </c>
      <c r="BE5" s="35" t="s">
        <v>197</v>
      </c>
      <c r="BF5" s="36" t="s">
        <v>202</v>
      </c>
      <c r="BG5" s="35" t="s">
        <v>197</v>
      </c>
      <c r="BH5" s="36" t="s">
        <v>197</v>
      </c>
      <c r="BI5" s="35" t="s">
        <v>197</v>
      </c>
      <c r="BJ5" s="36" t="s">
        <v>197</v>
      </c>
      <c r="BK5" s="35" t="s">
        <v>197</v>
      </c>
      <c r="BL5" s="36" t="s">
        <v>197</v>
      </c>
      <c r="BM5" s="35" t="s">
        <v>197</v>
      </c>
      <c r="BN5" s="36" t="s">
        <v>197</v>
      </c>
      <c r="BO5" s="35" t="s">
        <v>197</v>
      </c>
      <c r="BP5" s="36" t="s">
        <v>197</v>
      </c>
      <c r="BQ5" s="35" t="s">
        <v>197</v>
      </c>
      <c r="BR5" s="36" t="s">
        <v>197</v>
      </c>
      <c r="BS5" s="35" t="s">
        <v>204</v>
      </c>
      <c r="BT5" s="36" t="s">
        <v>197</v>
      </c>
      <c r="BU5" s="35" t="s">
        <v>197</v>
      </c>
      <c r="BV5" s="36" t="s">
        <v>197</v>
      </c>
      <c r="BW5" s="35" t="s">
        <v>197</v>
      </c>
      <c r="BX5" s="36" t="s">
        <v>197</v>
      </c>
      <c r="BY5" s="35" t="s">
        <v>197</v>
      </c>
      <c r="BZ5" s="36" t="s">
        <v>197</v>
      </c>
      <c r="CA5" s="35" t="s">
        <v>197</v>
      </c>
      <c r="CB5" s="36" t="s">
        <v>197</v>
      </c>
      <c r="CC5" s="35" t="s">
        <v>197</v>
      </c>
      <c r="CD5" s="36" t="s">
        <v>197</v>
      </c>
      <c r="CE5" s="35" t="s">
        <v>197</v>
      </c>
      <c r="CF5" s="36" t="s">
        <v>197</v>
      </c>
      <c r="CG5" s="35" t="s">
        <v>197</v>
      </c>
      <c r="CH5" s="36" t="s">
        <v>197</v>
      </c>
      <c r="CI5" s="35" t="s">
        <v>197</v>
      </c>
      <c r="CJ5" s="36" t="s">
        <v>197</v>
      </c>
      <c r="CK5" s="35" t="s">
        <v>197</v>
      </c>
      <c r="CL5" s="36" t="s">
        <v>197</v>
      </c>
      <c r="CM5" s="35" t="s">
        <v>197</v>
      </c>
      <c r="CN5" s="36" t="s">
        <v>197</v>
      </c>
      <c r="CO5" s="35" t="s">
        <v>197</v>
      </c>
      <c r="CP5" s="36" t="s">
        <v>197</v>
      </c>
      <c r="CQ5" s="35" t="s">
        <v>197</v>
      </c>
      <c r="CR5" s="36" t="s">
        <v>197</v>
      </c>
      <c r="CS5" s="35" t="s">
        <v>197</v>
      </c>
      <c r="CT5" s="36" t="s">
        <v>197</v>
      </c>
      <c r="CU5" s="35" t="s">
        <v>202</v>
      </c>
      <c r="CV5" s="36" t="s">
        <v>197</v>
      </c>
      <c r="CW5" s="35" t="s">
        <v>197</v>
      </c>
      <c r="CX5" s="36" t="s">
        <v>197</v>
      </c>
      <c r="CY5" s="35" t="s">
        <v>197</v>
      </c>
      <c r="CZ5" s="36" t="s">
        <v>197</v>
      </c>
      <c r="DA5" s="35" t="s">
        <v>197</v>
      </c>
      <c r="DB5" s="36" t="s">
        <v>197</v>
      </c>
      <c r="DC5" s="35" t="s">
        <v>197</v>
      </c>
      <c r="DD5" s="36" t="s">
        <v>197</v>
      </c>
      <c r="DE5" s="35" t="s">
        <v>197</v>
      </c>
      <c r="DF5" s="36" t="s">
        <v>197</v>
      </c>
      <c r="DG5" s="35" t="s">
        <v>197</v>
      </c>
      <c r="DH5" s="36" t="s">
        <v>204</v>
      </c>
      <c r="DI5" s="35" t="s">
        <v>204</v>
      </c>
      <c r="DJ5" s="36" t="s">
        <v>197</v>
      </c>
      <c r="DK5" s="35" t="s">
        <v>197</v>
      </c>
      <c r="DL5" s="36" t="s">
        <v>197</v>
      </c>
      <c r="DM5" s="35" t="s">
        <v>197</v>
      </c>
      <c r="DN5" s="36" t="s">
        <v>197</v>
      </c>
      <c r="DO5" s="35" t="s">
        <v>197</v>
      </c>
      <c r="DP5" s="36" t="s">
        <v>197</v>
      </c>
      <c r="DQ5" s="35" t="s">
        <v>201</v>
      </c>
      <c r="DR5" s="36" t="s">
        <v>197</v>
      </c>
      <c r="DS5" s="35" t="s">
        <v>197</v>
      </c>
      <c r="DT5" s="36" t="s">
        <v>197</v>
      </c>
      <c r="DU5" s="35" t="s">
        <v>199</v>
      </c>
      <c r="DV5" s="36" t="s">
        <v>199</v>
      </c>
      <c r="DW5" s="35" t="s">
        <v>199</v>
      </c>
      <c r="DX5" s="36" t="s">
        <v>199</v>
      </c>
      <c r="DY5" s="35" t="s">
        <v>199</v>
      </c>
      <c r="DZ5" s="36" t="s">
        <v>199</v>
      </c>
      <c r="EA5" s="35" t="s">
        <v>199</v>
      </c>
      <c r="EB5" s="36" t="s">
        <v>199</v>
      </c>
      <c r="EC5" s="35" t="s">
        <v>199</v>
      </c>
      <c r="ED5" s="36" t="s">
        <v>199</v>
      </c>
      <c r="EE5" s="35" t="s">
        <v>199</v>
      </c>
      <c r="EF5" s="36" t="s">
        <v>199</v>
      </c>
      <c r="EG5" s="35" t="s">
        <v>199</v>
      </c>
      <c r="EH5" s="36" t="s">
        <v>199</v>
      </c>
      <c r="EI5" s="35" t="s">
        <v>199</v>
      </c>
      <c r="EJ5" s="36" t="s">
        <v>199</v>
      </c>
      <c r="EK5" s="35" t="s">
        <v>199</v>
      </c>
      <c r="EL5" s="36" t="s">
        <v>199</v>
      </c>
      <c r="EM5" s="35" t="s">
        <v>202</v>
      </c>
      <c r="EN5" s="36" t="s">
        <v>199</v>
      </c>
      <c r="EO5" s="35" t="s">
        <v>199</v>
      </c>
      <c r="EP5" s="36" t="s">
        <v>199</v>
      </c>
      <c r="EQ5" s="35" t="s">
        <v>199</v>
      </c>
      <c r="ER5" s="36" t="s">
        <v>199</v>
      </c>
      <c r="ES5" s="35" t="s">
        <v>199</v>
      </c>
      <c r="ET5" s="36" t="s">
        <v>199</v>
      </c>
      <c r="EU5" s="35" t="s">
        <v>197</v>
      </c>
      <c r="EV5" s="36" t="s">
        <v>199</v>
      </c>
      <c r="EW5" s="35" t="s">
        <v>199</v>
      </c>
      <c r="EX5" s="36" t="s">
        <v>199</v>
      </c>
      <c r="EY5" s="35" t="s">
        <v>199</v>
      </c>
      <c r="EZ5" s="36" t="s">
        <v>199</v>
      </c>
      <c r="FA5" s="35" t="s">
        <v>199</v>
      </c>
      <c r="FB5" s="36" t="s">
        <v>199</v>
      </c>
      <c r="FC5" s="35" t="s">
        <v>199</v>
      </c>
      <c r="FD5" s="36" t="s">
        <v>199</v>
      </c>
      <c r="FE5" s="35" t="s">
        <v>199</v>
      </c>
      <c r="FF5" s="36" t="s">
        <v>199</v>
      </c>
      <c r="FG5" s="35" t="s">
        <v>199</v>
      </c>
      <c r="FH5" s="36" t="s">
        <v>199</v>
      </c>
      <c r="FI5" s="35" t="s">
        <v>199</v>
      </c>
      <c r="FJ5" s="36" t="s">
        <v>199</v>
      </c>
      <c r="FK5" s="35" t="s">
        <v>199</v>
      </c>
      <c r="FL5" s="36" t="s">
        <v>199</v>
      </c>
      <c r="FM5" s="35" t="s">
        <v>205</v>
      </c>
      <c r="FN5" s="36" t="s">
        <v>199</v>
      </c>
      <c r="FO5" s="35" t="s">
        <v>202</v>
      </c>
      <c r="FP5" s="36" t="s">
        <v>201</v>
      </c>
      <c r="FQ5" s="35" t="s">
        <v>199</v>
      </c>
      <c r="FR5" s="36" t="s">
        <v>199</v>
      </c>
      <c r="FS5" s="35" t="s">
        <v>199</v>
      </c>
      <c r="FT5" s="36" t="s">
        <v>199</v>
      </c>
      <c r="FU5" s="35" t="s">
        <v>199</v>
      </c>
      <c r="FV5" s="36" t="s">
        <v>199</v>
      </c>
      <c r="FW5" s="35" t="s">
        <v>199</v>
      </c>
      <c r="FX5" s="36" t="s">
        <v>199</v>
      </c>
      <c r="FY5" s="35" t="s">
        <v>199</v>
      </c>
      <c r="FZ5" s="36" t="s">
        <v>199</v>
      </c>
      <c r="GA5" s="35" t="s">
        <v>199</v>
      </c>
      <c r="GB5" s="36" t="s">
        <v>199</v>
      </c>
      <c r="GC5" s="35" t="s">
        <v>199</v>
      </c>
      <c r="GD5" s="36" t="s">
        <v>199</v>
      </c>
      <c r="GE5" s="35" t="s">
        <v>200</v>
      </c>
      <c r="GF5" s="36" t="s">
        <v>199</v>
      </c>
      <c r="GG5" s="35" t="s">
        <v>199</v>
      </c>
      <c r="GH5" s="36" t="s">
        <v>199</v>
      </c>
      <c r="GI5" s="35" t="s">
        <v>199</v>
      </c>
      <c r="GJ5" s="36" t="s">
        <v>199</v>
      </c>
      <c r="GK5" s="35" t="s">
        <v>199</v>
      </c>
      <c r="GL5" s="36" t="s">
        <v>199</v>
      </c>
      <c r="GM5" s="35" t="s">
        <v>199</v>
      </c>
      <c r="GN5" s="36" t="s">
        <v>199</v>
      </c>
      <c r="GO5" s="35" t="s">
        <v>200</v>
      </c>
      <c r="GP5" s="36" t="s">
        <v>199</v>
      </c>
      <c r="GQ5" s="35" t="s">
        <v>199</v>
      </c>
      <c r="GR5" s="36" t="s">
        <v>199</v>
      </c>
      <c r="GS5" s="35" t="s">
        <v>199</v>
      </c>
      <c r="GT5" s="36" t="s">
        <v>199</v>
      </c>
      <c r="GU5" s="35" t="s">
        <v>199</v>
      </c>
      <c r="GV5" s="36" t="s">
        <v>201</v>
      </c>
      <c r="GW5" s="35" t="s">
        <v>199</v>
      </c>
      <c r="GX5" s="36" t="s">
        <v>197</v>
      </c>
      <c r="GY5" s="35" t="s">
        <v>199</v>
      </c>
      <c r="GZ5" s="36" t="s">
        <v>199</v>
      </c>
      <c r="HA5" s="35" t="s">
        <v>199</v>
      </c>
      <c r="HB5" s="36" t="s">
        <v>199</v>
      </c>
      <c r="HC5" s="35" t="s">
        <v>199</v>
      </c>
      <c r="HD5" s="36" t="s">
        <v>199</v>
      </c>
      <c r="HE5" s="35" t="s">
        <v>199</v>
      </c>
      <c r="HF5" s="36" t="s">
        <v>199</v>
      </c>
      <c r="HG5" s="35" t="s">
        <v>199</v>
      </c>
      <c r="HH5" s="36" t="s">
        <v>199</v>
      </c>
      <c r="HI5" s="35" t="s">
        <v>199</v>
      </c>
      <c r="HJ5" s="36" t="s">
        <v>197</v>
      </c>
      <c r="HK5" s="35" t="s">
        <v>199</v>
      </c>
      <c r="HL5" s="36" t="s">
        <v>199</v>
      </c>
      <c r="HM5" s="35" t="s">
        <v>201</v>
      </c>
      <c r="HN5" s="36" t="s">
        <v>201</v>
      </c>
      <c r="HO5" s="35" t="s">
        <v>201</v>
      </c>
      <c r="HP5" s="36" t="s">
        <v>197</v>
      </c>
      <c r="HQ5" s="35" t="s">
        <v>201</v>
      </c>
      <c r="HR5" s="36" t="s">
        <v>201</v>
      </c>
      <c r="HS5" s="35" t="s">
        <v>201</v>
      </c>
      <c r="HT5" s="36" t="s">
        <v>201</v>
      </c>
      <c r="HU5" s="35" t="s">
        <v>201</v>
      </c>
      <c r="HV5" s="36" t="s">
        <v>201</v>
      </c>
      <c r="HW5" s="35" t="s">
        <v>201</v>
      </c>
      <c r="HX5" s="36" t="s">
        <v>201</v>
      </c>
      <c r="HY5" s="35" t="s">
        <v>201</v>
      </c>
      <c r="HZ5" s="36" t="s">
        <v>201</v>
      </c>
      <c r="IA5" s="35" t="s">
        <v>201</v>
      </c>
      <c r="IB5" s="36" t="s">
        <v>201</v>
      </c>
      <c r="IC5" s="35" t="s">
        <v>201</v>
      </c>
      <c r="ID5" s="36" t="s">
        <v>201</v>
      </c>
      <c r="IE5" s="35" t="s">
        <v>201</v>
      </c>
      <c r="IF5" s="36" t="s">
        <v>201</v>
      </c>
      <c r="IG5" s="35" t="s">
        <v>201</v>
      </c>
      <c r="IH5" s="36" t="s">
        <v>201</v>
      </c>
      <c r="II5" s="35" t="s">
        <v>201</v>
      </c>
      <c r="IJ5" s="36" t="s">
        <v>201</v>
      </c>
      <c r="IK5" s="35" t="s">
        <v>201</v>
      </c>
      <c r="IL5" s="36" t="s">
        <v>200</v>
      </c>
      <c r="IM5" s="35" t="s">
        <v>201</v>
      </c>
      <c r="IN5" s="36" t="s">
        <v>201</v>
      </c>
      <c r="IO5" s="35" t="s">
        <v>201</v>
      </c>
      <c r="IP5" s="36" t="s">
        <v>201</v>
      </c>
      <c r="IQ5" s="35" t="s">
        <v>201</v>
      </c>
      <c r="IR5" s="36" t="s">
        <v>197</v>
      </c>
      <c r="IS5" s="35" t="s">
        <v>201</v>
      </c>
      <c r="IT5" s="36" t="s">
        <v>201</v>
      </c>
      <c r="IU5" s="35" t="s">
        <v>201</v>
      </c>
      <c r="IV5" s="36" t="s">
        <v>201</v>
      </c>
      <c r="IW5" s="35" t="s">
        <v>200</v>
      </c>
      <c r="IX5" s="36" t="s">
        <v>201</v>
      </c>
      <c r="IY5" s="35" t="s">
        <v>201</v>
      </c>
      <c r="IZ5" s="36" t="s">
        <v>201</v>
      </c>
      <c r="JA5" s="35" t="s">
        <v>201</v>
      </c>
      <c r="JB5" s="36" t="s">
        <v>202</v>
      </c>
      <c r="JC5" s="35" t="s">
        <v>201</v>
      </c>
      <c r="JD5" s="36" t="s">
        <v>199</v>
      </c>
      <c r="JE5" s="35" t="s">
        <v>201</v>
      </c>
      <c r="JF5" s="36" t="s">
        <v>201</v>
      </c>
      <c r="JG5" s="35" t="s">
        <v>201</v>
      </c>
      <c r="JH5" s="36" t="s">
        <v>201</v>
      </c>
      <c r="JI5" s="35" t="s">
        <v>201</v>
      </c>
      <c r="JJ5" s="36" t="s">
        <v>205</v>
      </c>
      <c r="JK5" s="35" t="s">
        <v>201</v>
      </c>
      <c r="JL5" s="36" t="s">
        <v>201</v>
      </c>
      <c r="JM5" s="35" t="s">
        <v>201</v>
      </c>
      <c r="JN5" s="36" t="s">
        <v>201</v>
      </c>
      <c r="JO5" s="35" t="s">
        <v>201</v>
      </c>
      <c r="JP5" s="36" t="s">
        <v>203</v>
      </c>
      <c r="JQ5" s="35" t="s">
        <v>201</v>
      </c>
      <c r="JR5" s="36" t="s">
        <v>201</v>
      </c>
      <c r="JS5" s="35" t="s">
        <v>201</v>
      </c>
      <c r="JT5" s="36" t="s">
        <v>201</v>
      </c>
      <c r="JU5" s="35" t="s">
        <v>201</v>
      </c>
      <c r="JV5" s="36" t="s">
        <v>201</v>
      </c>
      <c r="JW5" s="35" t="s">
        <v>201</v>
      </c>
      <c r="JX5" s="36" t="s">
        <v>201</v>
      </c>
      <c r="JY5" s="35" t="s">
        <v>201</v>
      </c>
      <c r="JZ5" s="36" t="s">
        <v>201</v>
      </c>
      <c r="KA5" s="35" t="s">
        <v>197</v>
      </c>
      <c r="KB5" s="36" t="s">
        <v>201</v>
      </c>
      <c r="KC5" s="35" t="s">
        <v>201</v>
      </c>
      <c r="KD5" s="36" t="s">
        <v>201</v>
      </c>
      <c r="KE5" s="35" t="s">
        <v>201</v>
      </c>
      <c r="KF5" s="36" t="s">
        <v>201</v>
      </c>
      <c r="KG5" s="35" t="s">
        <v>201</v>
      </c>
      <c r="KH5" s="36" t="s">
        <v>201</v>
      </c>
      <c r="KI5" s="35" t="s">
        <v>201</v>
      </c>
      <c r="KJ5" s="36" t="s">
        <v>199</v>
      </c>
      <c r="KK5" s="35" t="s">
        <v>201</v>
      </c>
      <c r="KL5" s="36" t="s">
        <v>201</v>
      </c>
      <c r="KM5" s="35" t="s">
        <v>201</v>
      </c>
      <c r="KN5" s="36" t="s">
        <v>201</v>
      </c>
      <c r="KO5" s="35" t="s">
        <v>201</v>
      </c>
      <c r="KP5" s="36" t="s">
        <v>201</v>
      </c>
      <c r="KQ5" s="35" t="s">
        <v>201</v>
      </c>
      <c r="KR5" s="36" t="s">
        <v>201</v>
      </c>
      <c r="KS5" s="35" t="s">
        <v>201</v>
      </c>
      <c r="KT5" s="36" t="s">
        <v>201</v>
      </c>
      <c r="KU5" s="35" t="s">
        <v>201</v>
      </c>
      <c r="KV5" s="36" t="s">
        <v>201</v>
      </c>
      <c r="KW5" s="35" t="s">
        <v>201</v>
      </c>
      <c r="KX5" s="36" t="s">
        <v>201</v>
      </c>
      <c r="KY5" s="35" t="s">
        <v>201</v>
      </c>
      <c r="KZ5" s="36" t="s">
        <v>201</v>
      </c>
      <c r="LA5" s="35" t="s">
        <v>205</v>
      </c>
      <c r="LB5" s="36" t="s">
        <v>201</v>
      </c>
      <c r="LC5" s="35" t="s">
        <v>201</v>
      </c>
      <c r="LD5" s="36" t="s">
        <v>201</v>
      </c>
      <c r="LE5" s="35" t="s">
        <v>201</v>
      </c>
      <c r="LF5" s="36" t="s">
        <v>201</v>
      </c>
      <c r="LG5" s="35" t="s">
        <v>201</v>
      </c>
      <c r="LH5" s="36" t="s">
        <v>201</v>
      </c>
      <c r="LI5" s="35" t="s">
        <v>201</v>
      </c>
      <c r="LJ5" s="36" t="s">
        <v>201</v>
      </c>
      <c r="LK5" s="35" t="s">
        <v>201</v>
      </c>
      <c r="LL5" s="36" t="s">
        <v>201</v>
      </c>
      <c r="LM5" s="35" t="s">
        <v>201</v>
      </c>
      <c r="LN5" s="36" t="s">
        <v>201</v>
      </c>
      <c r="LO5" s="35" t="s">
        <v>201</v>
      </c>
      <c r="LP5" s="36" t="s">
        <v>201</v>
      </c>
      <c r="LQ5" s="35" t="s">
        <v>201</v>
      </c>
      <c r="LR5" s="36" t="s">
        <v>201</v>
      </c>
      <c r="LS5" s="35" t="s">
        <v>197</v>
      </c>
      <c r="LT5" s="36" t="s">
        <v>201</v>
      </c>
      <c r="LU5" s="35" t="s">
        <v>201</v>
      </c>
      <c r="LV5" s="36" t="s">
        <v>201</v>
      </c>
      <c r="LW5" s="35" t="s">
        <v>201</v>
      </c>
      <c r="LX5" s="36" t="s">
        <v>201</v>
      </c>
      <c r="LY5" s="35" t="s">
        <v>201</v>
      </c>
      <c r="LZ5" s="36" t="s">
        <v>201</v>
      </c>
      <c r="MA5" s="35" t="s">
        <v>201</v>
      </c>
      <c r="MB5" s="36" t="s">
        <v>201</v>
      </c>
      <c r="MC5" s="35" t="s">
        <v>201</v>
      </c>
      <c r="MD5" s="36" t="s">
        <v>201</v>
      </c>
      <c r="ME5" s="35" t="s">
        <v>201</v>
      </c>
      <c r="MF5" s="36" t="s">
        <v>201</v>
      </c>
      <c r="MG5" s="35" t="s">
        <v>201</v>
      </c>
      <c r="MH5" s="36" t="s">
        <v>201</v>
      </c>
      <c r="MI5" s="35" t="s">
        <v>199</v>
      </c>
      <c r="MJ5" s="36" t="s">
        <v>200</v>
      </c>
      <c r="MK5" s="35" t="s">
        <v>200</v>
      </c>
      <c r="ML5" s="36" t="s">
        <v>200</v>
      </c>
      <c r="MM5" s="35" t="s">
        <v>200</v>
      </c>
      <c r="MN5" s="36" t="s">
        <v>199</v>
      </c>
      <c r="MO5" s="35" t="s">
        <v>200</v>
      </c>
      <c r="MP5" s="36" t="s">
        <v>200</v>
      </c>
      <c r="MQ5" s="35" t="s">
        <v>200</v>
      </c>
      <c r="MR5" s="36" t="s">
        <v>200</v>
      </c>
      <c r="MS5" s="35" t="s">
        <v>200</v>
      </c>
      <c r="MT5" s="36" t="s">
        <v>200</v>
      </c>
      <c r="MU5" s="35" t="s">
        <v>200</v>
      </c>
      <c r="MV5" s="36" t="s">
        <v>200</v>
      </c>
      <c r="MW5" s="35" t="s">
        <v>200</v>
      </c>
      <c r="MX5" s="36" t="s">
        <v>200</v>
      </c>
      <c r="MY5" s="35" t="s">
        <v>205</v>
      </c>
      <c r="MZ5" s="36" t="s">
        <v>200</v>
      </c>
      <c r="NA5" s="35" t="s">
        <v>200</v>
      </c>
      <c r="NB5" s="36" t="s">
        <v>200</v>
      </c>
      <c r="NC5" s="35" t="s">
        <v>200</v>
      </c>
      <c r="ND5" s="36" t="s">
        <v>200</v>
      </c>
      <c r="NE5" s="35" t="s">
        <v>200</v>
      </c>
      <c r="NF5" s="36" t="s">
        <v>200</v>
      </c>
      <c r="NG5" s="35" t="s">
        <v>200</v>
      </c>
      <c r="NH5" s="36" t="s">
        <v>200</v>
      </c>
      <c r="NI5" s="35" t="s">
        <v>200</v>
      </c>
      <c r="NJ5" s="36" t="s">
        <v>200</v>
      </c>
      <c r="NK5" s="35" t="s">
        <v>200</v>
      </c>
      <c r="NL5" s="36" t="s">
        <v>200</v>
      </c>
      <c r="NM5" s="35" t="s">
        <v>200</v>
      </c>
      <c r="NN5" s="36" t="s">
        <v>200</v>
      </c>
      <c r="NO5" s="35" t="s">
        <v>200</v>
      </c>
      <c r="NP5" s="36" t="s">
        <v>200</v>
      </c>
      <c r="NQ5" s="35" t="s">
        <v>200</v>
      </c>
      <c r="NR5" s="36" t="s">
        <v>200</v>
      </c>
      <c r="NS5" s="35" t="s">
        <v>200</v>
      </c>
      <c r="NT5" s="36" t="s">
        <v>200</v>
      </c>
      <c r="NU5" s="35" t="s">
        <v>203</v>
      </c>
      <c r="NV5" s="36" t="s">
        <v>200</v>
      </c>
      <c r="NW5" s="35" t="s">
        <v>200</v>
      </c>
      <c r="NX5" s="36" t="s">
        <v>203</v>
      </c>
      <c r="NY5" s="35" t="s">
        <v>200</v>
      </c>
      <c r="NZ5" s="36" t="s">
        <v>200</v>
      </c>
      <c r="OA5" s="35" t="s">
        <v>200</v>
      </c>
      <c r="OB5" s="36" t="s">
        <v>200</v>
      </c>
      <c r="OC5" s="35" t="s">
        <v>200</v>
      </c>
      <c r="OD5" s="36" t="s">
        <v>200</v>
      </c>
      <c r="OE5" s="35" t="s">
        <v>197</v>
      </c>
      <c r="OF5" s="36" t="s">
        <v>200</v>
      </c>
      <c r="OG5" s="35" t="s">
        <v>200</v>
      </c>
      <c r="OH5" s="36" t="s">
        <v>201</v>
      </c>
      <c r="OI5" s="35" t="s">
        <v>200</v>
      </c>
      <c r="OJ5" s="36" t="s">
        <v>205</v>
      </c>
      <c r="OK5" s="35" t="s">
        <v>200</v>
      </c>
      <c r="OL5" s="36" t="s">
        <v>200</v>
      </c>
      <c r="OM5" s="35" t="s">
        <v>200</v>
      </c>
      <c r="ON5" s="36" t="s">
        <v>200</v>
      </c>
      <c r="OO5" s="35" t="s">
        <v>200</v>
      </c>
      <c r="OP5" s="36" t="s">
        <v>200</v>
      </c>
      <c r="OQ5" s="35" t="s">
        <v>200</v>
      </c>
      <c r="OR5" s="36" t="s">
        <v>200</v>
      </c>
      <c r="OS5" s="35" t="s">
        <v>200</v>
      </c>
      <c r="OT5" s="36" t="s">
        <v>200</v>
      </c>
      <c r="OU5" s="35" t="s">
        <v>200</v>
      </c>
      <c r="OV5" s="36" t="s">
        <v>200</v>
      </c>
      <c r="OW5" s="35" t="s">
        <v>200</v>
      </c>
      <c r="OX5" s="36" t="s">
        <v>200</v>
      </c>
      <c r="OY5" s="35" t="s">
        <v>200</v>
      </c>
      <c r="OZ5" s="36" t="s">
        <v>200</v>
      </c>
      <c r="PA5" s="35" t="s">
        <v>200</v>
      </c>
      <c r="PB5" s="36" t="s">
        <v>200</v>
      </c>
      <c r="PC5" s="35" t="s">
        <v>200</v>
      </c>
      <c r="PD5" s="36" t="s">
        <v>200</v>
      </c>
      <c r="PE5" s="35" t="s">
        <v>200</v>
      </c>
      <c r="PF5" s="36" t="s">
        <v>199</v>
      </c>
      <c r="PG5" s="35" t="s">
        <v>200</v>
      </c>
      <c r="PH5" s="36" t="s">
        <v>201</v>
      </c>
      <c r="PI5" s="35" t="s">
        <v>200</v>
      </c>
      <c r="PJ5" s="36" t="s">
        <v>200</v>
      </c>
      <c r="PK5" s="35" t="s">
        <v>200</v>
      </c>
      <c r="PL5" s="36" t="s">
        <v>200</v>
      </c>
      <c r="PM5" s="35" t="s">
        <v>200</v>
      </c>
      <c r="PN5" s="36" t="s">
        <v>200</v>
      </c>
      <c r="PO5" s="35" t="s">
        <v>200</v>
      </c>
      <c r="PP5" s="36" t="s">
        <v>200</v>
      </c>
      <c r="PQ5" s="35" t="s">
        <v>200</v>
      </c>
      <c r="PR5" s="36" t="s">
        <v>200</v>
      </c>
      <c r="PS5" s="35" t="s">
        <v>200</v>
      </c>
      <c r="PT5" s="36" t="s">
        <v>200</v>
      </c>
      <c r="PU5" s="35" t="s">
        <v>200</v>
      </c>
      <c r="PV5" s="36" t="s">
        <v>200</v>
      </c>
      <c r="PW5" s="35" t="s">
        <v>200</v>
      </c>
      <c r="PX5" s="36" t="s">
        <v>200</v>
      </c>
      <c r="PY5" s="35" t="s">
        <v>200</v>
      </c>
      <c r="PZ5" s="36" t="s">
        <v>200</v>
      </c>
      <c r="QA5" s="35" t="s">
        <v>200</v>
      </c>
      <c r="QB5" s="36" t="s">
        <v>200</v>
      </c>
      <c r="QC5" s="35" t="s">
        <v>200</v>
      </c>
      <c r="QD5" s="36" t="s">
        <v>200</v>
      </c>
      <c r="QE5" s="35" t="s">
        <v>200</v>
      </c>
      <c r="QF5" s="36" t="s">
        <v>200</v>
      </c>
      <c r="QG5" s="35" t="s">
        <v>200</v>
      </c>
      <c r="QH5" s="36" t="s">
        <v>201</v>
      </c>
      <c r="QI5" s="35" t="s">
        <v>200</v>
      </c>
      <c r="QJ5" s="36" t="s">
        <v>200</v>
      </c>
      <c r="QK5" s="35" t="s">
        <v>200</v>
      </c>
      <c r="QL5" s="36" t="s">
        <v>200</v>
      </c>
      <c r="QM5" s="35" t="s">
        <v>200</v>
      </c>
      <c r="QN5" s="36" t="s">
        <v>200</v>
      </c>
      <c r="QO5" s="35" t="s">
        <v>200</v>
      </c>
      <c r="QP5" s="36" t="s">
        <v>200</v>
      </c>
      <c r="QQ5" s="35" t="s">
        <v>200</v>
      </c>
      <c r="QR5" s="36" t="s">
        <v>200</v>
      </c>
      <c r="QS5" s="35" t="s">
        <v>200</v>
      </c>
      <c r="QT5" s="36" t="s">
        <v>204</v>
      </c>
      <c r="QU5" s="35" t="s">
        <v>200</v>
      </c>
      <c r="QV5" s="36" t="s">
        <v>200</v>
      </c>
      <c r="QW5" s="35" t="s">
        <v>200</v>
      </c>
      <c r="QX5" s="36" t="s">
        <v>200</v>
      </c>
      <c r="QY5" s="35" t="s">
        <v>200</v>
      </c>
      <c r="QZ5" s="36" t="s">
        <v>200</v>
      </c>
      <c r="RA5" s="35" t="s">
        <v>200</v>
      </c>
      <c r="RB5" s="36" t="s">
        <v>200</v>
      </c>
      <c r="RC5" s="35" t="s">
        <v>200</v>
      </c>
      <c r="RD5" s="36" t="s">
        <v>200</v>
      </c>
      <c r="RE5" s="35" t="s">
        <v>200</v>
      </c>
      <c r="RF5" s="36" t="s">
        <v>200</v>
      </c>
      <c r="RG5" s="35" t="s">
        <v>200</v>
      </c>
      <c r="RH5" s="36" t="s">
        <v>200</v>
      </c>
      <c r="RI5" s="35" t="s">
        <v>200</v>
      </c>
      <c r="RJ5" s="36" t="s">
        <v>199</v>
      </c>
      <c r="RK5" s="35" t="s">
        <v>200</v>
      </c>
      <c r="RL5" s="36" t="s">
        <v>200</v>
      </c>
      <c r="RM5" s="35" t="s">
        <v>200</v>
      </c>
      <c r="RN5" s="36" t="s">
        <v>200</v>
      </c>
      <c r="RO5" s="35" t="s">
        <v>200</v>
      </c>
      <c r="RP5" s="36" t="s">
        <v>200</v>
      </c>
      <c r="RQ5" s="35" t="s">
        <v>205</v>
      </c>
      <c r="RR5" s="36" t="s">
        <v>200</v>
      </c>
      <c r="RS5" s="35" t="s">
        <v>200</v>
      </c>
      <c r="RT5" s="36" t="s">
        <v>200</v>
      </c>
      <c r="RU5" s="35" t="s">
        <v>202</v>
      </c>
      <c r="RV5" s="36" t="s">
        <v>200</v>
      </c>
      <c r="RW5" s="35" t="s">
        <v>200</v>
      </c>
      <c r="RX5" s="36" t="s">
        <v>200</v>
      </c>
      <c r="RY5" s="35" t="s">
        <v>200</v>
      </c>
      <c r="RZ5" s="36" t="s">
        <v>200</v>
      </c>
      <c r="SA5" s="35" t="s">
        <v>200</v>
      </c>
      <c r="SB5" s="36" t="s">
        <v>199</v>
      </c>
      <c r="SC5" s="35" t="s">
        <v>200</v>
      </c>
      <c r="SD5" s="36" t="s">
        <v>200</v>
      </c>
      <c r="SE5" s="35" t="s">
        <v>200</v>
      </c>
      <c r="SF5" s="36" t="s">
        <v>200</v>
      </c>
      <c r="SG5" s="35" t="s">
        <v>200</v>
      </c>
      <c r="SH5" s="36" t="s">
        <v>200</v>
      </c>
      <c r="SI5" s="35" t="s">
        <v>200</v>
      </c>
      <c r="SJ5" s="36" t="s">
        <v>198</v>
      </c>
      <c r="SK5" s="35" t="s">
        <v>198</v>
      </c>
      <c r="SL5" s="36" t="s">
        <v>198</v>
      </c>
      <c r="SM5" s="35" t="s">
        <v>198</v>
      </c>
      <c r="SN5" s="36" t="s">
        <v>198</v>
      </c>
      <c r="SO5" s="35" t="s">
        <v>198</v>
      </c>
      <c r="SP5" s="36" t="s">
        <v>198</v>
      </c>
      <c r="SQ5" s="35" t="s">
        <v>198</v>
      </c>
      <c r="SR5" s="36" t="s">
        <v>198</v>
      </c>
      <c r="SS5" s="35" t="s">
        <v>198</v>
      </c>
      <c r="ST5" s="36" t="s">
        <v>198</v>
      </c>
      <c r="SU5" s="35" t="s">
        <v>198</v>
      </c>
      <c r="SV5" s="36" t="s">
        <v>198</v>
      </c>
      <c r="SW5" s="35" t="s">
        <v>198</v>
      </c>
      <c r="SX5" s="36" t="s">
        <v>201</v>
      </c>
      <c r="SY5" s="35" t="s">
        <v>198</v>
      </c>
      <c r="SZ5" s="36" t="s">
        <v>198</v>
      </c>
      <c r="TA5" s="35" t="s">
        <v>198</v>
      </c>
      <c r="TB5" s="36" t="s">
        <v>198</v>
      </c>
      <c r="TC5" s="35" t="s">
        <v>198</v>
      </c>
      <c r="TD5" s="36" t="s">
        <v>198</v>
      </c>
      <c r="TE5" s="35" t="s">
        <v>198</v>
      </c>
      <c r="TF5" s="36" t="s">
        <v>198</v>
      </c>
      <c r="TG5" s="35" t="s">
        <v>197</v>
      </c>
      <c r="TH5" s="36" t="s">
        <v>198</v>
      </c>
      <c r="TI5" s="35" t="s">
        <v>198</v>
      </c>
      <c r="TJ5" s="36" t="s">
        <v>198</v>
      </c>
      <c r="TK5" s="35" t="s">
        <v>198</v>
      </c>
      <c r="TL5" s="36" t="s">
        <v>198</v>
      </c>
      <c r="TM5" s="35" t="s">
        <v>198</v>
      </c>
      <c r="TN5" s="36" t="s">
        <v>198</v>
      </c>
      <c r="TO5" s="35" t="s">
        <v>198</v>
      </c>
      <c r="TP5" s="36" t="s">
        <v>198</v>
      </c>
      <c r="TQ5" s="35" t="s">
        <v>198</v>
      </c>
      <c r="TR5" s="36" t="s">
        <v>198</v>
      </c>
      <c r="TS5" s="35" t="s">
        <v>198</v>
      </c>
      <c r="TT5" s="36" t="s">
        <v>198</v>
      </c>
      <c r="TU5" s="35" t="s">
        <v>198</v>
      </c>
      <c r="TV5" s="36" t="s">
        <v>198</v>
      </c>
      <c r="TW5" s="35" t="s">
        <v>198</v>
      </c>
      <c r="TX5" s="36" t="s">
        <v>198</v>
      </c>
      <c r="TY5" s="35" t="s">
        <v>198</v>
      </c>
      <c r="TZ5" s="36" t="s">
        <v>198</v>
      </c>
      <c r="UA5" s="35" t="s">
        <v>203</v>
      </c>
      <c r="UB5" s="36" t="s">
        <v>203</v>
      </c>
      <c r="UC5" s="35" t="s">
        <v>203</v>
      </c>
      <c r="UD5" s="36" t="s">
        <v>203</v>
      </c>
      <c r="UE5" s="35" t="s">
        <v>203</v>
      </c>
      <c r="UF5" s="36" t="s">
        <v>203</v>
      </c>
      <c r="UG5" s="35" t="s">
        <v>203</v>
      </c>
      <c r="UH5" s="36" t="s">
        <v>203</v>
      </c>
      <c r="UI5" s="35" t="s">
        <v>203</v>
      </c>
      <c r="UJ5" s="36" t="s">
        <v>203</v>
      </c>
      <c r="UK5" s="35" t="s">
        <v>203</v>
      </c>
      <c r="UL5" s="36" t="s">
        <v>203</v>
      </c>
      <c r="UM5" s="35" t="s">
        <v>203</v>
      </c>
      <c r="UN5" s="36" t="s">
        <v>203</v>
      </c>
      <c r="UO5" s="35" t="s">
        <v>203</v>
      </c>
      <c r="UP5" s="36" t="s">
        <v>202</v>
      </c>
      <c r="UQ5" s="35" t="s">
        <v>203</v>
      </c>
      <c r="UR5" s="36" t="s">
        <v>203</v>
      </c>
      <c r="US5" s="35" t="s">
        <v>203</v>
      </c>
      <c r="UT5" s="36" t="s">
        <v>203</v>
      </c>
      <c r="UU5" s="35" t="s">
        <v>203</v>
      </c>
      <c r="UV5" s="36" t="s">
        <v>203</v>
      </c>
      <c r="UW5" s="35" t="s">
        <v>203</v>
      </c>
      <c r="UX5" s="36" t="s">
        <v>203</v>
      </c>
      <c r="UY5" s="35" t="s">
        <v>198</v>
      </c>
      <c r="UZ5" s="36" t="s">
        <v>205</v>
      </c>
      <c r="VA5" s="35" t="s">
        <v>203</v>
      </c>
      <c r="VB5" s="36" t="s">
        <v>203</v>
      </c>
      <c r="VC5" s="35" t="s">
        <v>203</v>
      </c>
      <c r="VD5" s="36" t="s">
        <v>203</v>
      </c>
      <c r="VE5" s="35" t="s">
        <v>203</v>
      </c>
      <c r="VF5" s="36" t="s">
        <v>203</v>
      </c>
      <c r="VG5" s="35" t="s">
        <v>203</v>
      </c>
      <c r="VH5" s="36" t="s">
        <v>203</v>
      </c>
      <c r="VI5" s="35" t="s">
        <v>203</v>
      </c>
      <c r="VJ5" s="36" t="s">
        <v>203</v>
      </c>
      <c r="VK5" s="35" t="s">
        <v>203</v>
      </c>
      <c r="VL5" s="36" t="s">
        <v>200</v>
      </c>
      <c r="VM5" s="35" t="s">
        <v>203</v>
      </c>
      <c r="VN5" s="36" t="s">
        <v>203</v>
      </c>
      <c r="VO5" s="35" t="s">
        <v>203</v>
      </c>
      <c r="VP5" s="36" t="s">
        <v>203</v>
      </c>
      <c r="VQ5" s="35" t="s">
        <v>203</v>
      </c>
      <c r="VR5" s="36" t="s">
        <v>203</v>
      </c>
      <c r="VS5" s="35" t="s">
        <v>203</v>
      </c>
      <c r="VT5" s="36" t="s">
        <v>203</v>
      </c>
      <c r="VU5" s="35" t="s">
        <v>203</v>
      </c>
      <c r="VV5" s="36" t="s">
        <v>203</v>
      </c>
      <c r="VW5" s="35" t="s">
        <v>203</v>
      </c>
      <c r="VX5" s="36" t="s">
        <v>203</v>
      </c>
      <c r="VY5" s="35" t="s">
        <v>203</v>
      </c>
      <c r="VZ5" s="36" t="s">
        <v>203</v>
      </c>
      <c r="WA5" s="35" t="s">
        <v>203</v>
      </c>
      <c r="WB5" s="36" t="s">
        <v>203</v>
      </c>
      <c r="WC5" s="35" t="s">
        <v>203</v>
      </c>
      <c r="WD5" s="36" t="s">
        <v>203</v>
      </c>
      <c r="WE5" s="35" t="s">
        <v>203</v>
      </c>
      <c r="WF5" s="36" t="s">
        <v>203</v>
      </c>
      <c r="WG5" s="35" t="s">
        <v>203</v>
      </c>
      <c r="WH5" s="36" t="s">
        <v>205</v>
      </c>
      <c r="WI5" s="35" t="s">
        <v>203</v>
      </c>
      <c r="WJ5" s="36" t="s">
        <v>203</v>
      </c>
      <c r="WK5" s="35" t="s">
        <v>203</v>
      </c>
      <c r="WL5" s="36" t="s">
        <v>203</v>
      </c>
      <c r="WM5" s="35" t="s">
        <v>203</v>
      </c>
      <c r="WN5" s="36" t="s">
        <v>203</v>
      </c>
      <c r="WO5" s="35" t="s">
        <v>203</v>
      </c>
      <c r="WP5" s="36" t="s">
        <v>202</v>
      </c>
      <c r="WQ5" s="35" t="s">
        <v>202</v>
      </c>
      <c r="WR5" s="36" t="s">
        <v>202</v>
      </c>
      <c r="WS5" s="35" t="s">
        <v>199</v>
      </c>
      <c r="WT5" s="36" t="s">
        <v>202</v>
      </c>
      <c r="WU5" s="35" t="s">
        <v>197</v>
      </c>
      <c r="WV5" s="36" t="s">
        <v>202</v>
      </c>
      <c r="WW5" s="35" t="s">
        <v>197</v>
      </c>
      <c r="WX5" s="36" t="s">
        <v>202</v>
      </c>
      <c r="WY5" s="35" t="s">
        <v>202</v>
      </c>
      <c r="WZ5" s="36" t="s">
        <v>202</v>
      </c>
      <c r="XA5" s="35" t="s">
        <v>202</v>
      </c>
      <c r="XB5" s="36" t="s">
        <v>202</v>
      </c>
      <c r="XC5" s="35" t="s">
        <v>202</v>
      </c>
      <c r="XD5" s="36" t="s">
        <v>202</v>
      </c>
      <c r="XE5" s="35" t="s">
        <v>200</v>
      </c>
      <c r="XF5" s="36" t="s">
        <v>202</v>
      </c>
      <c r="XG5" s="35" t="s">
        <v>202</v>
      </c>
      <c r="XH5" s="36" t="s">
        <v>200</v>
      </c>
      <c r="XI5" s="35" t="s">
        <v>202</v>
      </c>
      <c r="XJ5" s="36" t="s">
        <v>202</v>
      </c>
      <c r="XK5" s="35" t="s">
        <v>202</v>
      </c>
      <c r="XL5" s="36" t="s">
        <v>202</v>
      </c>
      <c r="XM5" s="35" t="s">
        <v>202</v>
      </c>
      <c r="XN5" s="36" t="s">
        <v>202</v>
      </c>
      <c r="XO5" s="35" t="s">
        <v>202</v>
      </c>
      <c r="XP5" s="36" t="s">
        <v>199</v>
      </c>
      <c r="XQ5" s="35" t="s">
        <v>202</v>
      </c>
      <c r="XR5" s="36" t="s">
        <v>202</v>
      </c>
      <c r="XS5" s="35" t="s">
        <v>202</v>
      </c>
      <c r="XT5" s="36" t="s">
        <v>202</v>
      </c>
      <c r="XU5" s="35" t="s">
        <v>202</v>
      </c>
      <c r="XV5" s="36" t="s">
        <v>202</v>
      </c>
      <c r="XW5" s="35" t="s">
        <v>202</v>
      </c>
      <c r="XX5" s="36" t="s">
        <v>205</v>
      </c>
      <c r="XY5" s="35" t="s">
        <v>202</v>
      </c>
      <c r="XZ5" s="36" t="s">
        <v>202</v>
      </c>
      <c r="YA5" s="35" t="s">
        <v>205</v>
      </c>
      <c r="YB5" s="36" t="s">
        <v>202</v>
      </c>
      <c r="YC5" s="35" t="s">
        <v>202</v>
      </c>
      <c r="YD5" s="36" t="s">
        <v>202</v>
      </c>
      <c r="YE5" s="35" t="s">
        <v>202</v>
      </c>
      <c r="YF5" s="36" t="s">
        <v>202</v>
      </c>
      <c r="YG5" s="35" t="s">
        <v>202</v>
      </c>
      <c r="YH5" s="36" t="s">
        <v>202</v>
      </c>
      <c r="YI5" s="35" t="s">
        <v>202</v>
      </c>
      <c r="YJ5" s="36" t="s">
        <v>204</v>
      </c>
      <c r="YK5" s="35" t="s">
        <v>202</v>
      </c>
      <c r="YL5" s="36" t="s">
        <v>202</v>
      </c>
      <c r="YM5" s="35" t="s">
        <v>202</v>
      </c>
      <c r="YN5" s="36" t="s">
        <v>204</v>
      </c>
      <c r="YO5" s="35" t="s">
        <v>202</v>
      </c>
      <c r="YP5" s="36" t="s">
        <v>202</v>
      </c>
      <c r="YQ5" s="35" t="s">
        <v>202</v>
      </c>
      <c r="YR5" s="36" t="s">
        <v>202</v>
      </c>
      <c r="YS5" s="35" t="s">
        <v>202</v>
      </c>
      <c r="YT5" s="36" t="s">
        <v>202</v>
      </c>
      <c r="YU5" s="35" t="s">
        <v>202</v>
      </c>
      <c r="YV5" s="36" t="s">
        <v>202</v>
      </c>
      <c r="YW5" s="35" t="s">
        <v>202</v>
      </c>
      <c r="YX5" s="36" t="s">
        <v>202</v>
      </c>
      <c r="YY5" s="35" t="s">
        <v>202</v>
      </c>
      <c r="YZ5" s="36" t="s">
        <v>202</v>
      </c>
      <c r="ZA5" s="35" t="s">
        <v>202</v>
      </c>
      <c r="ZB5" s="36" t="s">
        <v>202</v>
      </c>
      <c r="ZC5" s="35" t="s">
        <v>202</v>
      </c>
      <c r="ZD5" s="36" t="s">
        <v>202</v>
      </c>
      <c r="ZE5" s="35" t="s">
        <v>202</v>
      </c>
      <c r="ZF5" s="36" t="s">
        <v>202</v>
      </c>
      <c r="ZG5" s="35" t="s">
        <v>202</v>
      </c>
      <c r="ZH5" s="36" t="s">
        <v>202</v>
      </c>
      <c r="ZI5" s="35" t="s">
        <v>202</v>
      </c>
      <c r="ZJ5" s="36" t="s">
        <v>205</v>
      </c>
      <c r="ZK5" s="35" t="s">
        <v>205</v>
      </c>
      <c r="ZL5" s="36" t="s">
        <v>205</v>
      </c>
      <c r="ZM5" s="35" t="s">
        <v>205</v>
      </c>
      <c r="ZN5" s="36" t="s">
        <v>205</v>
      </c>
      <c r="ZO5" s="35" t="s">
        <v>205</v>
      </c>
      <c r="ZP5" s="36" t="s">
        <v>205</v>
      </c>
      <c r="ZQ5" s="35" t="s">
        <v>205</v>
      </c>
      <c r="ZR5" s="36" t="s">
        <v>205</v>
      </c>
      <c r="ZS5" s="35" t="s">
        <v>205</v>
      </c>
      <c r="ZT5" s="36" t="s">
        <v>205</v>
      </c>
      <c r="ZU5" s="35" t="s">
        <v>205</v>
      </c>
      <c r="ZV5" s="36" t="s">
        <v>205</v>
      </c>
      <c r="ZW5" s="35" t="s">
        <v>205</v>
      </c>
      <c r="ZX5" s="36" t="s">
        <v>205</v>
      </c>
      <c r="ZY5" s="35" t="s">
        <v>205</v>
      </c>
      <c r="ZZ5" s="36" t="s">
        <v>205</v>
      </c>
      <c r="AAA5" s="35" t="s">
        <v>205</v>
      </c>
      <c r="AAB5" s="36" t="s">
        <v>200</v>
      </c>
      <c r="AAC5" s="35" t="s">
        <v>205</v>
      </c>
      <c r="AAD5" s="36" t="s">
        <v>205</v>
      </c>
      <c r="AAE5" s="35" t="s">
        <v>205</v>
      </c>
      <c r="AAF5" s="36" t="s">
        <v>205</v>
      </c>
      <c r="AAG5" s="35" t="s">
        <v>205</v>
      </c>
      <c r="AAH5" s="36" t="s">
        <v>205</v>
      </c>
      <c r="AAI5" s="35" t="s">
        <v>205</v>
      </c>
      <c r="AAJ5" s="36" t="s">
        <v>205</v>
      </c>
      <c r="AAK5" s="35" t="s">
        <v>205</v>
      </c>
      <c r="AAL5" s="36" t="s">
        <v>205</v>
      </c>
      <c r="AAM5" s="35" t="s">
        <v>205</v>
      </c>
      <c r="AAN5" s="36" t="s">
        <v>205</v>
      </c>
      <c r="AAO5" s="35" t="s">
        <v>205</v>
      </c>
      <c r="AAP5" s="36" t="s">
        <v>205</v>
      </c>
      <c r="AAQ5" s="35" t="s">
        <v>200</v>
      </c>
      <c r="AAR5" s="36" t="s">
        <v>205</v>
      </c>
      <c r="AAS5" s="35" t="s">
        <v>202</v>
      </c>
      <c r="AAT5" s="36" t="s">
        <v>200</v>
      </c>
      <c r="AAU5" s="35" t="s">
        <v>205</v>
      </c>
      <c r="AAV5" s="36" t="s">
        <v>205</v>
      </c>
      <c r="AAW5" s="35" t="s">
        <v>197</v>
      </c>
      <c r="AAX5" s="36" t="s">
        <v>205</v>
      </c>
      <c r="AAY5" s="35" t="s">
        <v>205</v>
      </c>
      <c r="AAZ5" s="36" t="s">
        <v>205</v>
      </c>
      <c r="ABA5" s="35" t="s">
        <v>205</v>
      </c>
      <c r="ABB5" s="36" t="s">
        <v>205</v>
      </c>
      <c r="ABC5" s="35" t="s">
        <v>205</v>
      </c>
      <c r="ABD5" s="36" t="s">
        <v>205</v>
      </c>
      <c r="ABE5" s="35" t="s">
        <v>205</v>
      </c>
      <c r="ABF5" s="36" t="s">
        <v>205</v>
      </c>
      <c r="ABG5" s="35" t="s">
        <v>205</v>
      </c>
      <c r="ABH5" s="36" t="s">
        <v>205</v>
      </c>
      <c r="ABI5" s="35" t="s">
        <v>205</v>
      </c>
      <c r="ABJ5" s="36" t="s">
        <v>205</v>
      </c>
      <c r="ABK5" s="35" t="s">
        <v>201</v>
      </c>
      <c r="ABL5" s="36" t="s">
        <v>205</v>
      </c>
      <c r="ABM5" s="35" t="s">
        <v>205</v>
      </c>
      <c r="ABN5" s="36" t="s">
        <v>205</v>
      </c>
      <c r="ABO5" s="35" t="s">
        <v>205</v>
      </c>
      <c r="ABP5" s="36" t="s">
        <v>205</v>
      </c>
      <c r="ABQ5" s="35" t="s">
        <v>205</v>
      </c>
      <c r="ABR5" s="36" t="s">
        <v>205</v>
      </c>
      <c r="ABS5" s="35" t="s">
        <v>205</v>
      </c>
      <c r="ABT5" s="36" t="s">
        <v>205</v>
      </c>
      <c r="ABU5" s="35" t="s">
        <v>205</v>
      </c>
      <c r="ABV5" s="36" t="s">
        <v>205</v>
      </c>
      <c r="ABW5" s="35" t="s">
        <v>205</v>
      </c>
      <c r="ABX5" s="36" t="s">
        <v>205</v>
      </c>
      <c r="ABY5" s="35" t="s">
        <v>205</v>
      </c>
      <c r="ABZ5" s="36" t="s">
        <v>205</v>
      </c>
      <c r="ACA5" s="35" t="s">
        <v>205</v>
      </c>
      <c r="ACB5" s="36" t="s">
        <v>205</v>
      </c>
      <c r="ACC5" s="35" t="s">
        <v>205</v>
      </c>
      <c r="ACD5" s="36" t="s">
        <v>205</v>
      </c>
      <c r="ACE5" s="35" t="s">
        <v>205</v>
      </c>
      <c r="ACF5" s="36" t="s">
        <v>205</v>
      </c>
      <c r="ACG5" s="35" t="s">
        <v>205</v>
      </c>
      <c r="ACH5" s="36" t="s">
        <v>200</v>
      </c>
      <c r="ACI5" s="35" t="s">
        <v>205</v>
      </c>
      <c r="ACJ5" s="36" t="s">
        <v>203</v>
      </c>
      <c r="ACK5" s="35" t="s">
        <v>205</v>
      </c>
      <c r="ACL5" s="36" t="s">
        <v>205</v>
      </c>
      <c r="ACM5" s="35" t="s">
        <v>205</v>
      </c>
      <c r="ACN5" s="36" t="s">
        <v>205</v>
      </c>
      <c r="ACO5" s="35" t="s">
        <v>205</v>
      </c>
      <c r="ACP5" s="36" t="s">
        <v>205</v>
      </c>
      <c r="ACQ5" s="35" t="s">
        <v>205</v>
      </c>
      <c r="ACR5" s="36" t="s">
        <v>205</v>
      </c>
      <c r="ACS5" s="35" t="s">
        <v>205</v>
      </c>
      <c r="ACT5" s="36" t="s">
        <v>205</v>
      </c>
      <c r="ACU5" s="35" t="s">
        <v>205</v>
      </c>
      <c r="ACV5" s="36" t="s">
        <v>205</v>
      </c>
      <c r="ACW5" s="35" t="s">
        <v>205</v>
      </c>
      <c r="ACX5" s="36" t="s">
        <v>201</v>
      </c>
      <c r="ACY5" s="35" t="s">
        <v>205</v>
      </c>
      <c r="ACZ5" s="36" t="s">
        <v>205</v>
      </c>
      <c r="ADA5" s="35" t="s">
        <v>205</v>
      </c>
      <c r="ADB5" s="36" t="s">
        <v>200</v>
      </c>
      <c r="ADC5" s="35" t="s">
        <v>205</v>
      </c>
      <c r="ADD5" s="36" t="s">
        <v>205</v>
      </c>
      <c r="ADE5" s="35" t="s">
        <v>205</v>
      </c>
      <c r="ADF5" s="36" t="s">
        <v>205</v>
      </c>
      <c r="ADG5" s="35" t="s">
        <v>205</v>
      </c>
      <c r="ADH5" s="36" t="s">
        <v>205</v>
      </c>
      <c r="ADI5" s="35" t="s">
        <v>205</v>
      </c>
      <c r="ADJ5" s="36" t="s">
        <v>204</v>
      </c>
      <c r="ADK5" s="35" t="s">
        <v>202</v>
      </c>
      <c r="ADL5" s="36" t="s">
        <v>204</v>
      </c>
      <c r="ADM5" s="35" t="s">
        <v>204</v>
      </c>
      <c r="ADN5" s="36" t="s">
        <v>204</v>
      </c>
      <c r="ADO5" s="35" t="s">
        <v>204</v>
      </c>
      <c r="ADP5" s="36" t="s">
        <v>204</v>
      </c>
      <c r="ADQ5" s="35" t="s">
        <v>204</v>
      </c>
      <c r="ADR5" s="36" t="s">
        <v>204</v>
      </c>
      <c r="ADS5" s="35" t="s">
        <v>200</v>
      </c>
      <c r="ADT5" s="36" t="s">
        <v>204</v>
      </c>
      <c r="ADU5" s="35" t="s">
        <v>204</v>
      </c>
      <c r="ADV5" s="36" t="s">
        <v>204</v>
      </c>
      <c r="ADW5" s="35" t="s">
        <v>204</v>
      </c>
      <c r="ADX5" s="36" t="s">
        <v>204</v>
      </c>
      <c r="ADY5" s="35" t="s">
        <v>201</v>
      </c>
      <c r="ADZ5" s="36" t="s">
        <v>197</v>
      </c>
      <c r="AEA5" s="35" t="s">
        <v>204</v>
      </c>
      <c r="AEB5" s="36" t="s">
        <v>204</v>
      </c>
      <c r="AEC5" s="35" t="s">
        <v>197</v>
      </c>
      <c r="AED5" s="36" t="s">
        <v>204</v>
      </c>
      <c r="AEE5" s="35" t="s">
        <v>204</v>
      </c>
      <c r="AEF5" s="36" t="s">
        <v>204</v>
      </c>
      <c r="AEG5" s="35" t="s">
        <v>204</v>
      </c>
      <c r="AEH5" s="36" t="s">
        <v>204</v>
      </c>
      <c r="AEI5" s="35" t="s">
        <v>204</v>
      </c>
      <c r="AEJ5" s="36" t="s">
        <v>204</v>
      </c>
      <c r="AEK5" s="35" t="s">
        <v>204</v>
      </c>
      <c r="AEL5" s="36" t="s">
        <v>204</v>
      </c>
      <c r="AEM5" s="35" t="s">
        <v>201</v>
      </c>
      <c r="AEN5" s="36" t="s">
        <v>204</v>
      </c>
      <c r="AEO5" s="35" t="s">
        <v>204</v>
      </c>
      <c r="AEP5" s="36" t="s">
        <v>204</v>
      </c>
      <c r="AEQ5" s="35" t="s">
        <v>204</v>
      </c>
      <c r="AER5" s="36" t="s">
        <v>204</v>
      </c>
      <c r="AES5" s="35" t="s">
        <v>204</v>
      </c>
      <c r="AET5" s="36" t="s">
        <v>204</v>
      </c>
      <c r="AEU5" s="35" t="s">
        <v>204</v>
      </c>
      <c r="AEV5" s="36" t="s">
        <v>204</v>
      </c>
      <c r="AEW5" s="35" t="s">
        <v>204</v>
      </c>
      <c r="AEX5" s="36" t="s">
        <v>204</v>
      </c>
      <c r="AEY5" s="35" t="s">
        <v>204</v>
      </c>
      <c r="AEZ5" s="36" t="s">
        <v>204</v>
      </c>
    </row>
    <row r="6" spans="1:832" ht="18" customHeight="1" x14ac:dyDescent="0.25">
      <c r="A6" s="34" t="s">
        <v>190</v>
      </c>
      <c r="B6" s="29" t="s">
        <v>3</v>
      </c>
      <c r="C6" s="35" t="s">
        <v>8</v>
      </c>
      <c r="D6" s="36" t="s">
        <v>3</v>
      </c>
      <c r="E6" s="35" t="s">
        <v>13</v>
      </c>
      <c r="F6" s="36" t="s">
        <v>17</v>
      </c>
      <c r="G6" s="35" t="s">
        <v>19</v>
      </c>
      <c r="H6" s="36" t="s">
        <v>124</v>
      </c>
      <c r="I6" s="35" t="s">
        <v>25</v>
      </c>
      <c r="J6" s="36" t="s">
        <v>29</v>
      </c>
      <c r="K6" s="35" t="s">
        <v>3</v>
      </c>
      <c r="L6" s="36" t="s">
        <v>36</v>
      </c>
      <c r="M6" s="35" t="s">
        <v>41</v>
      </c>
      <c r="N6" s="36" t="s">
        <v>19</v>
      </c>
      <c r="O6" s="35" t="s">
        <v>22</v>
      </c>
      <c r="P6" s="36" t="s">
        <v>53</v>
      </c>
      <c r="Q6" s="35" t="s">
        <v>22</v>
      </c>
      <c r="R6" s="36" t="s">
        <v>55</v>
      </c>
      <c r="S6" s="35" t="s">
        <v>34</v>
      </c>
      <c r="T6" s="36" t="s">
        <v>58</v>
      </c>
      <c r="U6" s="35" t="s">
        <v>61</v>
      </c>
      <c r="V6" s="36" t="s">
        <v>63</v>
      </c>
      <c r="W6" s="35" t="s">
        <v>55</v>
      </c>
      <c r="X6" s="36" t="s">
        <v>55</v>
      </c>
      <c r="Y6" s="35" t="s">
        <v>71</v>
      </c>
      <c r="Z6" s="36" t="s">
        <v>61</v>
      </c>
      <c r="AA6" s="35" t="s">
        <v>37</v>
      </c>
      <c r="AB6" s="36" t="s">
        <v>8</v>
      </c>
      <c r="AC6" s="35" t="s">
        <v>22</v>
      </c>
      <c r="AD6" s="36" t="s">
        <v>71</v>
      </c>
      <c r="AE6" s="35" t="s">
        <v>42</v>
      </c>
      <c r="AF6" s="36" t="s">
        <v>71</v>
      </c>
      <c r="AG6" s="35" t="s">
        <v>49</v>
      </c>
      <c r="AH6" s="36" t="s">
        <v>13</v>
      </c>
      <c r="AI6" s="35" t="s">
        <v>89</v>
      </c>
      <c r="AJ6" s="36" t="s">
        <v>55</v>
      </c>
      <c r="AK6" s="35" t="s">
        <v>22</v>
      </c>
      <c r="AL6" s="36" t="s">
        <v>84</v>
      </c>
      <c r="AM6" s="35" t="s">
        <v>71</v>
      </c>
      <c r="AN6" s="36" t="s">
        <v>55</v>
      </c>
      <c r="AO6" s="35" t="s">
        <v>55</v>
      </c>
      <c r="AP6" s="36" t="s">
        <v>98</v>
      </c>
      <c r="AQ6" s="35" t="s">
        <v>26</v>
      </c>
      <c r="AR6" s="36" t="s">
        <v>50</v>
      </c>
      <c r="AS6" s="35" t="s">
        <v>75</v>
      </c>
      <c r="AT6" s="36" t="s">
        <v>22</v>
      </c>
      <c r="AU6" s="35" t="s">
        <v>84</v>
      </c>
      <c r="AV6" s="36" t="s">
        <v>13</v>
      </c>
      <c r="AW6" s="35" t="s">
        <v>85</v>
      </c>
      <c r="AX6" s="36" t="s">
        <v>13</v>
      </c>
      <c r="AY6" s="35" t="s">
        <v>84</v>
      </c>
      <c r="AZ6" s="36" t="s">
        <v>4</v>
      </c>
      <c r="BA6" s="35" t="s">
        <v>111</v>
      </c>
      <c r="BB6" s="36" t="s">
        <v>67</v>
      </c>
      <c r="BC6" s="35" t="s">
        <v>83</v>
      </c>
      <c r="BD6" s="36" t="s">
        <v>82</v>
      </c>
      <c r="BE6" s="35" t="s">
        <v>55</v>
      </c>
      <c r="BF6" s="36" t="s">
        <v>13</v>
      </c>
      <c r="BG6" s="35" t="s">
        <v>14</v>
      </c>
      <c r="BH6" s="36" t="s">
        <v>119</v>
      </c>
      <c r="BI6" s="35" t="s">
        <v>34</v>
      </c>
      <c r="BJ6" s="36" t="s">
        <v>22</v>
      </c>
      <c r="BK6" s="35" t="s">
        <v>124</v>
      </c>
      <c r="BL6" s="36" t="s">
        <v>36</v>
      </c>
      <c r="BM6" s="35" t="s">
        <v>14</v>
      </c>
      <c r="BN6" s="36" t="s">
        <v>84</v>
      </c>
      <c r="BO6" s="35" t="s">
        <v>19</v>
      </c>
      <c r="BP6" s="36" t="s">
        <v>58</v>
      </c>
      <c r="BQ6" s="35" t="s">
        <v>3</v>
      </c>
      <c r="BR6" s="36" t="s">
        <v>71</v>
      </c>
      <c r="BS6" s="35" t="s">
        <v>151</v>
      </c>
      <c r="BT6" s="36" t="s">
        <v>25</v>
      </c>
      <c r="BU6" s="35" t="s">
        <v>3</v>
      </c>
      <c r="BV6" s="36" t="s">
        <v>63</v>
      </c>
      <c r="BW6" s="35" t="s">
        <v>29</v>
      </c>
      <c r="BX6" s="36" t="s">
        <v>61</v>
      </c>
      <c r="BY6" s="35" t="s">
        <v>71</v>
      </c>
      <c r="BZ6" s="36" t="s">
        <v>36</v>
      </c>
      <c r="CA6" s="35" t="s">
        <v>103</v>
      </c>
      <c r="CB6" s="36" t="s">
        <v>17</v>
      </c>
      <c r="CC6" s="35" t="s">
        <v>3</v>
      </c>
      <c r="CD6" s="36" t="s">
        <v>82</v>
      </c>
      <c r="CE6" s="35" t="s">
        <v>82</v>
      </c>
      <c r="CF6" s="36" t="s">
        <v>3</v>
      </c>
      <c r="CG6" s="35" t="s">
        <v>99</v>
      </c>
      <c r="CH6" s="36" t="s">
        <v>37</v>
      </c>
      <c r="CI6" s="35" t="s">
        <v>4</v>
      </c>
      <c r="CJ6" s="36" t="s">
        <v>49</v>
      </c>
      <c r="CK6" s="35" t="s">
        <v>8</v>
      </c>
      <c r="CL6" s="36" t="s">
        <v>84</v>
      </c>
      <c r="CM6" s="35" t="s">
        <v>84</v>
      </c>
      <c r="CN6" s="36" t="s">
        <v>61</v>
      </c>
      <c r="CO6" s="35" t="s">
        <v>46</v>
      </c>
      <c r="CP6" s="36" t="s">
        <v>36</v>
      </c>
      <c r="CQ6" s="35" t="s">
        <v>25</v>
      </c>
      <c r="CR6" s="36" t="s">
        <v>75</v>
      </c>
      <c r="CS6" s="35" t="s">
        <v>4</v>
      </c>
      <c r="CT6" s="36" t="s">
        <v>98</v>
      </c>
      <c r="CU6" s="35" t="s">
        <v>54</v>
      </c>
      <c r="CV6" s="36" t="s">
        <v>124</v>
      </c>
      <c r="CW6" s="35" t="s">
        <v>148</v>
      </c>
      <c r="CX6" s="36" t="s">
        <v>122</v>
      </c>
      <c r="CY6" s="35" t="s">
        <v>17</v>
      </c>
      <c r="CZ6" s="36" t="s">
        <v>121</v>
      </c>
      <c r="DA6" s="35" t="s">
        <v>71</v>
      </c>
      <c r="DB6" s="36" t="s">
        <v>149</v>
      </c>
      <c r="DC6" s="35" t="s">
        <v>61</v>
      </c>
      <c r="DD6" s="36" t="s">
        <v>119</v>
      </c>
      <c r="DE6" s="35" t="s">
        <v>89</v>
      </c>
      <c r="DF6" s="36" t="s">
        <v>71</v>
      </c>
      <c r="DG6" s="35" t="s">
        <v>22</v>
      </c>
      <c r="DH6" s="36" t="s">
        <v>174</v>
      </c>
      <c r="DI6" s="35" t="s">
        <v>22</v>
      </c>
      <c r="DJ6" s="36" t="s">
        <v>99</v>
      </c>
      <c r="DK6" s="35" t="s">
        <v>122</v>
      </c>
      <c r="DL6" s="36" t="s">
        <v>91</v>
      </c>
      <c r="DM6" s="35" t="s">
        <v>26</v>
      </c>
      <c r="DN6" s="36" t="s">
        <v>82</v>
      </c>
      <c r="DO6" s="35" t="s">
        <v>98</v>
      </c>
      <c r="DP6" s="36" t="s">
        <v>19</v>
      </c>
      <c r="DQ6" s="35" t="s">
        <v>151</v>
      </c>
      <c r="DR6" s="36" t="s">
        <v>8</v>
      </c>
      <c r="DS6" s="35" t="s">
        <v>150</v>
      </c>
      <c r="DT6" s="36" t="s">
        <v>36</v>
      </c>
      <c r="DU6" s="35" t="s">
        <v>122</v>
      </c>
      <c r="DV6" s="36" t="s">
        <v>150</v>
      </c>
      <c r="DW6" s="35" t="s">
        <v>61</v>
      </c>
      <c r="DX6" s="36" t="s">
        <v>17</v>
      </c>
      <c r="DY6" s="35" t="s">
        <v>71</v>
      </c>
      <c r="DZ6" s="36" t="s">
        <v>55</v>
      </c>
      <c r="EA6" s="35" t="s">
        <v>122</v>
      </c>
      <c r="EB6" s="36" t="s">
        <v>33</v>
      </c>
      <c r="EC6" s="35" t="s">
        <v>98</v>
      </c>
      <c r="ED6" s="36" t="s">
        <v>129</v>
      </c>
      <c r="EE6" s="35" t="s">
        <v>36</v>
      </c>
      <c r="EF6" s="36" t="s">
        <v>49</v>
      </c>
      <c r="EG6" s="35" t="s">
        <v>150</v>
      </c>
      <c r="EH6" s="36" t="s">
        <v>8</v>
      </c>
      <c r="EI6" s="35" t="s">
        <v>50</v>
      </c>
      <c r="EJ6" s="36" t="s">
        <v>19</v>
      </c>
      <c r="EK6" s="35" t="s">
        <v>8</v>
      </c>
      <c r="EL6" s="36" t="s">
        <v>5</v>
      </c>
      <c r="EM6" s="35" t="s">
        <v>98</v>
      </c>
      <c r="EN6" s="36" t="s">
        <v>19</v>
      </c>
      <c r="EO6" s="35" t="s">
        <v>89</v>
      </c>
      <c r="EP6" s="36" t="s">
        <v>98</v>
      </c>
      <c r="EQ6" s="35" t="s">
        <v>82</v>
      </c>
      <c r="ER6" s="36" t="s">
        <v>26</v>
      </c>
      <c r="ES6" s="35" t="s">
        <v>19</v>
      </c>
      <c r="ET6" s="36" t="s">
        <v>71</v>
      </c>
      <c r="EU6" s="35" t="s">
        <v>104</v>
      </c>
      <c r="EV6" s="36" t="s">
        <v>55</v>
      </c>
      <c r="EW6" s="35" t="s">
        <v>104</v>
      </c>
      <c r="EX6" s="36" t="s">
        <v>129</v>
      </c>
      <c r="EY6" s="35" t="s">
        <v>25</v>
      </c>
      <c r="EZ6" s="36" t="s">
        <v>19</v>
      </c>
      <c r="FA6" s="35" t="s">
        <v>58</v>
      </c>
      <c r="FB6" s="36" t="s">
        <v>82</v>
      </c>
      <c r="FC6" s="35" t="s">
        <v>89</v>
      </c>
      <c r="FD6" s="36" t="s">
        <v>42</v>
      </c>
      <c r="FE6" s="35" t="s">
        <v>58</v>
      </c>
      <c r="FF6" s="36" t="s">
        <v>4</v>
      </c>
      <c r="FG6" s="35" t="s">
        <v>4</v>
      </c>
      <c r="FH6" s="36" t="s">
        <v>61</v>
      </c>
      <c r="FI6" s="35" t="s">
        <v>82</v>
      </c>
      <c r="FJ6" s="36" t="s">
        <v>104</v>
      </c>
      <c r="FK6" s="35" t="s">
        <v>3</v>
      </c>
      <c r="FL6" s="36" t="s">
        <v>89</v>
      </c>
      <c r="FM6" s="35" t="s">
        <v>36</v>
      </c>
      <c r="FN6" s="36" t="s">
        <v>25</v>
      </c>
      <c r="FO6" s="35" t="s">
        <v>42</v>
      </c>
      <c r="FP6" s="36" t="s">
        <v>3</v>
      </c>
      <c r="FQ6" s="35" t="s">
        <v>38</v>
      </c>
      <c r="FR6" s="36" t="s">
        <v>61</v>
      </c>
      <c r="FS6" s="35" t="s">
        <v>3</v>
      </c>
      <c r="FT6" s="36" t="s">
        <v>111</v>
      </c>
      <c r="FU6" s="35" t="s">
        <v>82</v>
      </c>
      <c r="FV6" s="36" t="s">
        <v>36</v>
      </c>
      <c r="FW6" s="35" t="s">
        <v>14</v>
      </c>
      <c r="FX6" s="36" t="s">
        <v>89</v>
      </c>
      <c r="FY6" s="35" t="s">
        <v>152</v>
      </c>
      <c r="FZ6" s="36" t="s">
        <v>8</v>
      </c>
      <c r="GA6" s="35" t="s">
        <v>104</v>
      </c>
      <c r="GB6" s="36" t="s">
        <v>85</v>
      </c>
      <c r="GC6" s="35" t="s">
        <v>3</v>
      </c>
      <c r="GD6" s="36" t="s">
        <v>55</v>
      </c>
      <c r="GE6" s="35" t="s">
        <v>13</v>
      </c>
      <c r="GF6" s="36" t="s">
        <v>46</v>
      </c>
      <c r="GG6" s="35" t="s">
        <v>61</v>
      </c>
      <c r="GH6" s="36" t="s">
        <v>55</v>
      </c>
      <c r="GI6" s="35" t="s">
        <v>82</v>
      </c>
      <c r="GJ6" s="36" t="s">
        <v>37</v>
      </c>
      <c r="GK6" s="35" t="s">
        <v>36</v>
      </c>
      <c r="GL6" s="36" t="s">
        <v>53</v>
      </c>
      <c r="GM6" s="35" t="s">
        <v>37</v>
      </c>
      <c r="GN6" s="36" t="s">
        <v>25</v>
      </c>
      <c r="GO6" s="35" t="s">
        <v>151</v>
      </c>
      <c r="GP6" s="36" t="s">
        <v>113</v>
      </c>
      <c r="GQ6" s="35" t="s">
        <v>150</v>
      </c>
      <c r="GR6" s="36" t="s">
        <v>49</v>
      </c>
      <c r="GS6" s="35" t="s">
        <v>103</v>
      </c>
      <c r="GT6" s="36" t="s">
        <v>20</v>
      </c>
      <c r="GU6" s="35" t="s">
        <v>104</v>
      </c>
      <c r="GV6" s="36" t="s">
        <v>13</v>
      </c>
      <c r="GW6" s="35" t="s">
        <v>148</v>
      </c>
      <c r="GX6" s="36" t="s">
        <v>117</v>
      </c>
      <c r="GY6" s="35" t="s">
        <v>82</v>
      </c>
      <c r="GZ6" s="36" t="s">
        <v>38</v>
      </c>
      <c r="HA6" s="35" t="s">
        <v>25</v>
      </c>
      <c r="HB6" s="36" t="s">
        <v>89</v>
      </c>
      <c r="HC6" s="35" t="s">
        <v>119</v>
      </c>
      <c r="HD6" s="36" t="s">
        <v>165</v>
      </c>
      <c r="HE6" s="35" t="s">
        <v>44</v>
      </c>
      <c r="HF6" s="36" t="s">
        <v>17</v>
      </c>
      <c r="HG6" s="35" t="s">
        <v>36</v>
      </c>
      <c r="HH6" s="36" t="s">
        <v>49</v>
      </c>
      <c r="HI6" s="35" t="s">
        <v>33</v>
      </c>
      <c r="HJ6" s="36" t="s">
        <v>3</v>
      </c>
      <c r="HK6" s="35" t="s">
        <v>71</v>
      </c>
      <c r="HL6" s="36" t="s">
        <v>50</v>
      </c>
      <c r="HM6" s="35" t="s">
        <v>55</v>
      </c>
      <c r="HN6" s="36" t="s">
        <v>84</v>
      </c>
      <c r="HO6" s="35" t="s">
        <v>89</v>
      </c>
      <c r="HP6" s="36" t="s">
        <v>3</v>
      </c>
      <c r="HQ6" s="35" t="s">
        <v>82</v>
      </c>
      <c r="HR6" s="36" t="s">
        <v>165</v>
      </c>
      <c r="HS6" s="35" t="s">
        <v>62</v>
      </c>
      <c r="HT6" s="36" t="s">
        <v>124</v>
      </c>
      <c r="HU6" s="35" t="s">
        <v>83</v>
      </c>
      <c r="HV6" s="36" t="s">
        <v>119</v>
      </c>
      <c r="HW6" s="35" t="s">
        <v>45</v>
      </c>
      <c r="HX6" s="36" t="s">
        <v>33</v>
      </c>
      <c r="HY6" s="35" t="s">
        <v>89</v>
      </c>
      <c r="HZ6" s="36" t="s">
        <v>62</v>
      </c>
      <c r="IA6" s="35" t="s">
        <v>61</v>
      </c>
      <c r="IB6" s="36" t="s">
        <v>124</v>
      </c>
      <c r="IC6" s="35" t="s">
        <v>121</v>
      </c>
      <c r="ID6" s="36" t="s">
        <v>49</v>
      </c>
      <c r="IE6" s="35" t="s">
        <v>63</v>
      </c>
      <c r="IF6" s="36" t="s">
        <v>89</v>
      </c>
      <c r="IG6" s="35" t="s">
        <v>89</v>
      </c>
      <c r="IH6" s="36" t="s">
        <v>55</v>
      </c>
      <c r="II6" s="35" t="s">
        <v>149</v>
      </c>
      <c r="IJ6" s="36" t="s">
        <v>165</v>
      </c>
      <c r="IK6" s="35" t="s">
        <v>113</v>
      </c>
      <c r="IL6" s="36" t="s">
        <v>42</v>
      </c>
      <c r="IM6" s="35" t="s">
        <v>4</v>
      </c>
      <c r="IN6" s="36" t="s">
        <v>42</v>
      </c>
      <c r="IO6" s="35" t="s">
        <v>54</v>
      </c>
      <c r="IP6" s="36" t="s">
        <v>82</v>
      </c>
      <c r="IQ6" s="35" t="s">
        <v>25</v>
      </c>
      <c r="IR6" s="36" t="s">
        <v>13</v>
      </c>
      <c r="IS6" s="35" t="s">
        <v>3</v>
      </c>
      <c r="IT6" s="36" t="s">
        <v>4</v>
      </c>
      <c r="IU6" s="35" t="s">
        <v>71</v>
      </c>
      <c r="IV6" s="36" t="s">
        <v>37</v>
      </c>
      <c r="IW6" s="35" t="s">
        <v>122</v>
      </c>
      <c r="IX6" s="36" t="s">
        <v>55</v>
      </c>
      <c r="IY6" s="35" t="s">
        <v>67</v>
      </c>
      <c r="IZ6" s="36" t="s">
        <v>50</v>
      </c>
      <c r="JA6" s="35" t="s">
        <v>82</v>
      </c>
      <c r="JB6" s="36" t="s">
        <v>121</v>
      </c>
      <c r="JC6" s="35" t="s">
        <v>19</v>
      </c>
      <c r="JD6" s="36" t="s">
        <v>63</v>
      </c>
      <c r="JE6" s="35" t="s">
        <v>4</v>
      </c>
      <c r="JF6" s="36" t="s">
        <v>95</v>
      </c>
      <c r="JG6" s="35" t="s">
        <v>89</v>
      </c>
      <c r="JH6" s="36" t="s">
        <v>19</v>
      </c>
      <c r="JI6" s="35" t="s">
        <v>25</v>
      </c>
      <c r="JJ6" s="36" t="s">
        <v>13</v>
      </c>
      <c r="JK6" s="35" t="s">
        <v>99</v>
      </c>
      <c r="JL6" s="36" t="s">
        <v>58</v>
      </c>
      <c r="JM6" s="35" t="s">
        <v>63</v>
      </c>
      <c r="JN6" s="36" t="s">
        <v>83</v>
      </c>
      <c r="JO6" s="35" t="s">
        <v>95</v>
      </c>
      <c r="JP6" s="36" t="s">
        <v>42</v>
      </c>
      <c r="JQ6" s="35" t="s">
        <v>67</v>
      </c>
      <c r="JR6" s="36" t="s">
        <v>4</v>
      </c>
      <c r="JS6" s="35" t="s">
        <v>71</v>
      </c>
      <c r="JT6" s="36" t="s">
        <v>34</v>
      </c>
      <c r="JU6" s="35" t="s">
        <v>8</v>
      </c>
      <c r="JV6" s="36" t="s">
        <v>19</v>
      </c>
      <c r="JW6" s="35" t="s">
        <v>3</v>
      </c>
      <c r="JX6" s="36" t="s">
        <v>89</v>
      </c>
      <c r="JY6" s="35" t="s">
        <v>8</v>
      </c>
      <c r="JZ6" s="36" t="s">
        <v>104</v>
      </c>
      <c r="KA6" s="35" t="s">
        <v>63</v>
      </c>
      <c r="KB6" s="36" t="s">
        <v>151</v>
      </c>
      <c r="KC6" s="35" t="s">
        <v>71</v>
      </c>
      <c r="KD6" s="36" t="s">
        <v>19</v>
      </c>
      <c r="KE6" s="35" t="s">
        <v>14</v>
      </c>
      <c r="KF6" s="36" t="s">
        <v>104</v>
      </c>
      <c r="KG6" s="35" t="s">
        <v>158</v>
      </c>
      <c r="KH6" s="36" t="s">
        <v>9</v>
      </c>
      <c r="KI6" s="35" t="s">
        <v>99</v>
      </c>
      <c r="KJ6" s="36" t="s">
        <v>36</v>
      </c>
      <c r="KK6" s="35" t="s">
        <v>148</v>
      </c>
      <c r="KL6" s="36" t="s">
        <v>36</v>
      </c>
      <c r="KM6" s="35" t="s">
        <v>33</v>
      </c>
      <c r="KN6" s="36" t="s">
        <v>77</v>
      </c>
      <c r="KO6" s="35" t="s">
        <v>61</v>
      </c>
      <c r="KP6" s="36" t="s">
        <v>164</v>
      </c>
      <c r="KQ6" s="35" t="s">
        <v>95</v>
      </c>
      <c r="KR6" s="36" t="s">
        <v>25</v>
      </c>
      <c r="KS6" s="35" t="s">
        <v>26</v>
      </c>
      <c r="KT6" s="36" t="s">
        <v>104</v>
      </c>
      <c r="KU6" s="35" t="s">
        <v>58</v>
      </c>
      <c r="KV6" s="36" t="s">
        <v>8</v>
      </c>
      <c r="KW6" s="35" t="s">
        <v>26</v>
      </c>
      <c r="KX6" s="36" t="s">
        <v>3</v>
      </c>
      <c r="KY6" s="35" t="s">
        <v>148</v>
      </c>
      <c r="KZ6" s="36" t="s">
        <v>3</v>
      </c>
      <c r="LA6" s="35" t="s">
        <v>36</v>
      </c>
      <c r="LB6" s="36" t="s">
        <v>61</v>
      </c>
      <c r="LC6" s="35" t="s">
        <v>71</v>
      </c>
      <c r="LD6" s="36" t="s">
        <v>8</v>
      </c>
      <c r="LE6" s="35" t="s">
        <v>54</v>
      </c>
      <c r="LF6" s="36" t="s">
        <v>174</v>
      </c>
      <c r="LG6" s="35" t="s">
        <v>71</v>
      </c>
      <c r="LH6" s="36" t="s">
        <v>117</v>
      </c>
      <c r="LI6" s="35" t="s">
        <v>111</v>
      </c>
      <c r="LJ6" s="36" t="s">
        <v>17</v>
      </c>
      <c r="LK6" s="35" t="s">
        <v>46</v>
      </c>
      <c r="LL6" s="36" t="s">
        <v>111</v>
      </c>
      <c r="LM6" s="35" t="s">
        <v>149</v>
      </c>
      <c r="LN6" s="36" t="s">
        <v>89</v>
      </c>
      <c r="LO6" s="35" t="s">
        <v>73</v>
      </c>
      <c r="LP6" s="36" t="s">
        <v>30</v>
      </c>
      <c r="LQ6" s="35" t="s">
        <v>17</v>
      </c>
      <c r="LR6" s="36" t="s">
        <v>75</v>
      </c>
      <c r="LS6" s="35" t="s">
        <v>49</v>
      </c>
      <c r="LT6" s="36" t="s">
        <v>4</v>
      </c>
      <c r="LU6" s="35" t="s">
        <v>38</v>
      </c>
      <c r="LV6" s="36" t="s">
        <v>150</v>
      </c>
      <c r="LW6" s="35" t="s">
        <v>17</v>
      </c>
      <c r="LX6" s="36" t="s">
        <v>17</v>
      </c>
      <c r="LY6" s="35" t="s">
        <v>3</v>
      </c>
      <c r="LZ6" s="36" t="s">
        <v>58</v>
      </c>
      <c r="MA6" s="35" t="s">
        <v>83</v>
      </c>
      <c r="MB6" s="36" t="s">
        <v>164</v>
      </c>
      <c r="MC6" s="35" t="s">
        <v>113</v>
      </c>
      <c r="MD6" s="36" t="s">
        <v>121</v>
      </c>
      <c r="ME6" s="35" t="s">
        <v>68</v>
      </c>
      <c r="MF6" s="36" t="s">
        <v>89</v>
      </c>
      <c r="MG6" s="35" t="s">
        <v>119</v>
      </c>
      <c r="MH6" s="36" t="s">
        <v>4</v>
      </c>
      <c r="MI6" s="35" t="s">
        <v>63</v>
      </c>
      <c r="MJ6" s="36" t="s">
        <v>150</v>
      </c>
      <c r="MK6" s="35" t="s">
        <v>20</v>
      </c>
      <c r="ML6" s="36" t="s">
        <v>183</v>
      </c>
      <c r="MM6" s="35" t="s">
        <v>96</v>
      </c>
      <c r="MN6" s="36" t="s">
        <v>13</v>
      </c>
      <c r="MO6" s="35" t="s">
        <v>50</v>
      </c>
      <c r="MP6" s="36" t="s">
        <v>83</v>
      </c>
      <c r="MQ6" s="35" t="s">
        <v>71</v>
      </c>
      <c r="MR6" s="36" t="s">
        <v>124</v>
      </c>
      <c r="MS6" s="35" t="s">
        <v>8</v>
      </c>
      <c r="MT6" s="36" t="s">
        <v>71</v>
      </c>
      <c r="MU6" s="35" t="s">
        <v>38</v>
      </c>
      <c r="MV6" s="36" t="s">
        <v>98</v>
      </c>
      <c r="MW6" s="35" t="s">
        <v>165</v>
      </c>
      <c r="MX6" s="36" t="s">
        <v>58</v>
      </c>
      <c r="MY6" s="35" t="s">
        <v>151</v>
      </c>
      <c r="MZ6" s="36" t="s">
        <v>63</v>
      </c>
      <c r="NA6" s="35" t="s">
        <v>71</v>
      </c>
      <c r="NB6" s="36" t="s">
        <v>150</v>
      </c>
      <c r="NC6" s="35" t="s">
        <v>8</v>
      </c>
      <c r="ND6" s="36" t="s">
        <v>61</v>
      </c>
      <c r="NE6" s="35" t="s">
        <v>89</v>
      </c>
      <c r="NF6" s="36" t="s">
        <v>8</v>
      </c>
      <c r="NG6" s="35" t="s">
        <v>98</v>
      </c>
      <c r="NH6" s="36" t="s">
        <v>119</v>
      </c>
      <c r="NI6" s="35" t="s">
        <v>8</v>
      </c>
      <c r="NJ6" s="36" t="s">
        <v>14</v>
      </c>
      <c r="NK6" s="35" t="s">
        <v>117</v>
      </c>
      <c r="NL6" s="36" t="s">
        <v>98</v>
      </c>
      <c r="NM6" s="35" t="s">
        <v>4</v>
      </c>
      <c r="NN6" s="36" t="s">
        <v>150</v>
      </c>
      <c r="NO6" s="35" t="s">
        <v>9</v>
      </c>
      <c r="NP6" s="36" t="s">
        <v>53</v>
      </c>
      <c r="NQ6" s="35" t="s">
        <v>20</v>
      </c>
      <c r="NR6" s="36" t="s">
        <v>84</v>
      </c>
      <c r="NS6" s="35" t="s">
        <v>14</v>
      </c>
      <c r="NT6" s="36" t="s">
        <v>3</v>
      </c>
      <c r="NU6" s="35" t="s">
        <v>13</v>
      </c>
      <c r="NV6" s="36" t="s">
        <v>50</v>
      </c>
      <c r="NW6" s="35" t="s">
        <v>104</v>
      </c>
      <c r="NX6" s="36" t="s">
        <v>83</v>
      </c>
      <c r="NY6" s="35" t="s">
        <v>151</v>
      </c>
      <c r="NZ6" s="36" t="s">
        <v>89</v>
      </c>
      <c r="OA6" s="35" t="s">
        <v>19</v>
      </c>
      <c r="OB6" s="36" t="s">
        <v>150</v>
      </c>
      <c r="OC6" s="35" t="s">
        <v>82</v>
      </c>
      <c r="OD6" s="36" t="s">
        <v>17</v>
      </c>
      <c r="OE6" s="35" t="s">
        <v>103</v>
      </c>
      <c r="OF6" s="36" t="s">
        <v>82</v>
      </c>
      <c r="OG6" s="35" t="s">
        <v>150</v>
      </c>
      <c r="OH6" s="36" t="s">
        <v>63</v>
      </c>
      <c r="OI6" s="35" t="s">
        <v>19</v>
      </c>
      <c r="OJ6" s="36" t="s">
        <v>67</v>
      </c>
      <c r="OK6" s="35" t="s">
        <v>17</v>
      </c>
      <c r="OL6" s="36" t="s">
        <v>98</v>
      </c>
      <c r="OM6" s="35" t="s">
        <v>8</v>
      </c>
      <c r="ON6" s="36" t="s">
        <v>58</v>
      </c>
      <c r="OO6" s="35" t="s">
        <v>50</v>
      </c>
      <c r="OP6" s="36" t="s">
        <v>149</v>
      </c>
      <c r="OQ6" s="35" t="s">
        <v>71</v>
      </c>
      <c r="OR6" s="36" t="s">
        <v>36</v>
      </c>
      <c r="OS6" s="35" t="s">
        <v>8</v>
      </c>
      <c r="OT6" s="36" t="s">
        <v>19</v>
      </c>
      <c r="OU6" s="35" t="s">
        <v>71</v>
      </c>
      <c r="OV6" s="36" t="s">
        <v>4</v>
      </c>
      <c r="OW6" s="35" t="s">
        <v>8</v>
      </c>
      <c r="OX6" s="36" t="s">
        <v>17</v>
      </c>
      <c r="OY6" s="35" t="s">
        <v>58</v>
      </c>
      <c r="OZ6" s="36" t="s">
        <v>148</v>
      </c>
      <c r="PA6" s="35" t="s">
        <v>26</v>
      </c>
      <c r="PB6" s="36" t="s">
        <v>26</v>
      </c>
      <c r="PC6" s="35" t="s">
        <v>84</v>
      </c>
      <c r="PD6" s="36" t="s">
        <v>150</v>
      </c>
      <c r="PE6" s="35" t="s">
        <v>111</v>
      </c>
      <c r="PF6" s="36" t="s">
        <v>42</v>
      </c>
      <c r="PG6" s="35" t="s">
        <v>82</v>
      </c>
      <c r="PH6" s="36" t="s">
        <v>104</v>
      </c>
      <c r="PI6" s="35" t="s">
        <v>5</v>
      </c>
      <c r="PJ6" s="36" t="s">
        <v>128</v>
      </c>
      <c r="PK6" s="35" t="s">
        <v>71</v>
      </c>
      <c r="PL6" s="36" t="s">
        <v>104</v>
      </c>
      <c r="PM6" s="35" t="s">
        <v>89</v>
      </c>
      <c r="PN6" s="36" t="s">
        <v>55</v>
      </c>
      <c r="PO6" s="35" t="s">
        <v>71</v>
      </c>
      <c r="PP6" s="36" t="s">
        <v>148</v>
      </c>
      <c r="PQ6" s="35" t="s">
        <v>84</v>
      </c>
      <c r="PR6" s="36" t="s">
        <v>3</v>
      </c>
      <c r="PS6" s="35" t="s">
        <v>73</v>
      </c>
      <c r="PT6" s="36" t="s">
        <v>89</v>
      </c>
      <c r="PU6" s="35" t="s">
        <v>98</v>
      </c>
      <c r="PV6" s="36" t="s">
        <v>3</v>
      </c>
      <c r="PW6" s="35" t="s">
        <v>58</v>
      </c>
      <c r="PX6" s="36" t="s">
        <v>58</v>
      </c>
      <c r="PY6" s="35" t="s">
        <v>150</v>
      </c>
      <c r="PZ6" s="36" t="s">
        <v>14</v>
      </c>
      <c r="QA6" s="35" t="s">
        <v>55</v>
      </c>
      <c r="QB6" s="36" t="s">
        <v>49</v>
      </c>
      <c r="QC6" s="35" t="s">
        <v>71</v>
      </c>
      <c r="QD6" s="36" t="s">
        <v>71</v>
      </c>
      <c r="QE6" s="35" t="s">
        <v>121</v>
      </c>
      <c r="QF6" s="36" t="s">
        <v>54</v>
      </c>
      <c r="QG6" s="35" t="s">
        <v>151</v>
      </c>
      <c r="QH6" s="36" t="s">
        <v>116</v>
      </c>
      <c r="QI6" s="35" t="s">
        <v>83</v>
      </c>
      <c r="QJ6" s="36" t="s">
        <v>19</v>
      </c>
      <c r="QK6" s="35" t="s">
        <v>37</v>
      </c>
      <c r="QL6" s="36" t="s">
        <v>77</v>
      </c>
      <c r="QM6" s="35" t="s">
        <v>91</v>
      </c>
      <c r="QN6" s="36" t="s">
        <v>55</v>
      </c>
      <c r="QO6" s="35" t="s">
        <v>58</v>
      </c>
      <c r="QP6" s="36" t="s">
        <v>42</v>
      </c>
      <c r="QQ6" s="35" t="s">
        <v>116</v>
      </c>
      <c r="QR6" s="36" t="s">
        <v>89</v>
      </c>
      <c r="QS6" s="35" t="s">
        <v>63</v>
      </c>
      <c r="QT6" s="36" t="s">
        <v>63</v>
      </c>
      <c r="QU6" s="35" t="s">
        <v>25</v>
      </c>
      <c r="QV6" s="36" t="s">
        <v>36</v>
      </c>
      <c r="QW6" s="35" t="s">
        <v>122</v>
      </c>
      <c r="QX6" s="36" t="s">
        <v>104</v>
      </c>
      <c r="QY6" s="35" t="s">
        <v>58</v>
      </c>
      <c r="QZ6" s="36" t="s">
        <v>50</v>
      </c>
      <c r="RA6" s="35" t="s">
        <v>117</v>
      </c>
      <c r="RB6" s="36" t="s">
        <v>75</v>
      </c>
      <c r="RC6" s="35" t="s">
        <v>5</v>
      </c>
      <c r="RD6" s="36" t="s">
        <v>84</v>
      </c>
      <c r="RE6" s="35" t="s">
        <v>8</v>
      </c>
      <c r="RF6" s="36" t="s">
        <v>89</v>
      </c>
      <c r="RG6" s="35" t="s">
        <v>150</v>
      </c>
      <c r="RH6" s="36" t="s">
        <v>95</v>
      </c>
      <c r="RI6" s="35" t="s">
        <v>17</v>
      </c>
      <c r="RJ6" s="36" t="s">
        <v>53</v>
      </c>
      <c r="RK6" s="35" t="s">
        <v>148</v>
      </c>
      <c r="RL6" s="36" t="s">
        <v>104</v>
      </c>
      <c r="RM6" s="35" t="s">
        <v>71</v>
      </c>
      <c r="RN6" s="36" t="s">
        <v>149</v>
      </c>
      <c r="RO6" s="35" t="s">
        <v>91</v>
      </c>
      <c r="RP6" s="36" t="s">
        <v>89</v>
      </c>
      <c r="RQ6" s="35" t="s">
        <v>37</v>
      </c>
      <c r="RR6" s="36" t="s">
        <v>139</v>
      </c>
      <c r="RS6" s="35" t="s">
        <v>55</v>
      </c>
      <c r="RT6" s="36" t="s">
        <v>149</v>
      </c>
      <c r="RU6" s="35" t="s">
        <v>71</v>
      </c>
      <c r="RV6" s="36" t="s">
        <v>36</v>
      </c>
      <c r="RW6" s="35" t="s">
        <v>58</v>
      </c>
      <c r="RX6" s="36" t="s">
        <v>82</v>
      </c>
      <c r="RY6" s="35" t="s">
        <v>14</v>
      </c>
      <c r="RZ6" s="36" t="s">
        <v>89</v>
      </c>
      <c r="SA6" s="35" t="s">
        <v>49</v>
      </c>
      <c r="SB6" s="36" t="s">
        <v>63</v>
      </c>
      <c r="SC6" s="35" t="s">
        <v>42</v>
      </c>
      <c r="SD6" s="36" t="s">
        <v>37</v>
      </c>
      <c r="SE6" s="35" t="s">
        <v>62</v>
      </c>
      <c r="SF6" s="36" t="s">
        <v>14</v>
      </c>
      <c r="SG6" s="35" t="s">
        <v>82</v>
      </c>
      <c r="SH6" s="36" t="s">
        <v>82</v>
      </c>
      <c r="SI6" s="35" t="s">
        <v>91</v>
      </c>
      <c r="SJ6" s="36" t="s">
        <v>8</v>
      </c>
      <c r="SK6" s="35" t="s">
        <v>98</v>
      </c>
      <c r="SL6" s="36" t="s">
        <v>55</v>
      </c>
      <c r="SM6" s="35" t="s">
        <v>55</v>
      </c>
      <c r="SN6" s="36" t="s">
        <v>19</v>
      </c>
      <c r="SO6" s="35" t="s">
        <v>129</v>
      </c>
      <c r="SP6" s="36" t="s">
        <v>99</v>
      </c>
      <c r="SQ6" s="35" t="s">
        <v>43</v>
      </c>
      <c r="SR6" s="36" t="s">
        <v>83</v>
      </c>
      <c r="SS6" s="35" t="s">
        <v>14</v>
      </c>
      <c r="ST6" s="36" t="s">
        <v>89</v>
      </c>
      <c r="SU6" s="35" t="s">
        <v>164</v>
      </c>
      <c r="SV6" s="36" t="s">
        <v>104</v>
      </c>
      <c r="SW6" s="35" t="s">
        <v>61</v>
      </c>
      <c r="SX6" s="36" t="s">
        <v>174</v>
      </c>
      <c r="SY6" s="35" t="s">
        <v>58</v>
      </c>
      <c r="SZ6" s="36" t="s">
        <v>71</v>
      </c>
      <c r="TA6" s="35" t="s">
        <v>8</v>
      </c>
      <c r="TB6" s="36" t="s">
        <v>149</v>
      </c>
      <c r="TC6" s="35" t="s">
        <v>83</v>
      </c>
      <c r="TD6" s="36" t="s">
        <v>71</v>
      </c>
      <c r="TE6" s="35" t="s">
        <v>119</v>
      </c>
      <c r="TF6" s="36" t="s">
        <v>122</v>
      </c>
      <c r="TG6" s="35" t="s">
        <v>54</v>
      </c>
      <c r="TH6" s="36" t="s">
        <v>3</v>
      </c>
      <c r="TI6" s="35" t="s">
        <v>84</v>
      </c>
      <c r="TJ6" s="36" t="s">
        <v>55</v>
      </c>
      <c r="TK6" s="35" t="s">
        <v>43</v>
      </c>
      <c r="TL6" s="36" t="s">
        <v>122</v>
      </c>
      <c r="TM6" s="35" t="s">
        <v>84</v>
      </c>
      <c r="TN6" s="36" t="s">
        <v>3</v>
      </c>
      <c r="TO6" s="35" t="s">
        <v>71</v>
      </c>
      <c r="TP6" s="36" t="s">
        <v>19</v>
      </c>
      <c r="TQ6" s="35" t="s">
        <v>89</v>
      </c>
      <c r="TR6" s="36" t="s">
        <v>37</v>
      </c>
      <c r="TS6" s="35" t="s">
        <v>151</v>
      </c>
      <c r="TT6" s="36" t="s">
        <v>84</v>
      </c>
      <c r="TU6" s="35" t="s">
        <v>19</v>
      </c>
      <c r="TV6" s="36" t="s">
        <v>61</v>
      </c>
      <c r="TW6" s="35" t="s">
        <v>83</v>
      </c>
      <c r="TX6" s="36" t="s">
        <v>150</v>
      </c>
      <c r="TY6" s="35" t="s">
        <v>42</v>
      </c>
      <c r="TZ6" s="36" t="s">
        <v>99</v>
      </c>
      <c r="UA6" s="35" t="s">
        <v>83</v>
      </c>
      <c r="UB6" s="36" t="s">
        <v>89</v>
      </c>
      <c r="UC6" s="35" t="s">
        <v>139</v>
      </c>
      <c r="UD6" s="36" t="s">
        <v>19</v>
      </c>
      <c r="UE6" s="35" t="s">
        <v>83</v>
      </c>
      <c r="UF6" s="36" t="s">
        <v>84</v>
      </c>
      <c r="UG6" s="35" t="s">
        <v>96</v>
      </c>
      <c r="UH6" s="36" t="s">
        <v>34</v>
      </c>
      <c r="UI6" s="35" t="s">
        <v>165</v>
      </c>
      <c r="UJ6" s="36" t="s">
        <v>89</v>
      </c>
      <c r="UK6" s="35" t="s">
        <v>34</v>
      </c>
      <c r="UL6" s="36" t="s">
        <v>3</v>
      </c>
      <c r="UM6" s="35" t="s">
        <v>98</v>
      </c>
      <c r="UN6" s="36" t="s">
        <v>54</v>
      </c>
      <c r="UO6" s="35" t="s">
        <v>84</v>
      </c>
      <c r="UP6" s="36" t="s">
        <v>151</v>
      </c>
      <c r="UQ6" s="35" t="s">
        <v>61</v>
      </c>
      <c r="UR6" s="36" t="s">
        <v>82</v>
      </c>
      <c r="US6" s="35" t="s">
        <v>43</v>
      </c>
      <c r="UT6" s="36" t="s">
        <v>77</v>
      </c>
      <c r="UU6" s="35" t="s">
        <v>17</v>
      </c>
      <c r="UV6" s="36" t="s">
        <v>58</v>
      </c>
      <c r="UW6" s="35" t="s">
        <v>150</v>
      </c>
      <c r="UX6" s="36" t="s">
        <v>26</v>
      </c>
      <c r="UY6" s="35" t="s">
        <v>36</v>
      </c>
      <c r="UZ6" s="36" t="s">
        <v>36</v>
      </c>
      <c r="VA6" s="35" t="s">
        <v>38</v>
      </c>
      <c r="VB6" s="36" t="s">
        <v>83</v>
      </c>
      <c r="VC6" s="35" t="s">
        <v>71</v>
      </c>
      <c r="VD6" s="36" t="s">
        <v>9</v>
      </c>
      <c r="VE6" s="35" t="s">
        <v>19</v>
      </c>
      <c r="VF6" s="36" t="s">
        <v>84</v>
      </c>
      <c r="VG6" s="35" t="s">
        <v>84</v>
      </c>
      <c r="VH6" s="36" t="s">
        <v>62</v>
      </c>
      <c r="VI6" s="35" t="s">
        <v>26</v>
      </c>
      <c r="VJ6" s="36" t="s">
        <v>19</v>
      </c>
      <c r="VK6" s="35" t="s">
        <v>4</v>
      </c>
      <c r="VL6" s="36" t="s">
        <v>94</v>
      </c>
      <c r="VM6" s="35" t="s">
        <v>121</v>
      </c>
      <c r="VN6" s="36" t="s">
        <v>111</v>
      </c>
      <c r="VO6" s="35" t="s">
        <v>84</v>
      </c>
      <c r="VP6" s="36" t="s">
        <v>89</v>
      </c>
      <c r="VQ6" s="35" t="s">
        <v>43</v>
      </c>
      <c r="VR6" s="36" t="s">
        <v>124</v>
      </c>
      <c r="VS6" s="35" t="s">
        <v>36</v>
      </c>
      <c r="VT6" s="36" t="s">
        <v>17</v>
      </c>
      <c r="VU6" s="35" t="s">
        <v>119</v>
      </c>
      <c r="VV6" s="36" t="s">
        <v>8</v>
      </c>
      <c r="VW6" s="35" t="s">
        <v>19</v>
      </c>
      <c r="VX6" s="36" t="s">
        <v>9</v>
      </c>
      <c r="VY6" s="35" t="s">
        <v>75</v>
      </c>
      <c r="VZ6" s="36" t="s">
        <v>58</v>
      </c>
      <c r="WA6" s="35" t="s">
        <v>82</v>
      </c>
      <c r="WB6" s="36" t="s">
        <v>151</v>
      </c>
      <c r="WC6" s="35" t="s">
        <v>36</v>
      </c>
      <c r="WD6" s="36" t="s">
        <v>19</v>
      </c>
      <c r="WE6" s="35" t="s">
        <v>89</v>
      </c>
      <c r="WF6" s="36" t="s">
        <v>71</v>
      </c>
      <c r="WG6" s="35" t="s">
        <v>71</v>
      </c>
      <c r="WH6" s="36" t="s">
        <v>42</v>
      </c>
      <c r="WI6" s="35" t="s">
        <v>119</v>
      </c>
      <c r="WJ6" s="36" t="s">
        <v>38</v>
      </c>
      <c r="WK6" s="35" t="s">
        <v>71</v>
      </c>
      <c r="WL6" s="36" t="s">
        <v>83</v>
      </c>
      <c r="WM6" s="35" t="s">
        <v>121</v>
      </c>
      <c r="WN6" s="36" t="s">
        <v>122</v>
      </c>
      <c r="WO6" s="35" t="s">
        <v>89</v>
      </c>
      <c r="WP6" s="36" t="s">
        <v>75</v>
      </c>
      <c r="WQ6" s="35" t="s">
        <v>55</v>
      </c>
      <c r="WR6" s="36" t="s">
        <v>104</v>
      </c>
      <c r="WS6" s="35" t="s">
        <v>174</v>
      </c>
      <c r="WT6" s="36" t="s">
        <v>124</v>
      </c>
      <c r="WU6" s="35" t="s">
        <v>151</v>
      </c>
      <c r="WV6" s="36" t="s">
        <v>53</v>
      </c>
      <c r="WW6" s="35" t="s">
        <v>104</v>
      </c>
      <c r="WX6" s="36" t="s">
        <v>61</v>
      </c>
      <c r="WY6" s="35" t="s">
        <v>63</v>
      </c>
      <c r="WZ6" s="36" t="s">
        <v>4</v>
      </c>
      <c r="XA6" s="35" t="s">
        <v>3</v>
      </c>
      <c r="XB6" s="36" t="s">
        <v>37</v>
      </c>
      <c r="XC6" s="35" t="s">
        <v>99</v>
      </c>
      <c r="XD6" s="36" t="s">
        <v>33</v>
      </c>
      <c r="XE6" s="35" t="s">
        <v>63</v>
      </c>
      <c r="XF6" s="36" t="s">
        <v>4</v>
      </c>
      <c r="XG6" s="35" t="s">
        <v>89</v>
      </c>
      <c r="XH6" s="36" t="s">
        <v>104</v>
      </c>
      <c r="XI6" s="35" t="s">
        <v>84</v>
      </c>
      <c r="XJ6" s="36" t="s">
        <v>104</v>
      </c>
      <c r="XK6" s="35" t="s">
        <v>58</v>
      </c>
      <c r="XL6" s="36" t="s">
        <v>42</v>
      </c>
      <c r="XM6" s="35" t="s">
        <v>71</v>
      </c>
      <c r="XN6" s="36" t="s">
        <v>96</v>
      </c>
      <c r="XO6" s="35" t="s">
        <v>61</v>
      </c>
      <c r="XP6" s="36" t="s">
        <v>13</v>
      </c>
      <c r="XQ6" s="35" t="s">
        <v>34</v>
      </c>
      <c r="XR6" s="36" t="s">
        <v>113</v>
      </c>
      <c r="XS6" s="35" t="s">
        <v>150</v>
      </c>
      <c r="XT6" s="36" t="s">
        <v>113</v>
      </c>
      <c r="XU6" s="35" t="s">
        <v>82</v>
      </c>
      <c r="XV6" s="36" t="s">
        <v>61</v>
      </c>
      <c r="XW6" s="35" t="s">
        <v>104</v>
      </c>
      <c r="XX6" s="36" t="s">
        <v>36</v>
      </c>
      <c r="XY6" s="35" t="s">
        <v>165</v>
      </c>
      <c r="XZ6" s="36" t="s">
        <v>58</v>
      </c>
      <c r="YA6" s="35" t="s">
        <v>103</v>
      </c>
      <c r="YB6" s="36" t="s">
        <v>91</v>
      </c>
      <c r="YC6" s="35" t="s">
        <v>84</v>
      </c>
      <c r="YD6" s="36" t="s">
        <v>67</v>
      </c>
      <c r="YE6" s="35" t="s">
        <v>104</v>
      </c>
      <c r="YF6" s="36" t="s">
        <v>20</v>
      </c>
      <c r="YG6" s="35" t="s">
        <v>34</v>
      </c>
      <c r="YH6" s="36" t="s">
        <v>26</v>
      </c>
      <c r="YI6" s="35" t="s">
        <v>44</v>
      </c>
      <c r="YJ6" s="36" t="s">
        <v>103</v>
      </c>
      <c r="YK6" s="35" t="s">
        <v>50</v>
      </c>
      <c r="YL6" s="36" t="s">
        <v>58</v>
      </c>
      <c r="YM6" s="35" t="s">
        <v>165</v>
      </c>
      <c r="YN6" s="36" t="s">
        <v>49</v>
      </c>
      <c r="YO6" s="35" t="s">
        <v>53</v>
      </c>
      <c r="YP6" s="36" t="s">
        <v>98</v>
      </c>
      <c r="YQ6" s="35" t="s">
        <v>89</v>
      </c>
      <c r="YR6" s="36" t="s">
        <v>150</v>
      </c>
      <c r="YS6" s="35" t="s">
        <v>84</v>
      </c>
      <c r="YT6" s="36" t="s">
        <v>19</v>
      </c>
      <c r="YU6" s="35" t="s">
        <v>148</v>
      </c>
      <c r="YV6" s="36" t="s">
        <v>61</v>
      </c>
      <c r="YW6" s="35" t="s">
        <v>119</v>
      </c>
      <c r="YX6" s="36" t="s">
        <v>55</v>
      </c>
      <c r="YY6" s="35" t="s">
        <v>45</v>
      </c>
      <c r="YZ6" s="36" t="s">
        <v>89</v>
      </c>
      <c r="ZA6" s="35" t="s">
        <v>96</v>
      </c>
      <c r="ZB6" s="36" t="s">
        <v>104</v>
      </c>
      <c r="ZC6" s="35" t="s">
        <v>46</v>
      </c>
      <c r="ZD6" s="36" t="s">
        <v>61</v>
      </c>
      <c r="ZE6" s="35" t="s">
        <v>103</v>
      </c>
      <c r="ZF6" s="36" t="s">
        <v>14</v>
      </c>
      <c r="ZG6" s="35" t="s">
        <v>14</v>
      </c>
      <c r="ZH6" s="36" t="s">
        <v>91</v>
      </c>
      <c r="ZI6" s="35" t="s">
        <v>19</v>
      </c>
      <c r="ZJ6" s="36" t="s">
        <v>25</v>
      </c>
      <c r="ZK6" s="35" t="s">
        <v>71</v>
      </c>
      <c r="ZL6" s="36" t="s">
        <v>71</v>
      </c>
      <c r="ZM6" s="35" t="s">
        <v>149</v>
      </c>
      <c r="ZN6" s="36" t="s">
        <v>61</v>
      </c>
      <c r="ZO6" s="35" t="s">
        <v>96</v>
      </c>
      <c r="ZP6" s="36" t="s">
        <v>8</v>
      </c>
      <c r="ZQ6" s="35" t="s">
        <v>45</v>
      </c>
      <c r="ZR6" s="36" t="s">
        <v>8</v>
      </c>
      <c r="ZS6" s="35" t="s">
        <v>17</v>
      </c>
      <c r="ZT6" s="36" t="s">
        <v>36</v>
      </c>
      <c r="ZU6" s="35" t="s">
        <v>19</v>
      </c>
      <c r="ZV6" s="36" t="s">
        <v>45</v>
      </c>
      <c r="ZW6" s="35" t="s">
        <v>9</v>
      </c>
      <c r="ZX6" s="36" t="s">
        <v>150</v>
      </c>
      <c r="ZY6" s="35" t="s">
        <v>98</v>
      </c>
      <c r="ZZ6" s="36" t="s">
        <v>103</v>
      </c>
      <c r="AAA6" s="35" t="s">
        <v>83</v>
      </c>
      <c r="AAB6" s="36" t="s">
        <v>104</v>
      </c>
      <c r="AAC6" s="35" t="s">
        <v>129</v>
      </c>
      <c r="AAD6" s="36" t="s">
        <v>122</v>
      </c>
      <c r="AAE6" s="35" t="s">
        <v>19</v>
      </c>
      <c r="AAF6" s="36" t="s">
        <v>71</v>
      </c>
      <c r="AAG6" s="35" t="s">
        <v>148</v>
      </c>
      <c r="AAH6" s="36" t="s">
        <v>121</v>
      </c>
      <c r="AAI6" s="35" t="s">
        <v>104</v>
      </c>
      <c r="AAJ6" s="36" t="s">
        <v>14</v>
      </c>
      <c r="AAK6" s="35" t="s">
        <v>164</v>
      </c>
      <c r="AAL6" s="36" t="s">
        <v>98</v>
      </c>
      <c r="AAM6" s="35" t="s">
        <v>71</v>
      </c>
      <c r="AAN6" s="36" t="s">
        <v>19</v>
      </c>
      <c r="AAO6" s="35" t="s">
        <v>129</v>
      </c>
      <c r="AAP6" s="36" t="s">
        <v>9</v>
      </c>
      <c r="AAQ6" s="35" t="s">
        <v>104</v>
      </c>
      <c r="AAR6" s="36" t="s">
        <v>36</v>
      </c>
      <c r="AAS6" s="35" t="s">
        <v>54</v>
      </c>
      <c r="AAT6" s="36" t="s">
        <v>89</v>
      </c>
      <c r="AAU6" s="35" t="s">
        <v>41</v>
      </c>
      <c r="AAV6" s="36" t="s">
        <v>83</v>
      </c>
      <c r="AAW6" s="35" t="s">
        <v>54</v>
      </c>
      <c r="AAX6" s="36" t="s">
        <v>8</v>
      </c>
      <c r="AAY6" s="35" t="s">
        <v>26</v>
      </c>
      <c r="AAZ6" s="36" t="s">
        <v>150</v>
      </c>
      <c r="ABA6" s="35" t="s">
        <v>55</v>
      </c>
      <c r="ABB6" s="36" t="s">
        <v>37</v>
      </c>
      <c r="ABC6" s="35" t="s">
        <v>37</v>
      </c>
      <c r="ABD6" s="36" t="s">
        <v>3</v>
      </c>
      <c r="ABE6" s="35" t="s">
        <v>81</v>
      </c>
      <c r="ABF6" s="36" t="s">
        <v>61</v>
      </c>
      <c r="ABG6" s="35" t="s">
        <v>83</v>
      </c>
      <c r="ABH6" s="36" t="s">
        <v>14</v>
      </c>
      <c r="ABI6" s="35" t="s">
        <v>37</v>
      </c>
      <c r="ABJ6" s="36" t="s">
        <v>116</v>
      </c>
      <c r="ABK6" s="35" t="s">
        <v>50</v>
      </c>
      <c r="ABL6" s="36" t="s">
        <v>17</v>
      </c>
      <c r="ABM6" s="35" t="s">
        <v>61</v>
      </c>
      <c r="ABN6" s="36" t="s">
        <v>113</v>
      </c>
      <c r="ABO6" s="35" t="s">
        <v>164</v>
      </c>
      <c r="ABP6" s="36" t="s">
        <v>19</v>
      </c>
      <c r="ABQ6" s="35" t="s">
        <v>148</v>
      </c>
      <c r="ABR6" s="36" t="s">
        <v>58</v>
      </c>
      <c r="ABS6" s="35" t="s">
        <v>63</v>
      </c>
      <c r="ABT6" s="36" t="s">
        <v>99</v>
      </c>
      <c r="ABU6" s="35" t="s">
        <v>3</v>
      </c>
      <c r="ABV6" s="36" t="s">
        <v>124</v>
      </c>
      <c r="ABW6" s="35" t="s">
        <v>61</v>
      </c>
      <c r="ABX6" s="36" t="s">
        <v>19</v>
      </c>
      <c r="ABY6" s="35" t="s">
        <v>71</v>
      </c>
      <c r="ABZ6" s="36" t="s">
        <v>61</v>
      </c>
      <c r="ACA6" s="35" t="s">
        <v>55</v>
      </c>
      <c r="ACB6" s="36" t="s">
        <v>54</v>
      </c>
      <c r="ACC6" s="35" t="s">
        <v>30</v>
      </c>
      <c r="ACD6" s="36" t="s">
        <v>54</v>
      </c>
      <c r="ACE6" s="35" t="s">
        <v>63</v>
      </c>
      <c r="ACF6" s="36" t="s">
        <v>19</v>
      </c>
      <c r="ACG6" s="35" t="s">
        <v>3</v>
      </c>
      <c r="ACH6" s="36" t="s">
        <v>104</v>
      </c>
      <c r="ACI6" s="35" t="s">
        <v>58</v>
      </c>
      <c r="ACJ6" s="36" t="s">
        <v>3</v>
      </c>
      <c r="ACK6" s="35" t="s">
        <v>119</v>
      </c>
      <c r="ACL6" s="36" t="s">
        <v>42</v>
      </c>
      <c r="ACM6" s="35" t="s">
        <v>96</v>
      </c>
      <c r="ACN6" s="36" t="s">
        <v>99</v>
      </c>
      <c r="ACO6" s="35" t="s">
        <v>13</v>
      </c>
      <c r="ACP6" s="36" t="s">
        <v>55</v>
      </c>
      <c r="ACQ6" s="35" t="s">
        <v>55</v>
      </c>
      <c r="ACR6" s="36" t="s">
        <v>38</v>
      </c>
      <c r="ACS6" s="35" t="s">
        <v>14</v>
      </c>
      <c r="ACT6" s="36" t="s">
        <v>50</v>
      </c>
      <c r="ACU6" s="35" t="s">
        <v>61</v>
      </c>
      <c r="ACV6" s="36" t="s">
        <v>104</v>
      </c>
      <c r="ACW6" s="35" t="s">
        <v>82</v>
      </c>
      <c r="ACX6" s="36" t="s">
        <v>44</v>
      </c>
      <c r="ACY6" s="35" t="s">
        <v>113</v>
      </c>
      <c r="ACZ6" s="36" t="s">
        <v>14</v>
      </c>
      <c r="ADA6" s="35" t="s">
        <v>55</v>
      </c>
      <c r="ADB6" s="36" t="s">
        <v>98</v>
      </c>
      <c r="ADC6" s="35" t="s">
        <v>183</v>
      </c>
      <c r="ADD6" s="36" t="s">
        <v>63</v>
      </c>
      <c r="ADE6" s="35" t="s">
        <v>8</v>
      </c>
      <c r="ADF6" s="36" t="s">
        <v>14</v>
      </c>
      <c r="ADG6" s="35" t="s">
        <v>82</v>
      </c>
      <c r="ADH6" s="36" t="s">
        <v>89</v>
      </c>
      <c r="ADI6" s="35" t="s">
        <v>89</v>
      </c>
      <c r="ADJ6" s="36" t="s">
        <v>119</v>
      </c>
      <c r="ADK6" s="35" t="s">
        <v>164</v>
      </c>
      <c r="ADL6" s="36" t="s">
        <v>94</v>
      </c>
      <c r="ADM6" s="35" t="s">
        <v>61</v>
      </c>
      <c r="ADN6" s="36" t="s">
        <v>151</v>
      </c>
      <c r="ADO6" s="35" t="s">
        <v>84</v>
      </c>
      <c r="ADP6" s="36" t="s">
        <v>99</v>
      </c>
      <c r="ADQ6" s="35" t="s">
        <v>113</v>
      </c>
      <c r="ADR6" s="36" t="s">
        <v>71</v>
      </c>
      <c r="ADS6" s="35" t="s">
        <v>50</v>
      </c>
      <c r="ADT6" s="36" t="s">
        <v>17</v>
      </c>
      <c r="ADU6" s="35" t="s">
        <v>89</v>
      </c>
      <c r="ADV6" s="36" t="s">
        <v>20</v>
      </c>
      <c r="ADW6" s="35" t="s">
        <v>19</v>
      </c>
      <c r="ADX6" s="36" t="s">
        <v>84</v>
      </c>
      <c r="ADY6" s="35" t="s">
        <v>4</v>
      </c>
      <c r="ADZ6" s="36" t="s">
        <v>77</v>
      </c>
      <c r="AEA6" s="35" t="s">
        <v>149</v>
      </c>
      <c r="AEB6" s="36" t="s">
        <v>82</v>
      </c>
      <c r="AEC6" s="35" t="s">
        <v>77</v>
      </c>
      <c r="AED6" s="36" t="s">
        <v>84</v>
      </c>
      <c r="AEE6" s="35" t="s">
        <v>124</v>
      </c>
      <c r="AEF6" s="36" t="s">
        <v>8</v>
      </c>
      <c r="AEG6" s="35" t="s">
        <v>103</v>
      </c>
      <c r="AEH6" s="36" t="s">
        <v>82</v>
      </c>
      <c r="AEI6" s="35" t="s">
        <v>46</v>
      </c>
      <c r="AEJ6" s="36" t="s">
        <v>89</v>
      </c>
      <c r="AEK6" s="35" t="s">
        <v>43</v>
      </c>
      <c r="AEL6" s="36" t="s">
        <v>20</v>
      </c>
      <c r="AEM6" s="35" t="s">
        <v>4</v>
      </c>
      <c r="AEN6" s="36" t="s">
        <v>113</v>
      </c>
      <c r="AEO6" s="35" t="s">
        <v>83</v>
      </c>
      <c r="AEP6" s="36" t="s">
        <v>55</v>
      </c>
      <c r="AEQ6" s="35" t="s">
        <v>58</v>
      </c>
      <c r="AER6" s="36" t="s">
        <v>5</v>
      </c>
      <c r="AES6" s="35" t="s">
        <v>124</v>
      </c>
      <c r="AET6" s="36" t="s">
        <v>63</v>
      </c>
      <c r="AEU6" s="35" t="s">
        <v>55</v>
      </c>
      <c r="AEV6" s="36" t="s">
        <v>19</v>
      </c>
      <c r="AEW6" s="35" t="s">
        <v>41</v>
      </c>
      <c r="AEX6" s="36" t="s">
        <v>71</v>
      </c>
      <c r="AEY6" s="35" t="s">
        <v>84</v>
      </c>
      <c r="AEZ6" s="36" t="s">
        <v>116</v>
      </c>
    </row>
    <row r="7" spans="1:832" ht="18" customHeight="1" x14ac:dyDescent="0.25">
      <c r="A7" s="37" t="s">
        <v>191</v>
      </c>
      <c r="B7" s="29">
        <v>595.20000000000005</v>
      </c>
      <c r="C7" s="38">
        <v>437</v>
      </c>
      <c r="D7" s="39">
        <v>310</v>
      </c>
      <c r="E7" s="38">
        <v>940.8</v>
      </c>
      <c r="F7" s="39">
        <v>154.4</v>
      </c>
      <c r="G7" s="38">
        <v>299.25</v>
      </c>
      <c r="H7" s="39">
        <v>40000</v>
      </c>
      <c r="I7" s="38">
        <v>570</v>
      </c>
      <c r="J7" s="39">
        <v>68.849999999999994</v>
      </c>
      <c r="K7" s="38">
        <v>558</v>
      </c>
      <c r="L7" s="39">
        <v>300</v>
      </c>
      <c r="M7" s="38">
        <v>480</v>
      </c>
      <c r="N7" s="39">
        <v>315</v>
      </c>
      <c r="O7" s="38">
        <v>15810</v>
      </c>
      <c r="P7" s="39">
        <v>864</v>
      </c>
      <c r="Q7" s="38">
        <v>15019.5</v>
      </c>
      <c r="R7" s="39">
        <v>497.32</v>
      </c>
      <c r="S7" s="38">
        <v>108</v>
      </c>
      <c r="T7" s="39">
        <v>304</v>
      </c>
      <c r="U7" s="38">
        <v>90</v>
      </c>
      <c r="V7" s="39">
        <v>950</v>
      </c>
      <c r="W7" s="38">
        <v>392.63</v>
      </c>
      <c r="X7" s="39">
        <v>104.7</v>
      </c>
      <c r="Y7" s="38">
        <v>190</v>
      </c>
      <c r="Z7" s="39">
        <v>101.25</v>
      </c>
      <c r="AA7" s="38">
        <v>180</v>
      </c>
      <c r="AB7" s="39">
        <v>46</v>
      </c>
      <c r="AC7" s="38">
        <v>10540</v>
      </c>
      <c r="AD7" s="39">
        <v>380</v>
      </c>
      <c r="AE7" s="38">
        <v>825</v>
      </c>
      <c r="AF7" s="39">
        <v>760</v>
      </c>
      <c r="AG7" s="38">
        <v>120</v>
      </c>
      <c r="AH7" s="39">
        <v>9903.2000000000007</v>
      </c>
      <c r="AI7" s="38">
        <v>472.5</v>
      </c>
      <c r="AJ7" s="39">
        <v>654.38</v>
      </c>
      <c r="AK7" s="38">
        <v>7509.75</v>
      </c>
      <c r="AL7" s="39">
        <v>300</v>
      </c>
      <c r="AM7" s="38">
        <v>608</v>
      </c>
      <c r="AN7" s="39">
        <v>959.75</v>
      </c>
      <c r="AO7" s="38">
        <v>471.15</v>
      </c>
      <c r="AP7" s="39">
        <v>618.79999999999995</v>
      </c>
      <c r="AQ7" s="38">
        <v>147</v>
      </c>
      <c r="AR7" s="39">
        <v>570</v>
      </c>
      <c r="AS7" s="38">
        <v>47.5</v>
      </c>
      <c r="AT7" s="39">
        <v>6324</v>
      </c>
      <c r="AU7" s="38">
        <v>190</v>
      </c>
      <c r="AV7" s="39">
        <v>4642.13</v>
      </c>
      <c r="AW7" s="38">
        <v>69.599999999999994</v>
      </c>
      <c r="AX7" s="39">
        <v>4456.4399999999996</v>
      </c>
      <c r="AY7" s="38">
        <v>600</v>
      </c>
      <c r="AZ7" s="39">
        <v>187.38</v>
      </c>
      <c r="BA7" s="38">
        <v>155</v>
      </c>
      <c r="BB7" s="39">
        <v>921.6</v>
      </c>
      <c r="BC7" s="38">
        <v>372</v>
      </c>
      <c r="BD7" s="39">
        <v>48</v>
      </c>
      <c r="BE7" s="38">
        <v>174.5</v>
      </c>
      <c r="BF7" s="39">
        <v>4456.4399999999996</v>
      </c>
      <c r="BG7" s="38">
        <v>372.6</v>
      </c>
      <c r="BH7" s="39">
        <v>24</v>
      </c>
      <c r="BI7" s="38">
        <v>319.2</v>
      </c>
      <c r="BJ7" s="39">
        <v>4005.2</v>
      </c>
      <c r="BK7" s="38">
        <v>400</v>
      </c>
      <c r="BL7" s="39">
        <v>427.5</v>
      </c>
      <c r="BM7" s="38">
        <v>207</v>
      </c>
      <c r="BN7" s="39">
        <v>375</v>
      </c>
      <c r="BO7" s="38">
        <v>945</v>
      </c>
      <c r="BP7" s="39">
        <v>240</v>
      </c>
      <c r="BQ7" s="38">
        <v>775</v>
      </c>
      <c r="BR7" s="39">
        <v>182.4</v>
      </c>
      <c r="BS7" s="38">
        <v>3847.5</v>
      </c>
      <c r="BT7" s="39">
        <v>456</v>
      </c>
      <c r="BU7" s="38">
        <v>632.4</v>
      </c>
      <c r="BV7" s="39">
        <v>600</v>
      </c>
      <c r="BW7" s="38">
        <v>137.69999999999999</v>
      </c>
      <c r="BX7" s="39">
        <v>135</v>
      </c>
      <c r="BY7" s="38">
        <v>516.79999999999995</v>
      </c>
      <c r="BZ7" s="39">
        <v>120</v>
      </c>
      <c r="CA7" s="38">
        <v>640</v>
      </c>
      <c r="CB7" s="39">
        <v>77</v>
      </c>
      <c r="CC7" s="38">
        <v>465</v>
      </c>
      <c r="CD7" s="39">
        <v>60</v>
      </c>
      <c r="CE7" s="38">
        <v>36</v>
      </c>
      <c r="CF7" s="39">
        <v>62</v>
      </c>
      <c r="CG7" s="38">
        <v>699.84</v>
      </c>
      <c r="CH7" s="39">
        <v>360</v>
      </c>
      <c r="CI7" s="38">
        <v>374.76</v>
      </c>
      <c r="CJ7" s="39">
        <v>380</v>
      </c>
      <c r="CK7" s="38">
        <v>110.4</v>
      </c>
      <c r="CL7" s="39">
        <v>399</v>
      </c>
      <c r="CM7" s="38">
        <v>90</v>
      </c>
      <c r="CN7" s="39">
        <v>41.04</v>
      </c>
      <c r="CO7" s="38">
        <v>33.75</v>
      </c>
      <c r="CP7" s="39">
        <v>360</v>
      </c>
      <c r="CQ7" s="38">
        <v>72.959999999999994</v>
      </c>
      <c r="CR7" s="39">
        <v>237.5</v>
      </c>
      <c r="CS7" s="38">
        <v>796.36</v>
      </c>
      <c r="CT7" s="39">
        <v>912</v>
      </c>
      <c r="CU7" s="38">
        <v>3800</v>
      </c>
      <c r="CV7" s="39">
        <v>140</v>
      </c>
      <c r="CW7" s="38">
        <v>288</v>
      </c>
      <c r="CX7" s="39">
        <v>273.60000000000002</v>
      </c>
      <c r="CY7" s="38">
        <v>86.85</v>
      </c>
      <c r="CZ7" s="39">
        <v>393.6</v>
      </c>
      <c r="DA7" s="38">
        <v>285</v>
      </c>
      <c r="DB7" s="39">
        <v>238</v>
      </c>
      <c r="DC7" s="38">
        <v>54</v>
      </c>
      <c r="DD7" s="39">
        <v>45</v>
      </c>
      <c r="DE7" s="38">
        <v>518.4</v>
      </c>
      <c r="DF7" s="39">
        <v>364.8</v>
      </c>
      <c r="DG7" s="38">
        <v>3754.87</v>
      </c>
      <c r="DH7" s="39">
        <v>3637.5</v>
      </c>
      <c r="DI7" s="38">
        <v>3557.25</v>
      </c>
      <c r="DJ7" s="39">
        <v>360</v>
      </c>
      <c r="DK7" s="38">
        <v>612</v>
      </c>
      <c r="DL7" s="39">
        <v>67.2</v>
      </c>
      <c r="DM7" s="38">
        <v>73.599999999999994</v>
      </c>
      <c r="DN7" s="39">
        <v>159.6</v>
      </c>
      <c r="DO7" s="38">
        <v>912</v>
      </c>
      <c r="DP7" s="39">
        <v>84</v>
      </c>
      <c r="DQ7" s="38">
        <v>3159</v>
      </c>
      <c r="DR7" s="39">
        <v>437</v>
      </c>
      <c r="DS7" s="38">
        <v>110</v>
      </c>
      <c r="DT7" s="39">
        <v>192</v>
      </c>
      <c r="DU7" s="38">
        <v>840</v>
      </c>
      <c r="DV7" s="39">
        <v>412.5</v>
      </c>
      <c r="DW7" s="38">
        <v>54</v>
      </c>
      <c r="DX7" s="39">
        <v>243.18</v>
      </c>
      <c r="DY7" s="38">
        <v>304</v>
      </c>
      <c r="DZ7" s="39">
        <v>565.38</v>
      </c>
      <c r="EA7" s="38">
        <v>120</v>
      </c>
      <c r="EB7" s="39">
        <v>91.2</v>
      </c>
      <c r="EC7" s="38">
        <v>728</v>
      </c>
      <c r="ED7" s="39">
        <v>291.75</v>
      </c>
      <c r="EE7" s="38">
        <v>600</v>
      </c>
      <c r="EF7" s="39">
        <v>1000</v>
      </c>
      <c r="EG7" s="38">
        <v>176</v>
      </c>
      <c r="EH7" s="39">
        <v>110.4</v>
      </c>
      <c r="EI7" s="38">
        <v>121.6</v>
      </c>
      <c r="EJ7" s="39">
        <v>210</v>
      </c>
      <c r="EK7" s="38">
        <v>36.5</v>
      </c>
      <c r="EL7" s="39">
        <v>136</v>
      </c>
      <c r="EM7" s="38">
        <v>3032.4</v>
      </c>
      <c r="EN7" s="39">
        <v>504</v>
      </c>
      <c r="EO7" s="38">
        <v>180</v>
      </c>
      <c r="EP7" s="39">
        <v>145.6</v>
      </c>
      <c r="EQ7" s="38">
        <v>14.4</v>
      </c>
      <c r="ER7" s="39">
        <v>524.4</v>
      </c>
      <c r="ES7" s="38">
        <v>630</v>
      </c>
      <c r="ET7" s="39">
        <v>161.5</v>
      </c>
      <c r="EU7" s="38">
        <v>2702.7</v>
      </c>
      <c r="EV7" s="39">
        <v>418.8</v>
      </c>
      <c r="EW7" s="38">
        <v>390</v>
      </c>
      <c r="EX7" s="39">
        <v>194.5</v>
      </c>
      <c r="EY7" s="38">
        <v>475</v>
      </c>
      <c r="EZ7" s="39">
        <v>315</v>
      </c>
      <c r="FA7" s="38">
        <v>36</v>
      </c>
      <c r="FB7" s="39">
        <v>180</v>
      </c>
      <c r="FC7" s="38">
        <v>540</v>
      </c>
      <c r="FD7" s="39">
        <v>940.5</v>
      </c>
      <c r="FE7" s="38">
        <v>650</v>
      </c>
      <c r="FF7" s="39">
        <v>49.8</v>
      </c>
      <c r="FG7" s="38">
        <v>709.65</v>
      </c>
      <c r="FH7" s="39">
        <v>22.5</v>
      </c>
      <c r="FI7" s="38">
        <v>24</v>
      </c>
      <c r="FJ7" s="39">
        <v>936</v>
      </c>
      <c r="FK7" s="38">
        <v>62</v>
      </c>
      <c r="FL7" s="39">
        <v>36</v>
      </c>
      <c r="FM7" s="38">
        <v>2700</v>
      </c>
      <c r="FN7" s="39">
        <v>182.4</v>
      </c>
      <c r="FO7" s="38">
        <v>2640</v>
      </c>
      <c r="FP7" s="39">
        <v>2635</v>
      </c>
      <c r="FQ7" s="38">
        <v>394</v>
      </c>
      <c r="FR7" s="39">
        <v>43.2</v>
      </c>
      <c r="FS7" s="38">
        <v>632.4</v>
      </c>
      <c r="FT7" s="39">
        <v>775</v>
      </c>
      <c r="FU7" s="38">
        <v>428.4</v>
      </c>
      <c r="FV7" s="39">
        <v>600</v>
      </c>
      <c r="FW7" s="38">
        <v>388.35</v>
      </c>
      <c r="FX7" s="39">
        <v>612</v>
      </c>
      <c r="FY7" s="38">
        <v>408</v>
      </c>
      <c r="FZ7" s="39">
        <v>124.83</v>
      </c>
      <c r="GA7" s="38">
        <v>741</v>
      </c>
      <c r="GB7" s="39">
        <v>835.2</v>
      </c>
      <c r="GC7" s="38">
        <v>471.2</v>
      </c>
      <c r="GD7" s="39">
        <v>52.35</v>
      </c>
      <c r="GE7" s="38">
        <v>2475.8000000000002</v>
      </c>
      <c r="GF7" s="39">
        <v>525</v>
      </c>
      <c r="GG7" s="38">
        <v>141.75</v>
      </c>
      <c r="GH7" s="39">
        <v>52.35</v>
      </c>
      <c r="GI7" s="38">
        <v>4.8</v>
      </c>
      <c r="GJ7" s="39">
        <v>405</v>
      </c>
      <c r="GK7" s="38">
        <v>150</v>
      </c>
      <c r="GL7" s="39">
        <v>648</v>
      </c>
      <c r="GM7" s="38">
        <v>432</v>
      </c>
      <c r="GN7" s="39">
        <v>665</v>
      </c>
      <c r="GO7" s="38">
        <v>2462.4</v>
      </c>
      <c r="GP7" s="39">
        <v>63</v>
      </c>
      <c r="GQ7" s="38">
        <v>462</v>
      </c>
      <c r="GR7" s="39">
        <v>300</v>
      </c>
      <c r="GS7" s="38">
        <v>2240</v>
      </c>
      <c r="GT7" s="39">
        <v>17.88</v>
      </c>
      <c r="GU7" s="38">
        <v>936</v>
      </c>
      <c r="GV7" s="39">
        <v>2228.2199999999998</v>
      </c>
      <c r="GW7" s="38">
        <v>90</v>
      </c>
      <c r="GX7" s="39">
        <v>2195</v>
      </c>
      <c r="GY7" s="38">
        <v>42</v>
      </c>
      <c r="GZ7" s="39">
        <v>98.6</v>
      </c>
      <c r="HA7" s="38">
        <v>570</v>
      </c>
      <c r="HB7" s="39">
        <v>144</v>
      </c>
      <c r="HC7" s="38">
        <v>40</v>
      </c>
      <c r="HD7" s="39">
        <v>140</v>
      </c>
      <c r="HE7" s="38">
        <v>322</v>
      </c>
      <c r="HF7" s="39">
        <v>55.44</v>
      </c>
      <c r="HG7" s="38">
        <v>720</v>
      </c>
      <c r="HH7" s="39">
        <v>750</v>
      </c>
      <c r="HI7" s="38">
        <v>199.5</v>
      </c>
      <c r="HJ7" s="39">
        <v>2170</v>
      </c>
      <c r="HK7" s="38">
        <v>270.75</v>
      </c>
      <c r="HL7" s="39">
        <v>646</v>
      </c>
      <c r="HM7" s="38">
        <v>349</v>
      </c>
      <c r="HN7" s="39">
        <v>200</v>
      </c>
      <c r="HO7" s="38">
        <v>180</v>
      </c>
      <c r="HP7" s="39">
        <v>2170</v>
      </c>
      <c r="HQ7" s="38">
        <v>86.4</v>
      </c>
      <c r="HR7" s="39">
        <v>420</v>
      </c>
      <c r="HS7" s="38">
        <v>146.25</v>
      </c>
      <c r="HT7" s="39">
        <v>600</v>
      </c>
      <c r="HU7" s="38">
        <v>69.75</v>
      </c>
      <c r="HV7" s="39">
        <v>98</v>
      </c>
      <c r="HW7" s="38">
        <v>125</v>
      </c>
      <c r="HX7" s="39">
        <v>190</v>
      </c>
      <c r="HY7" s="38">
        <v>72</v>
      </c>
      <c r="HZ7" s="39">
        <v>520</v>
      </c>
      <c r="IA7" s="38">
        <v>495</v>
      </c>
      <c r="IB7" s="39">
        <v>200</v>
      </c>
      <c r="IC7" s="38">
        <v>393</v>
      </c>
      <c r="ID7" s="39">
        <v>500</v>
      </c>
      <c r="IE7" s="38">
        <v>375</v>
      </c>
      <c r="IF7" s="39">
        <v>54</v>
      </c>
      <c r="IG7" s="38">
        <v>144</v>
      </c>
      <c r="IH7" s="39">
        <v>872.5</v>
      </c>
      <c r="II7" s="38">
        <v>638.4</v>
      </c>
      <c r="IJ7" s="39">
        <v>105</v>
      </c>
      <c r="IK7" s="38">
        <v>42</v>
      </c>
      <c r="IL7" s="39">
        <v>2090</v>
      </c>
      <c r="IM7" s="38">
        <v>524.66</v>
      </c>
      <c r="IN7" s="39">
        <v>220</v>
      </c>
      <c r="IO7" s="38">
        <v>427.5</v>
      </c>
      <c r="IP7" s="39">
        <v>90</v>
      </c>
      <c r="IQ7" s="38">
        <v>456</v>
      </c>
      <c r="IR7" s="39">
        <v>2079</v>
      </c>
      <c r="IS7" s="38">
        <v>558</v>
      </c>
      <c r="IT7" s="39">
        <v>337.28</v>
      </c>
      <c r="IU7" s="38">
        <v>285</v>
      </c>
      <c r="IV7" s="39">
        <v>144</v>
      </c>
      <c r="IW7" s="38">
        <v>2073.6</v>
      </c>
      <c r="IX7" s="39">
        <v>188.46</v>
      </c>
      <c r="IY7" s="38">
        <v>320</v>
      </c>
      <c r="IZ7" s="39">
        <v>851.2</v>
      </c>
      <c r="JA7" s="38">
        <v>240</v>
      </c>
      <c r="JB7" s="39">
        <v>2066.4</v>
      </c>
      <c r="JC7" s="38">
        <v>403.2</v>
      </c>
      <c r="JD7" s="39">
        <v>2000</v>
      </c>
      <c r="JE7" s="38">
        <v>624.6</v>
      </c>
      <c r="JF7" s="39">
        <v>198.75</v>
      </c>
      <c r="JG7" s="38">
        <v>810</v>
      </c>
      <c r="JH7" s="39">
        <v>100.8</v>
      </c>
      <c r="JI7" s="38">
        <v>114</v>
      </c>
      <c r="JJ7" s="39">
        <v>1980</v>
      </c>
      <c r="JK7" s="38">
        <v>86.4</v>
      </c>
      <c r="JL7" s="39">
        <v>400</v>
      </c>
      <c r="JM7" s="38">
        <v>225</v>
      </c>
      <c r="JN7" s="39">
        <v>279</v>
      </c>
      <c r="JO7" s="38">
        <v>357.75</v>
      </c>
      <c r="JP7" s="39">
        <v>1963.5</v>
      </c>
      <c r="JQ7" s="38">
        <v>652.79999999999995</v>
      </c>
      <c r="JR7" s="39">
        <v>249</v>
      </c>
      <c r="JS7" s="38">
        <v>456</v>
      </c>
      <c r="JT7" s="39">
        <v>48</v>
      </c>
      <c r="JU7" s="38">
        <v>87.6</v>
      </c>
      <c r="JV7" s="39">
        <v>504</v>
      </c>
      <c r="JW7" s="38">
        <v>347.2</v>
      </c>
      <c r="JX7" s="39">
        <v>345.6</v>
      </c>
      <c r="JY7" s="38">
        <v>18.399999999999999</v>
      </c>
      <c r="JZ7" s="39">
        <v>312</v>
      </c>
      <c r="KA7" s="38">
        <v>1875</v>
      </c>
      <c r="KB7" s="39">
        <v>1814.4</v>
      </c>
      <c r="KC7" s="38">
        <v>380</v>
      </c>
      <c r="KD7" s="39">
        <v>299.25</v>
      </c>
      <c r="KE7" s="38">
        <v>165.6</v>
      </c>
      <c r="KF7" s="39">
        <v>62.4</v>
      </c>
      <c r="KG7" s="38">
        <v>112</v>
      </c>
      <c r="KH7" s="39">
        <v>310</v>
      </c>
      <c r="KI7" s="38">
        <v>288</v>
      </c>
      <c r="KJ7" s="39">
        <v>1800</v>
      </c>
      <c r="KK7" s="38">
        <v>72</v>
      </c>
      <c r="KL7" s="39">
        <v>1800</v>
      </c>
      <c r="KM7" s="38">
        <v>38</v>
      </c>
      <c r="KN7" s="39">
        <v>159</v>
      </c>
      <c r="KO7" s="38">
        <v>36</v>
      </c>
      <c r="KP7" s="39">
        <v>95.76</v>
      </c>
      <c r="KQ7" s="38">
        <v>503.5</v>
      </c>
      <c r="KR7" s="39">
        <v>403.75</v>
      </c>
      <c r="KS7" s="38">
        <v>368</v>
      </c>
      <c r="KT7" s="39">
        <v>1010.88</v>
      </c>
      <c r="KU7" s="38">
        <v>420</v>
      </c>
      <c r="KV7" s="39">
        <v>48.3</v>
      </c>
      <c r="KW7" s="38">
        <v>220.8</v>
      </c>
      <c r="KX7" s="39">
        <v>155</v>
      </c>
      <c r="KY7" s="38">
        <v>396</v>
      </c>
      <c r="KZ7" s="39">
        <v>565.44000000000005</v>
      </c>
      <c r="LA7" s="38">
        <v>1800</v>
      </c>
      <c r="LB7" s="39">
        <v>33.75</v>
      </c>
      <c r="LC7" s="38">
        <v>156.75</v>
      </c>
      <c r="LD7" s="39">
        <v>248.4</v>
      </c>
      <c r="LE7" s="38">
        <v>346.56</v>
      </c>
      <c r="LF7" s="39">
        <v>582</v>
      </c>
      <c r="LG7" s="38">
        <v>152</v>
      </c>
      <c r="LH7" s="39">
        <v>1755</v>
      </c>
      <c r="LI7" s="38">
        <v>368.12</v>
      </c>
      <c r="LJ7" s="39">
        <v>275.02</v>
      </c>
      <c r="LK7" s="38">
        <v>45</v>
      </c>
      <c r="LL7" s="39">
        <v>248</v>
      </c>
      <c r="LM7" s="38">
        <v>560</v>
      </c>
      <c r="LN7" s="39">
        <v>72</v>
      </c>
      <c r="LO7" s="38">
        <v>439</v>
      </c>
      <c r="LP7" s="39">
        <v>360</v>
      </c>
      <c r="LQ7" s="38">
        <v>96.5</v>
      </c>
      <c r="LR7" s="39">
        <v>114</v>
      </c>
      <c r="LS7" s="38">
        <v>1750</v>
      </c>
      <c r="LT7" s="39">
        <v>187.38</v>
      </c>
      <c r="LU7" s="38">
        <v>147.9</v>
      </c>
      <c r="LV7" s="39">
        <v>352</v>
      </c>
      <c r="LW7" s="38">
        <v>135.1</v>
      </c>
      <c r="LX7" s="39">
        <v>193</v>
      </c>
      <c r="LY7" s="38">
        <v>651</v>
      </c>
      <c r="LZ7" s="39">
        <v>112</v>
      </c>
      <c r="MA7" s="38">
        <v>223.2</v>
      </c>
      <c r="MB7" s="39">
        <v>84</v>
      </c>
      <c r="MC7" s="38">
        <v>168</v>
      </c>
      <c r="MD7" s="39">
        <v>93.48</v>
      </c>
      <c r="ME7" s="38">
        <v>78</v>
      </c>
      <c r="MF7" s="39">
        <v>180</v>
      </c>
      <c r="MG7" s="38">
        <v>75</v>
      </c>
      <c r="MH7" s="39">
        <v>468.45</v>
      </c>
      <c r="MI7" s="38">
        <v>1750</v>
      </c>
      <c r="MJ7" s="39">
        <v>550</v>
      </c>
      <c r="MK7" s="38">
        <v>29.8</v>
      </c>
      <c r="ML7" s="39">
        <v>208</v>
      </c>
      <c r="MM7" s="38">
        <v>544</v>
      </c>
      <c r="MN7" s="39">
        <v>1733.06</v>
      </c>
      <c r="MO7" s="38">
        <v>760</v>
      </c>
      <c r="MP7" s="39">
        <v>651</v>
      </c>
      <c r="MQ7" s="38">
        <v>760</v>
      </c>
      <c r="MR7" s="39">
        <v>60</v>
      </c>
      <c r="MS7" s="38">
        <v>109.5</v>
      </c>
      <c r="MT7" s="39">
        <v>291.83999999999997</v>
      </c>
      <c r="MU7" s="38">
        <v>591.6</v>
      </c>
      <c r="MV7" s="39">
        <v>912</v>
      </c>
      <c r="MW7" s="38">
        <v>156.80000000000001</v>
      </c>
      <c r="MX7" s="39">
        <v>160</v>
      </c>
      <c r="MY7" s="38">
        <v>1701</v>
      </c>
      <c r="MZ7" s="39">
        <v>500</v>
      </c>
      <c r="NA7" s="38">
        <v>950</v>
      </c>
      <c r="NB7" s="39">
        <v>616</v>
      </c>
      <c r="NC7" s="38">
        <v>7.3</v>
      </c>
      <c r="ND7" s="39">
        <v>22.5</v>
      </c>
      <c r="NE7" s="38">
        <v>576</v>
      </c>
      <c r="NF7" s="39">
        <v>276</v>
      </c>
      <c r="NG7" s="38">
        <v>319.2</v>
      </c>
      <c r="NH7" s="39">
        <v>35</v>
      </c>
      <c r="NI7" s="38">
        <v>69.349999999999994</v>
      </c>
      <c r="NJ7" s="39">
        <v>124.2</v>
      </c>
      <c r="NK7" s="38">
        <v>394.87</v>
      </c>
      <c r="NL7" s="39">
        <v>136.80000000000001</v>
      </c>
      <c r="NM7" s="38">
        <v>374.76</v>
      </c>
      <c r="NN7" s="39">
        <v>422.4</v>
      </c>
      <c r="NO7" s="38">
        <v>248</v>
      </c>
      <c r="NP7" s="39">
        <v>540</v>
      </c>
      <c r="NQ7" s="38">
        <v>53.1</v>
      </c>
      <c r="NR7" s="39">
        <v>18.75</v>
      </c>
      <c r="NS7" s="38">
        <v>38.840000000000003</v>
      </c>
      <c r="NT7" s="39">
        <v>396.8</v>
      </c>
      <c r="NU7" s="38">
        <v>1646.41</v>
      </c>
      <c r="NV7" s="39">
        <v>912</v>
      </c>
      <c r="NW7" s="38">
        <v>1638</v>
      </c>
      <c r="NX7" s="39">
        <v>1627.5</v>
      </c>
      <c r="NY7" s="38">
        <v>405</v>
      </c>
      <c r="NZ7" s="39">
        <v>259.2</v>
      </c>
      <c r="OA7" s="38">
        <v>168</v>
      </c>
      <c r="OB7" s="39">
        <v>225.28</v>
      </c>
      <c r="OC7" s="38">
        <v>120</v>
      </c>
      <c r="OD7" s="39">
        <v>92.4</v>
      </c>
      <c r="OE7" s="38">
        <v>1600</v>
      </c>
      <c r="OF7" s="39">
        <v>336</v>
      </c>
      <c r="OG7" s="38">
        <v>495</v>
      </c>
      <c r="OH7" s="39">
        <v>1600</v>
      </c>
      <c r="OI7" s="38">
        <v>315</v>
      </c>
      <c r="OJ7" s="39">
        <v>1600</v>
      </c>
      <c r="OK7" s="38">
        <v>289.5</v>
      </c>
      <c r="OL7" s="39">
        <v>456</v>
      </c>
      <c r="OM7" s="38">
        <v>46</v>
      </c>
      <c r="ON7" s="39">
        <v>600</v>
      </c>
      <c r="OO7" s="38">
        <v>152</v>
      </c>
      <c r="OP7" s="39">
        <v>126</v>
      </c>
      <c r="OQ7" s="38">
        <v>273.60000000000002</v>
      </c>
      <c r="OR7" s="39">
        <v>364.8</v>
      </c>
      <c r="OS7" s="38">
        <v>209.76</v>
      </c>
      <c r="OT7" s="39">
        <v>945</v>
      </c>
      <c r="OU7" s="38">
        <v>912</v>
      </c>
      <c r="OV7" s="39">
        <v>149.4</v>
      </c>
      <c r="OW7" s="38">
        <v>292</v>
      </c>
      <c r="OX7" s="39">
        <v>77</v>
      </c>
      <c r="OY7" s="38">
        <v>200</v>
      </c>
      <c r="OZ7" s="39">
        <v>288</v>
      </c>
      <c r="PA7" s="38">
        <v>735</v>
      </c>
      <c r="PB7" s="39">
        <v>18.399999999999999</v>
      </c>
      <c r="PC7" s="38">
        <v>593.75</v>
      </c>
      <c r="PD7" s="39">
        <v>550</v>
      </c>
      <c r="PE7" s="38">
        <v>62</v>
      </c>
      <c r="PF7" s="39">
        <v>1584</v>
      </c>
      <c r="PG7" s="38">
        <v>43.2</v>
      </c>
      <c r="PH7" s="39">
        <v>1560</v>
      </c>
      <c r="PI7" s="38">
        <v>1550.4</v>
      </c>
      <c r="PJ7" s="39">
        <v>150</v>
      </c>
      <c r="PK7" s="38">
        <v>581.4</v>
      </c>
      <c r="PL7" s="39">
        <v>234</v>
      </c>
      <c r="PM7" s="38">
        <v>306</v>
      </c>
      <c r="PN7" s="39">
        <v>497.32</v>
      </c>
      <c r="PO7" s="38">
        <v>228</v>
      </c>
      <c r="PP7" s="39">
        <v>45</v>
      </c>
      <c r="PQ7" s="38">
        <v>125</v>
      </c>
      <c r="PR7" s="39">
        <v>620</v>
      </c>
      <c r="PS7" s="38">
        <v>878</v>
      </c>
      <c r="PT7" s="39">
        <v>378</v>
      </c>
      <c r="PU7" s="38">
        <v>182.4</v>
      </c>
      <c r="PV7" s="39">
        <v>502.2</v>
      </c>
      <c r="PW7" s="38">
        <v>360</v>
      </c>
      <c r="PX7" s="39">
        <v>50</v>
      </c>
      <c r="PY7" s="38">
        <v>352</v>
      </c>
      <c r="PZ7" s="39">
        <v>388.35</v>
      </c>
      <c r="QA7" s="38">
        <v>248.11</v>
      </c>
      <c r="QB7" s="39">
        <v>375</v>
      </c>
      <c r="QC7" s="38">
        <v>152</v>
      </c>
      <c r="QD7" s="39">
        <v>228</v>
      </c>
      <c r="QE7" s="38">
        <v>262.39999999999998</v>
      </c>
      <c r="QF7" s="39">
        <v>760</v>
      </c>
      <c r="QG7" s="38">
        <v>1539</v>
      </c>
      <c r="QH7" s="39">
        <v>1515.6</v>
      </c>
      <c r="QI7" s="38">
        <v>331.31</v>
      </c>
      <c r="QJ7" s="39">
        <v>42</v>
      </c>
      <c r="QK7" s="38">
        <v>360</v>
      </c>
      <c r="QL7" s="39">
        <v>159</v>
      </c>
      <c r="QM7" s="38">
        <v>560</v>
      </c>
      <c r="QN7" s="39">
        <v>593.29999999999995</v>
      </c>
      <c r="QO7" s="38">
        <v>200</v>
      </c>
      <c r="QP7" s="39">
        <v>396</v>
      </c>
      <c r="QQ7" s="38">
        <v>226.8</v>
      </c>
      <c r="QR7" s="39">
        <v>450</v>
      </c>
      <c r="QS7" s="38">
        <v>1500</v>
      </c>
      <c r="QT7" s="39">
        <v>1500</v>
      </c>
      <c r="QU7" s="38">
        <v>570</v>
      </c>
      <c r="QV7" s="39">
        <v>1050</v>
      </c>
      <c r="QW7" s="38">
        <v>504</v>
      </c>
      <c r="QX7" s="39">
        <v>592.79999999999995</v>
      </c>
      <c r="QY7" s="38">
        <v>80</v>
      </c>
      <c r="QZ7" s="39">
        <v>570</v>
      </c>
      <c r="RA7" s="38">
        <v>877.5</v>
      </c>
      <c r="RB7" s="39">
        <v>213.75</v>
      </c>
      <c r="RC7" s="38">
        <v>510</v>
      </c>
      <c r="RD7" s="39">
        <v>200</v>
      </c>
      <c r="RE7" s="38">
        <v>230</v>
      </c>
      <c r="RF7" s="39">
        <v>122.4</v>
      </c>
      <c r="RG7" s="38">
        <v>935</v>
      </c>
      <c r="RH7" s="39">
        <v>678.4</v>
      </c>
      <c r="RI7" s="38">
        <v>115.8</v>
      </c>
      <c r="RJ7" s="39">
        <v>1440</v>
      </c>
      <c r="RK7" s="38">
        <v>288</v>
      </c>
      <c r="RL7" s="39">
        <v>624</v>
      </c>
      <c r="RM7" s="38">
        <v>380</v>
      </c>
      <c r="RN7" s="39">
        <v>112</v>
      </c>
      <c r="RO7" s="38">
        <v>350</v>
      </c>
      <c r="RP7" s="39">
        <v>360</v>
      </c>
      <c r="RQ7" s="38">
        <v>1440</v>
      </c>
      <c r="RR7" s="39">
        <v>427.5</v>
      </c>
      <c r="RS7" s="38">
        <v>222.4</v>
      </c>
      <c r="RT7" s="39">
        <v>67.2</v>
      </c>
      <c r="RU7" s="38">
        <v>1425</v>
      </c>
      <c r="RV7" s="39">
        <v>570</v>
      </c>
      <c r="RW7" s="38">
        <v>380</v>
      </c>
      <c r="RX7" s="39">
        <v>30</v>
      </c>
      <c r="RY7" s="38">
        <v>485.44</v>
      </c>
      <c r="RZ7" s="39">
        <v>183.6</v>
      </c>
      <c r="SA7" s="38">
        <v>150</v>
      </c>
      <c r="SB7" s="39">
        <v>1406.25</v>
      </c>
      <c r="SC7" s="38">
        <v>1402.5</v>
      </c>
      <c r="SD7" s="39">
        <v>72</v>
      </c>
      <c r="SE7" s="38">
        <v>390</v>
      </c>
      <c r="SF7" s="39">
        <v>25.89</v>
      </c>
      <c r="SG7" s="38">
        <v>214.2</v>
      </c>
      <c r="SH7" s="39">
        <v>90</v>
      </c>
      <c r="SI7" s="38">
        <v>28</v>
      </c>
      <c r="SJ7" s="39">
        <v>153.30000000000001</v>
      </c>
      <c r="SK7" s="38">
        <v>912</v>
      </c>
      <c r="SL7" s="39">
        <v>415.31</v>
      </c>
      <c r="SM7" s="38">
        <v>739.48</v>
      </c>
      <c r="SN7" s="39">
        <v>378</v>
      </c>
      <c r="SO7" s="38">
        <v>923.87</v>
      </c>
      <c r="SP7" s="39">
        <v>864</v>
      </c>
      <c r="SQ7" s="38">
        <v>103.2</v>
      </c>
      <c r="SR7" s="39">
        <v>186</v>
      </c>
      <c r="SS7" s="38">
        <v>776.7</v>
      </c>
      <c r="ST7" s="39">
        <v>720</v>
      </c>
      <c r="SU7" s="38">
        <v>315</v>
      </c>
      <c r="SV7" s="39">
        <v>585</v>
      </c>
      <c r="SW7" s="38">
        <v>45.9</v>
      </c>
      <c r="SX7" s="39">
        <v>1396.8</v>
      </c>
      <c r="SY7" s="38">
        <v>68</v>
      </c>
      <c r="SZ7" s="39">
        <v>299.25</v>
      </c>
      <c r="TA7" s="38">
        <v>110.4</v>
      </c>
      <c r="TB7" s="39">
        <v>367.5</v>
      </c>
      <c r="TC7" s="38">
        <v>697.5</v>
      </c>
      <c r="TD7" s="39">
        <v>427.5</v>
      </c>
      <c r="TE7" s="38">
        <v>114</v>
      </c>
      <c r="TF7" s="39">
        <v>336</v>
      </c>
      <c r="TG7" s="38">
        <v>1368</v>
      </c>
      <c r="TH7" s="39">
        <v>310</v>
      </c>
      <c r="TI7" s="38">
        <v>584.37</v>
      </c>
      <c r="TJ7" s="39">
        <v>248.66</v>
      </c>
      <c r="TK7" s="38">
        <v>516</v>
      </c>
      <c r="TL7" s="39">
        <v>228</v>
      </c>
      <c r="TM7" s="38">
        <v>350</v>
      </c>
      <c r="TN7" s="39">
        <v>496</v>
      </c>
      <c r="TO7" s="38">
        <v>90.25</v>
      </c>
      <c r="TP7" s="39">
        <v>210</v>
      </c>
      <c r="TQ7" s="38">
        <v>216</v>
      </c>
      <c r="TR7" s="39">
        <v>54</v>
      </c>
      <c r="TS7" s="38">
        <v>583.20000000000005</v>
      </c>
      <c r="TT7" s="39">
        <v>180</v>
      </c>
      <c r="TU7" s="38">
        <v>168</v>
      </c>
      <c r="TV7" s="39">
        <v>34.200000000000003</v>
      </c>
      <c r="TW7" s="38">
        <v>223.2</v>
      </c>
      <c r="TX7" s="39">
        <v>237.6</v>
      </c>
      <c r="TY7" s="38">
        <v>660</v>
      </c>
      <c r="TZ7" s="39">
        <v>122.4</v>
      </c>
      <c r="UA7" s="38">
        <v>62.77</v>
      </c>
      <c r="UB7" s="39">
        <v>162</v>
      </c>
      <c r="UC7" s="38">
        <v>513</v>
      </c>
      <c r="UD7" s="39">
        <v>63</v>
      </c>
      <c r="UE7" s="38">
        <v>167.4</v>
      </c>
      <c r="UF7" s="39">
        <v>540</v>
      </c>
      <c r="UG7" s="38">
        <v>85.4</v>
      </c>
      <c r="UH7" s="39">
        <v>36</v>
      </c>
      <c r="UI7" s="38">
        <v>420</v>
      </c>
      <c r="UJ7" s="39">
        <v>288</v>
      </c>
      <c r="UK7" s="38">
        <v>241.92</v>
      </c>
      <c r="UL7" s="39">
        <v>471.2</v>
      </c>
      <c r="UM7" s="38">
        <v>513</v>
      </c>
      <c r="UN7" s="39">
        <v>456</v>
      </c>
      <c r="UO7" s="38">
        <v>437.5</v>
      </c>
      <c r="UP7" s="39">
        <v>1360.8</v>
      </c>
      <c r="UQ7" s="38">
        <v>90</v>
      </c>
      <c r="UR7" s="39">
        <v>48</v>
      </c>
      <c r="US7" s="38">
        <v>344</v>
      </c>
      <c r="UT7" s="39">
        <v>848</v>
      </c>
      <c r="UU7" s="38">
        <v>110.01</v>
      </c>
      <c r="UV7" s="39">
        <v>600</v>
      </c>
      <c r="UW7" s="38">
        <v>132</v>
      </c>
      <c r="UX7" s="39">
        <v>736</v>
      </c>
      <c r="UY7" s="38">
        <v>1350</v>
      </c>
      <c r="UZ7" s="39">
        <v>1350</v>
      </c>
      <c r="VA7" s="38">
        <v>147.9</v>
      </c>
      <c r="VB7" s="39">
        <v>558</v>
      </c>
      <c r="VC7" s="38">
        <v>532</v>
      </c>
      <c r="VD7" s="39">
        <v>108.5</v>
      </c>
      <c r="VE7" s="38">
        <v>201.6</v>
      </c>
      <c r="VF7" s="39">
        <v>100</v>
      </c>
      <c r="VG7" s="38">
        <v>300</v>
      </c>
      <c r="VH7" s="39">
        <v>175.5</v>
      </c>
      <c r="VI7" s="38">
        <v>55.2</v>
      </c>
      <c r="VJ7" s="39">
        <v>210</v>
      </c>
      <c r="VK7" s="38">
        <v>156.15</v>
      </c>
      <c r="VL7" s="39">
        <v>1330</v>
      </c>
      <c r="VM7" s="38">
        <v>65.599999999999994</v>
      </c>
      <c r="VN7" s="39">
        <v>176.7</v>
      </c>
      <c r="VO7" s="38">
        <v>140</v>
      </c>
      <c r="VP7" s="39">
        <v>810</v>
      </c>
      <c r="VQ7" s="38">
        <v>537.5</v>
      </c>
      <c r="VR7" s="39">
        <v>180</v>
      </c>
      <c r="VS7" s="38">
        <v>76.5</v>
      </c>
      <c r="VT7" s="39">
        <v>183.35</v>
      </c>
      <c r="VU7" s="38">
        <v>48</v>
      </c>
      <c r="VV7" s="39">
        <v>78.84</v>
      </c>
      <c r="VW7" s="38">
        <v>189</v>
      </c>
      <c r="VX7" s="39">
        <v>131.75</v>
      </c>
      <c r="VY7" s="38">
        <v>228</v>
      </c>
      <c r="VZ7" s="39">
        <v>120</v>
      </c>
      <c r="WA7" s="38">
        <v>86.4</v>
      </c>
      <c r="WB7" s="39">
        <v>388.8</v>
      </c>
      <c r="WC7" s="38">
        <v>540</v>
      </c>
      <c r="WD7" s="39">
        <v>78.75</v>
      </c>
      <c r="WE7" s="38">
        <v>108</v>
      </c>
      <c r="WF7" s="39">
        <v>608</v>
      </c>
      <c r="WG7" s="38">
        <v>380</v>
      </c>
      <c r="WH7" s="39">
        <v>1320</v>
      </c>
      <c r="WI7" s="38">
        <v>37.5</v>
      </c>
      <c r="WJ7" s="39">
        <v>493</v>
      </c>
      <c r="WK7" s="38">
        <v>95</v>
      </c>
      <c r="WL7" s="39">
        <v>279</v>
      </c>
      <c r="WM7" s="38">
        <v>98.4</v>
      </c>
      <c r="WN7" s="39">
        <v>144</v>
      </c>
      <c r="WO7" s="38">
        <v>183.6</v>
      </c>
      <c r="WP7" s="39">
        <v>142.5</v>
      </c>
      <c r="WQ7" s="38">
        <v>52.35</v>
      </c>
      <c r="WR7" s="39">
        <v>702</v>
      </c>
      <c r="WS7" s="38">
        <v>1319.2</v>
      </c>
      <c r="WT7" s="39">
        <v>240</v>
      </c>
      <c r="WU7" s="38">
        <v>1296</v>
      </c>
      <c r="WV7" s="39">
        <v>1296</v>
      </c>
      <c r="WW7" s="38">
        <v>1287</v>
      </c>
      <c r="WX7" s="39">
        <v>36</v>
      </c>
      <c r="WY7" s="38">
        <v>500</v>
      </c>
      <c r="WZ7" s="39">
        <v>747</v>
      </c>
      <c r="XA7" s="38">
        <v>186</v>
      </c>
      <c r="XB7" s="39">
        <v>691.2</v>
      </c>
      <c r="XC7" s="38">
        <v>43.2</v>
      </c>
      <c r="XD7" s="39">
        <v>142.5</v>
      </c>
      <c r="XE7" s="38">
        <v>1250</v>
      </c>
      <c r="XF7" s="39">
        <v>624.6</v>
      </c>
      <c r="XG7" s="38">
        <v>337.5</v>
      </c>
      <c r="XH7" s="39">
        <v>1248</v>
      </c>
      <c r="XI7" s="38">
        <v>190</v>
      </c>
      <c r="XJ7" s="39">
        <v>877.5</v>
      </c>
      <c r="XK7" s="38">
        <v>380</v>
      </c>
      <c r="XL7" s="39">
        <v>110</v>
      </c>
      <c r="XM7" s="38">
        <v>85.12</v>
      </c>
      <c r="XN7" s="39">
        <v>640.5</v>
      </c>
      <c r="XO7" s="38">
        <v>38.25</v>
      </c>
      <c r="XP7" s="39">
        <v>1237.9000000000001</v>
      </c>
      <c r="XQ7" s="38">
        <v>252</v>
      </c>
      <c r="XR7" s="39">
        <v>112</v>
      </c>
      <c r="XS7" s="38">
        <v>990</v>
      </c>
      <c r="XT7" s="39">
        <v>140</v>
      </c>
      <c r="XU7" s="38">
        <v>360</v>
      </c>
      <c r="XV7" s="39">
        <v>36</v>
      </c>
      <c r="XW7" s="38">
        <v>249.6</v>
      </c>
      <c r="XX7" s="39">
        <v>1200</v>
      </c>
      <c r="XY7" s="38">
        <v>372.4</v>
      </c>
      <c r="XZ7" s="39">
        <v>240</v>
      </c>
      <c r="YA7" s="38">
        <v>1200</v>
      </c>
      <c r="YB7" s="39">
        <v>112</v>
      </c>
      <c r="YC7" s="38">
        <v>237.5</v>
      </c>
      <c r="YD7" s="39">
        <v>640</v>
      </c>
      <c r="YE7" s="38">
        <v>280.8</v>
      </c>
      <c r="YF7" s="39">
        <v>141.6</v>
      </c>
      <c r="YG7" s="38">
        <v>192</v>
      </c>
      <c r="YH7" s="39">
        <v>529.20000000000005</v>
      </c>
      <c r="YI7" s="38">
        <v>586.5</v>
      </c>
      <c r="YJ7" s="39">
        <v>1200</v>
      </c>
      <c r="YK7" s="38">
        <v>425.6</v>
      </c>
      <c r="YL7" s="39">
        <v>320</v>
      </c>
      <c r="YM7" s="38">
        <v>403.2</v>
      </c>
      <c r="YN7" s="39">
        <v>1187.5</v>
      </c>
      <c r="YO7" s="38">
        <v>28.8</v>
      </c>
      <c r="YP7" s="39">
        <v>364.8</v>
      </c>
      <c r="YQ7" s="38">
        <v>144</v>
      </c>
      <c r="YR7" s="39">
        <v>285.12</v>
      </c>
      <c r="YS7" s="38">
        <v>412.5</v>
      </c>
      <c r="YT7" s="39">
        <v>420</v>
      </c>
      <c r="YU7" s="38">
        <v>216</v>
      </c>
      <c r="YV7" s="39">
        <v>126</v>
      </c>
      <c r="YW7" s="38">
        <v>16</v>
      </c>
      <c r="YX7" s="39">
        <v>232.08</v>
      </c>
      <c r="YY7" s="38">
        <v>525</v>
      </c>
      <c r="YZ7" s="39">
        <v>54</v>
      </c>
      <c r="ZA7" s="38">
        <v>427</v>
      </c>
      <c r="ZB7" s="39">
        <v>585</v>
      </c>
      <c r="ZC7" s="38">
        <v>60</v>
      </c>
      <c r="ZD7" s="39">
        <v>67.5</v>
      </c>
      <c r="ZE7" s="38">
        <v>400</v>
      </c>
      <c r="ZF7" s="39">
        <v>388.35</v>
      </c>
      <c r="ZG7" s="38">
        <v>368.93</v>
      </c>
      <c r="ZH7" s="39">
        <v>224</v>
      </c>
      <c r="ZI7" s="38">
        <v>161.28</v>
      </c>
      <c r="ZJ7" s="39">
        <v>299.25</v>
      </c>
      <c r="ZK7" s="38">
        <v>57</v>
      </c>
      <c r="ZL7" s="39">
        <v>541.5</v>
      </c>
      <c r="ZM7" s="38">
        <v>70</v>
      </c>
      <c r="ZN7" s="39">
        <v>36</v>
      </c>
      <c r="ZO7" s="38">
        <v>340</v>
      </c>
      <c r="ZP7" s="39">
        <v>146</v>
      </c>
      <c r="ZQ7" s="38">
        <v>157.5</v>
      </c>
      <c r="ZR7" s="39">
        <v>138</v>
      </c>
      <c r="ZS7" s="38">
        <v>115.8</v>
      </c>
      <c r="ZT7" s="39">
        <v>240</v>
      </c>
      <c r="ZU7" s="38">
        <v>80.64</v>
      </c>
      <c r="ZV7" s="39">
        <v>600</v>
      </c>
      <c r="ZW7" s="38">
        <v>55.8</v>
      </c>
      <c r="ZX7" s="39">
        <v>1045</v>
      </c>
      <c r="ZY7" s="38">
        <v>546</v>
      </c>
      <c r="ZZ7" s="39">
        <v>960</v>
      </c>
      <c r="AAA7" s="38">
        <v>217.39</v>
      </c>
      <c r="AAB7" s="39">
        <v>1170</v>
      </c>
      <c r="AAC7" s="38">
        <v>197.62</v>
      </c>
      <c r="AAD7" s="39">
        <v>36.479999999999997</v>
      </c>
      <c r="AAE7" s="38">
        <v>236.25</v>
      </c>
      <c r="AAF7" s="39">
        <v>285</v>
      </c>
      <c r="AAG7" s="38">
        <v>567</v>
      </c>
      <c r="AAH7" s="39">
        <v>393</v>
      </c>
      <c r="AAI7" s="38">
        <v>351</v>
      </c>
      <c r="AAJ7" s="39">
        <v>77.67</v>
      </c>
      <c r="AAK7" s="38">
        <v>1008</v>
      </c>
      <c r="AAL7" s="39">
        <v>310.08</v>
      </c>
      <c r="AAM7" s="38">
        <v>161.5</v>
      </c>
      <c r="AAN7" s="39">
        <v>630</v>
      </c>
      <c r="AAO7" s="38">
        <v>248</v>
      </c>
      <c r="AAP7" s="39">
        <v>74.400000000000006</v>
      </c>
      <c r="AAQ7" s="38">
        <v>1170</v>
      </c>
      <c r="AAR7" s="39">
        <v>540</v>
      </c>
      <c r="AAS7" s="38">
        <v>1162.8</v>
      </c>
      <c r="AAT7" s="39">
        <v>1152</v>
      </c>
      <c r="AAU7" s="38">
        <v>384</v>
      </c>
      <c r="AAV7" s="39">
        <v>488.25</v>
      </c>
      <c r="AAW7" s="38">
        <v>1140</v>
      </c>
      <c r="AAX7" s="39">
        <v>82.8</v>
      </c>
      <c r="AAY7" s="38">
        <v>147</v>
      </c>
      <c r="AAZ7" s="39">
        <v>198</v>
      </c>
      <c r="ABA7" s="38">
        <v>139</v>
      </c>
      <c r="ABB7" s="39">
        <v>72</v>
      </c>
      <c r="ABC7" s="38">
        <v>378</v>
      </c>
      <c r="ABD7" s="39">
        <v>496</v>
      </c>
      <c r="ABE7" s="38">
        <v>48.75</v>
      </c>
      <c r="ABF7" s="39">
        <v>54</v>
      </c>
      <c r="ABG7" s="38">
        <v>334.8</v>
      </c>
      <c r="ABH7" s="39">
        <v>258.89999999999998</v>
      </c>
      <c r="ABI7" s="38">
        <v>54</v>
      </c>
      <c r="ABJ7" s="39">
        <v>84</v>
      </c>
      <c r="ABK7" s="38">
        <v>1140</v>
      </c>
      <c r="ABL7" s="39">
        <v>154</v>
      </c>
      <c r="ABM7" s="38">
        <v>101.25</v>
      </c>
      <c r="ABN7" s="39">
        <v>44.8</v>
      </c>
      <c r="ABO7" s="38">
        <v>735</v>
      </c>
      <c r="ABP7" s="39">
        <v>210</v>
      </c>
      <c r="ABQ7" s="38">
        <v>432</v>
      </c>
      <c r="ABR7" s="39">
        <v>272</v>
      </c>
      <c r="ABS7" s="38">
        <v>1050</v>
      </c>
      <c r="ABT7" s="39">
        <v>288</v>
      </c>
      <c r="ABU7" s="38">
        <v>396.8</v>
      </c>
      <c r="ABV7" s="39">
        <v>300</v>
      </c>
      <c r="ABW7" s="38">
        <v>100.8</v>
      </c>
      <c r="ABX7" s="39">
        <v>525</v>
      </c>
      <c r="ABY7" s="38">
        <v>152</v>
      </c>
      <c r="ABZ7" s="39">
        <v>63</v>
      </c>
      <c r="ACA7" s="38">
        <v>1134.25</v>
      </c>
      <c r="ACB7" s="39">
        <v>722</v>
      </c>
      <c r="ACC7" s="38">
        <v>810</v>
      </c>
      <c r="ACD7" s="39">
        <v>969</v>
      </c>
      <c r="ACE7" s="38">
        <v>1125</v>
      </c>
      <c r="ACF7" s="39">
        <v>294</v>
      </c>
      <c r="ACG7" s="38">
        <v>372</v>
      </c>
      <c r="ACH7" s="39">
        <v>1123.2</v>
      </c>
      <c r="ACI7" s="38">
        <v>135</v>
      </c>
      <c r="ACJ7" s="39">
        <v>1116</v>
      </c>
      <c r="ACK7" s="38">
        <v>25</v>
      </c>
      <c r="ACL7" s="39">
        <v>660</v>
      </c>
      <c r="ACM7" s="38">
        <v>163.19999999999999</v>
      </c>
      <c r="ACN7" s="39">
        <v>540</v>
      </c>
      <c r="ACO7" s="38">
        <v>990</v>
      </c>
      <c r="ACP7" s="39">
        <v>472.6</v>
      </c>
      <c r="ACQ7" s="38">
        <v>349</v>
      </c>
      <c r="ACR7" s="39">
        <v>739.5</v>
      </c>
      <c r="ACS7" s="38">
        <v>517.79999999999995</v>
      </c>
      <c r="ACT7" s="39">
        <v>152</v>
      </c>
      <c r="ACU7" s="38">
        <v>273.60000000000002</v>
      </c>
      <c r="ACV7" s="39">
        <v>780</v>
      </c>
      <c r="ACW7" s="38">
        <v>42</v>
      </c>
      <c r="ACX7" s="39">
        <v>1104</v>
      </c>
      <c r="ACY7" s="38">
        <v>39.9</v>
      </c>
      <c r="ACZ7" s="39">
        <v>335.34</v>
      </c>
      <c r="ADA7" s="38">
        <v>471.15</v>
      </c>
      <c r="ADB7" s="39">
        <v>1092</v>
      </c>
      <c r="ADC7" s="38">
        <v>208</v>
      </c>
      <c r="ADD7" s="39">
        <v>562.5</v>
      </c>
      <c r="ADE7" s="38">
        <v>24.82</v>
      </c>
      <c r="ADF7" s="39">
        <v>776.7</v>
      </c>
      <c r="ADG7" s="38">
        <v>96</v>
      </c>
      <c r="ADH7" s="39">
        <v>172.8</v>
      </c>
      <c r="ADI7" s="38">
        <v>900</v>
      </c>
      <c r="ADJ7" s="39">
        <v>35.619999999999997</v>
      </c>
      <c r="ADK7" s="38">
        <v>1092</v>
      </c>
      <c r="ADL7" s="39">
        <v>997.5</v>
      </c>
      <c r="ADM7" s="38">
        <v>54</v>
      </c>
      <c r="ADN7" s="39">
        <v>405</v>
      </c>
      <c r="ADO7" s="38">
        <v>12.5</v>
      </c>
      <c r="ADP7" s="39">
        <v>180</v>
      </c>
      <c r="ADQ7" s="38">
        <v>23.8</v>
      </c>
      <c r="ADR7" s="39">
        <v>190</v>
      </c>
      <c r="ADS7" s="38">
        <v>1064</v>
      </c>
      <c r="ADT7" s="39">
        <v>154</v>
      </c>
      <c r="ADU7" s="38">
        <v>342</v>
      </c>
      <c r="ADV7" s="39">
        <v>149</v>
      </c>
      <c r="ADW7" s="38">
        <v>624.75</v>
      </c>
      <c r="ADX7" s="39">
        <v>297.5</v>
      </c>
      <c r="ADY7" s="38">
        <v>1061.82</v>
      </c>
      <c r="ADZ7" s="39">
        <v>1060</v>
      </c>
      <c r="AEA7" s="38">
        <v>226.8</v>
      </c>
      <c r="AEB7" s="39">
        <v>36</v>
      </c>
      <c r="AEC7" s="38">
        <v>1060</v>
      </c>
      <c r="AED7" s="39">
        <v>187.5</v>
      </c>
      <c r="AEE7" s="38">
        <v>250</v>
      </c>
      <c r="AEF7" s="39">
        <v>322</v>
      </c>
      <c r="AEG7" s="38">
        <v>680</v>
      </c>
      <c r="AEH7" s="39">
        <v>102</v>
      </c>
      <c r="AEI7" s="38">
        <v>105</v>
      </c>
      <c r="AEJ7" s="39">
        <v>202.5</v>
      </c>
      <c r="AEK7" s="38">
        <v>344</v>
      </c>
      <c r="AEL7" s="39">
        <v>88.5</v>
      </c>
      <c r="AEM7" s="38">
        <v>1058.25</v>
      </c>
      <c r="AEN7" s="39">
        <v>224</v>
      </c>
      <c r="AEO7" s="38">
        <v>98.81</v>
      </c>
      <c r="AEP7" s="39">
        <v>248.11</v>
      </c>
      <c r="AEQ7" s="38">
        <v>30</v>
      </c>
      <c r="AER7" s="39">
        <v>57.8</v>
      </c>
      <c r="AES7" s="38">
        <v>490</v>
      </c>
      <c r="AET7" s="39">
        <v>625</v>
      </c>
      <c r="AEU7" s="38">
        <v>625.5</v>
      </c>
      <c r="AEV7" s="39">
        <v>840</v>
      </c>
      <c r="AEW7" s="38">
        <v>560</v>
      </c>
      <c r="AEX7" s="39">
        <v>304</v>
      </c>
      <c r="AEY7" s="38">
        <v>250</v>
      </c>
      <c r="AEZ7" s="39">
        <v>842</v>
      </c>
    </row>
    <row r="11" spans="1:832" ht="15.75" thickBot="1" x14ac:dyDescent="0.3"/>
    <row r="12" spans="1:832" ht="19.5" thickBot="1" x14ac:dyDescent="0.35">
      <c r="A12" s="24" t="s">
        <v>194</v>
      </c>
      <c r="B12" s="25" t="s">
        <v>188</v>
      </c>
      <c r="C12" s="26" t="s">
        <v>189</v>
      </c>
      <c r="D12" s="26" t="s">
        <v>193</v>
      </c>
      <c r="E12" s="26" t="s">
        <v>196</v>
      </c>
      <c r="F12" s="26" t="s">
        <v>195</v>
      </c>
      <c r="G12" s="27" t="s">
        <v>191</v>
      </c>
    </row>
    <row r="13" spans="1:832" x14ac:dyDescent="0.25">
      <c r="A13" s="52">
        <v>10542</v>
      </c>
      <c r="B13" s="53">
        <f>HLOOKUP(A13,$A$1:$AEZ$7,2,FALSE)</f>
        <v>40683</v>
      </c>
      <c r="C13" s="22" t="str">
        <f>HLOOKUP(A13,$A$1:$AEZ$7,3,FALSE)</f>
        <v>Königlich Essen</v>
      </c>
      <c r="D13" s="22" t="str">
        <f>HLOOKUP(A13,$A$1:$AEZ$7,4,FALSE)</f>
        <v>Germany</v>
      </c>
      <c r="E13" s="22" t="str">
        <f>HLOOKUP(A13,$A$1:$AEZ$7,5,FALSE)</f>
        <v>Nancy Davolio</v>
      </c>
      <c r="F13" s="22" t="str">
        <f>HLOOKUP(A13,$A$1:$AEZ$7,6,FALSE)</f>
        <v>Queso Cabrales</v>
      </c>
      <c r="G13" s="23">
        <f>HLOOKUP(A13,$A$1:$AEZ$7,7,FALSE)</f>
        <v>299.25</v>
      </c>
    </row>
    <row r="14" spans="1:832" x14ac:dyDescent="0.25">
      <c r="A14" s="49">
        <v>10407</v>
      </c>
      <c r="B14" s="47">
        <f t="shared" ref="B14:B22" si="0">HLOOKUP(A14,$A$1:$AEZ$7,2,FALSE)</f>
        <v>40550</v>
      </c>
      <c r="C14" s="10" t="str">
        <f t="shared" ref="C14:C22" si="1">HLOOKUP(A14,$A$1:$AEZ$7,3,FALSE)</f>
        <v>Ottilies Käseladen</v>
      </c>
      <c r="D14" s="10" t="str">
        <f t="shared" ref="D14:D22" si="2">HLOOKUP(A14,$A$1:$AEZ$7,4,FALSE)</f>
        <v>Germany</v>
      </c>
      <c r="E14" s="10" t="str">
        <f t="shared" ref="E14:E22" si="3">HLOOKUP(A14,$A$1:$AEZ$7,5,FALSE)</f>
        <v>Andrew Fuller</v>
      </c>
      <c r="F14" s="10" t="str">
        <f t="shared" ref="F14:F22" si="4">HLOOKUP(A14,$A$1:$AEZ$7,6,FALSE)</f>
        <v>Queso Cabrales</v>
      </c>
      <c r="G14" s="15">
        <f t="shared" ref="G14:G22" si="5">HLOOKUP(A14,$A$1:$AEZ$7,7,FALSE)</f>
        <v>504</v>
      </c>
    </row>
    <row r="15" spans="1:832" x14ac:dyDescent="0.25">
      <c r="A15" s="48">
        <v>10252</v>
      </c>
      <c r="B15" s="47">
        <f t="shared" si="0"/>
        <v>40368</v>
      </c>
      <c r="C15" s="10" t="str">
        <f t="shared" si="1"/>
        <v>Suprêmes délices</v>
      </c>
      <c r="D15" s="10" t="str">
        <f t="shared" si="2"/>
        <v>Belgium</v>
      </c>
      <c r="E15" s="10" t="str">
        <f t="shared" si="3"/>
        <v>Margaret Peacock</v>
      </c>
      <c r="F15" s="10" t="str">
        <f t="shared" si="4"/>
        <v>Sir Rodney's Marmalade</v>
      </c>
      <c r="G15" s="15">
        <f t="shared" si="5"/>
        <v>2462.4</v>
      </c>
    </row>
    <row r="16" spans="1:832" x14ac:dyDescent="0.25">
      <c r="A16" s="49">
        <v>10414</v>
      </c>
      <c r="B16" s="47">
        <f t="shared" si="0"/>
        <v>40557</v>
      </c>
      <c r="C16" s="10" t="str">
        <f t="shared" si="1"/>
        <v>Familia Arquibaldo</v>
      </c>
      <c r="D16" s="10" t="str">
        <f t="shared" si="2"/>
        <v>Brazil</v>
      </c>
      <c r="E16" s="10" t="str">
        <f t="shared" si="3"/>
        <v>Andrew Fuller</v>
      </c>
      <c r="F16" s="10" t="str">
        <f t="shared" si="4"/>
        <v>Teatime Chocolate Biscuits</v>
      </c>
      <c r="G16" s="15">
        <f t="shared" si="5"/>
        <v>124.83</v>
      </c>
    </row>
    <row r="17" spans="1:7" x14ac:dyDescent="0.25">
      <c r="A17" s="48">
        <v>10359</v>
      </c>
      <c r="B17" s="47">
        <f t="shared" si="0"/>
        <v>40503</v>
      </c>
      <c r="C17" s="10" t="str">
        <f t="shared" si="1"/>
        <v>Seven Seas Imports</v>
      </c>
      <c r="D17" s="10" t="str">
        <f t="shared" si="2"/>
        <v>UK</v>
      </c>
      <c r="E17" s="10" t="str">
        <f t="shared" si="3"/>
        <v>Steven Buchanan</v>
      </c>
      <c r="F17" s="10" t="str">
        <f t="shared" si="4"/>
        <v>Pavlova</v>
      </c>
      <c r="G17" s="15">
        <f t="shared" si="5"/>
        <v>739.48</v>
      </c>
    </row>
    <row r="18" spans="1:7" x14ac:dyDescent="0.25">
      <c r="A18" s="48">
        <v>10408</v>
      </c>
      <c r="B18" s="47">
        <f t="shared" si="0"/>
        <v>40551</v>
      </c>
      <c r="C18" s="10" t="str">
        <f t="shared" si="1"/>
        <v>Folies gourmandes</v>
      </c>
      <c r="D18" s="10" t="str">
        <f t="shared" si="2"/>
        <v>France</v>
      </c>
      <c r="E18" s="10" t="str">
        <f t="shared" si="3"/>
        <v>Laura Callahan</v>
      </c>
      <c r="F18" s="10" t="str">
        <f t="shared" si="4"/>
        <v>Gravad lax</v>
      </c>
      <c r="G18" s="15">
        <f t="shared" si="5"/>
        <v>208</v>
      </c>
    </row>
    <row r="19" spans="1:7" x14ac:dyDescent="0.25">
      <c r="A19" s="49">
        <v>10814</v>
      </c>
      <c r="B19" s="47">
        <f t="shared" si="0"/>
        <v>40913</v>
      </c>
      <c r="C19" s="10" t="str">
        <f t="shared" si="1"/>
        <v>Victuailles en stock</v>
      </c>
      <c r="D19" s="10" t="str">
        <f t="shared" si="2"/>
        <v>France</v>
      </c>
      <c r="E19" s="10" t="str">
        <f t="shared" si="3"/>
        <v>Janet Leverling</v>
      </c>
      <c r="F19" s="10" t="str">
        <f t="shared" si="4"/>
        <v>Jack's New England Clam Chowder</v>
      </c>
      <c r="G19" s="15">
        <f t="shared" si="5"/>
        <v>193</v>
      </c>
    </row>
    <row r="20" spans="1:7" x14ac:dyDescent="0.25">
      <c r="A20" s="49">
        <v>10390</v>
      </c>
      <c r="B20" s="47">
        <f t="shared" si="0"/>
        <v>40535</v>
      </c>
      <c r="C20" s="10" t="str">
        <f t="shared" si="1"/>
        <v>Ernst Handel</v>
      </c>
      <c r="D20" s="10" t="str">
        <f t="shared" si="2"/>
        <v>Austria</v>
      </c>
      <c r="E20" s="10" t="str">
        <f t="shared" si="3"/>
        <v>Michael Suyama</v>
      </c>
      <c r="F20" s="10" t="str">
        <f t="shared" si="4"/>
        <v>Gorgonzola Telino</v>
      </c>
      <c r="G20" s="15">
        <f t="shared" si="5"/>
        <v>540</v>
      </c>
    </row>
    <row r="21" spans="1:7" x14ac:dyDescent="0.25">
      <c r="A21" s="48">
        <v>10775</v>
      </c>
      <c r="B21" s="47">
        <f t="shared" si="0"/>
        <v>40889</v>
      </c>
      <c r="C21" s="10" t="str">
        <f t="shared" si="1"/>
        <v>The Cracker Box</v>
      </c>
      <c r="D21" s="10" t="str">
        <f t="shared" si="2"/>
        <v>USA</v>
      </c>
      <c r="E21" s="10" t="str">
        <f t="shared" si="3"/>
        <v>Robert King</v>
      </c>
      <c r="F21" s="10" t="str">
        <f t="shared" si="4"/>
        <v>Ikura</v>
      </c>
      <c r="G21" s="15">
        <f t="shared" si="5"/>
        <v>186</v>
      </c>
    </row>
    <row r="22" spans="1:7" ht="15.75" thickBot="1" x14ac:dyDescent="0.3">
      <c r="A22" s="50">
        <v>10498</v>
      </c>
      <c r="B22" s="51">
        <f t="shared" si="0"/>
        <v>40640</v>
      </c>
      <c r="C22" s="19" t="str">
        <f t="shared" si="1"/>
        <v>HILARIÓN-Abastos</v>
      </c>
      <c r="D22" s="19" t="str">
        <f t="shared" si="2"/>
        <v>Venezuela</v>
      </c>
      <c r="E22" s="19" t="str">
        <f t="shared" si="3"/>
        <v>Laura Callahan</v>
      </c>
      <c r="F22" s="19" t="str">
        <f t="shared" si="4"/>
        <v>Guaraná Fantástica</v>
      </c>
      <c r="G22" s="20">
        <f t="shared" si="5"/>
        <v>63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5F88-4B72-4722-AB44-7DDD07D55EE6}">
  <dimension ref="A1:F32"/>
  <sheetViews>
    <sheetView workbookViewId="0">
      <selection activeCell="J14" sqref="J14"/>
    </sheetView>
  </sheetViews>
  <sheetFormatPr defaultRowHeight="15" x14ac:dyDescent="0.25"/>
  <cols>
    <col min="1" max="1" width="12" customWidth="1"/>
    <col min="2" max="2" width="14.28515625" customWidth="1"/>
    <col min="3" max="3" width="14.85546875" customWidth="1"/>
    <col min="4" max="4" width="16.140625" customWidth="1"/>
    <col min="5" max="5" width="17" customWidth="1"/>
    <col min="6" max="6" width="20.5703125" customWidth="1"/>
  </cols>
  <sheetData>
    <row r="1" spans="1:6" x14ac:dyDescent="0.25">
      <c r="A1" s="85" t="s">
        <v>282</v>
      </c>
      <c r="B1" s="85"/>
      <c r="C1" s="85"/>
      <c r="D1" s="85"/>
      <c r="E1" s="85"/>
      <c r="F1" s="85"/>
    </row>
    <row r="2" spans="1:6" x14ac:dyDescent="0.25">
      <c r="A2" s="55" t="s">
        <v>210</v>
      </c>
      <c r="B2" s="55" t="s">
        <v>211</v>
      </c>
      <c r="C2" s="55" t="s">
        <v>212</v>
      </c>
      <c r="D2" s="55" t="s">
        <v>213</v>
      </c>
      <c r="E2" s="55" t="s">
        <v>214</v>
      </c>
      <c r="F2" s="55" t="s">
        <v>215</v>
      </c>
    </row>
    <row r="3" spans="1:6" x14ac:dyDescent="0.25">
      <c r="A3" s="47" t="s">
        <v>216</v>
      </c>
      <c r="B3" s="54">
        <v>1</v>
      </c>
      <c r="C3" s="10" t="s">
        <v>217</v>
      </c>
      <c r="D3" s="54">
        <v>20</v>
      </c>
      <c r="E3" s="56">
        <v>50000</v>
      </c>
      <c r="F3" s="56">
        <v>1000000</v>
      </c>
    </row>
    <row r="4" spans="1:6" x14ac:dyDescent="0.25">
      <c r="A4" s="47" t="s">
        <v>218</v>
      </c>
      <c r="B4" s="54">
        <v>2</v>
      </c>
      <c r="C4" s="10" t="s">
        <v>219</v>
      </c>
      <c r="D4" s="54">
        <v>25</v>
      </c>
      <c r="E4" s="56">
        <v>25000</v>
      </c>
      <c r="F4" s="56">
        <v>625000</v>
      </c>
    </row>
    <row r="5" spans="1:6" x14ac:dyDescent="0.25">
      <c r="A5" s="47" t="s">
        <v>220</v>
      </c>
      <c r="B5" s="54">
        <v>3</v>
      </c>
      <c r="C5" s="10" t="s">
        <v>221</v>
      </c>
      <c r="D5" s="54">
        <v>10</v>
      </c>
      <c r="E5" s="56">
        <v>15000</v>
      </c>
      <c r="F5" s="56">
        <v>150000</v>
      </c>
    </row>
    <row r="6" spans="1:6" x14ac:dyDescent="0.25">
      <c r="A6" s="47" t="s">
        <v>222</v>
      </c>
      <c r="B6" s="54">
        <v>4</v>
      </c>
      <c r="C6" s="10" t="s">
        <v>223</v>
      </c>
      <c r="D6" s="54">
        <v>67</v>
      </c>
      <c r="E6" s="56">
        <v>10000</v>
      </c>
      <c r="F6" s="56">
        <v>670000</v>
      </c>
    </row>
    <row r="7" spans="1:6" x14ac:dyDescent="0.25">
      <c r="A7" s="47" t="s">
        <v>216</v>
      </c>
      <c r="B7" s="54">
        <v>5</v>
      </c>
      <c r="C7" s="10" t="s">
        <v>224</v>
      </c>
      <c r="D7" s="54">
        <v>45</v>
      </c>
      <c r="E7" s="56">
        <v>55000</v>
      </c>
      <c r="F7" s="56">
        <v>2475000</v>
      </c>
    </row>
    <row r="8" spans="1:6" x14ac:dyDescent="0.25">
      <c r="A8" s="47" t="s">
        <v>218</v>
      </c>
      <c r="B8" s="54">
        <v>1</v>
      </c>
      <c r="C8" s="10" t="s">
        <v>217</v>
      </c>
      <c r="D8" s="54">
        <v>34</v>
      </c>
      <c r="E8" s="56">
        <v>50000</v>
      </c>
      <c r="F8" s="56">
        <v>1700000</v>
      </c>
    </row>
    <row r="9" spans="1:6" x14ac:dyDescent="0.25">
      <c r="A9" s="47" t="s">
        <v>220</v>
      </c>
      <c r="B9" s="54">
        <v>4</v>
      </c>
      <c r="C9" s="10" t="s">
        <v>223</v>
      </c>
      <c r="D9" s="54">
        <v>40</v>
      </c>
      <c r="E9" s="56">
        <v>10000</v>
      </c>
      <c r="F9" s="56">
        <v>400000</v>
      </c>
    </row>
    <row r="10" spans="1:6" x14ac:dyDescent="0.25">
      <c r="A10" s="47" t="s">
        <v>222</v>
      </c>
      <c r="B10" s="54">
        <v>1</v>
      </c>
      <c r="C10" s="10" t="s">
        <v>217</v>
      </c>
      <c r="D10" s="54">
        <v>67</v>
      </c>
      <c r="E10" s="56">
        <v>50000</v>
      </c>
      <c r="F10" s="56">
        <v>3350000</v>
      </c>
    </row>
    <row r="11" spans="1:6" x14ac:dyDescent="0.25">
      <c r="A11" s="47" t="s">
        <v>216</v>
      </c>
      <c r="B11" s="54">
        <v>3</v>
      </c>
      <c r="C11" s="10" t="s">
        <v>221</v>
      </c>
      <c r="D11" s="54">
        <v>23</v>
      </c>
      <c r="E11" s="56">
        <v>15000</v>
      </c>
      <c r="F11" s="56">
        <v>345000</v>
      </c>
    </row>
    <row r="12" spans="1:6" x14ac:dyDescent="0.25">
      <c r="A12" s="47" t="s">
        <v>218</v>
      </c>
      <c r="B12" s="54">
        <v>4</v>
      </c>
      <c r="C12" s="10" t="s">
        <v>223</v>
      </c>
      <c r="D12" s="54">
        <v>24</v>
      </c>
      <c r="E12" s="56">
        <v>10000</v>
      </c>
      <c r="F12" s="56">
        <v>240000</v>
      </c>
    </row>
    <row r="13" spans="1:6" x14ac:dyDescent="0.25">
      <c r="A13" s="47" t="s">
        <v>220</v>
      </c>
      <c r="B13" s="54">
        <v>2</v>
      </c>
      <c r="C13" s="10" t="s">
        <v>219</v>
      </c>
      <c r="D13" s="54">
        <v>12</v>
      </c>
      <c r="E13" s="56">
        <v>25000</v>
      </c>
      <c r="F13" s="56">
        <v>300000</v>
      </c>
    </row>
    <row r="14" spans="1:6" x14ac:dyDescent="0.25">
      <c r="A14" s="47" t="s">
        <v>222</v>
      </c>
      <c r="B14" s="54">
        <v>4</v>
      </c>
      <c r="C14" s="10" t="s">
        <v>223</v>
      </c>
      <c r="D14" s="54">
        <v>34</v>
      </c>
      <c r="E14" s="56">
        <v>10000</v>
      </c>
      <c r="F14" s="56">
        <v>340000</v>
      </c>
    </row>
    <row r="15" spans="1:6" x14ac:dyDescent="0.25">
      <c r="A15" s="47" t="s">
        <v>216</v>
      </c>
      <c r="B15" s="54">
        <v>5</v>
      </c>
      <c r="C15" s="10" t="s">
        <v>224</v>
      </c>
      <c r="D15" s="54">
        <v>56</v>
      </c>
      <c r="E15" s="56">
        <v>55000</v>
      </c>
      <c r="F15" s="56">
        <v>3080000</v>
      </c>
    </row>
    <row r="16" spans="1:6" x14ac:dyDescent="0.25">
      <c r="A16" s="47" t="s">
        <v>218</v>
      </c>
      <c r="B16" s="54">
        <v>3</v>
      </c>
      <c r="C16" s="10" t="s">
        <v>221</v>
      </c>
      <c r="D16" s="54">
        <v>23</v>
      </c>
      <c r="E16" s="56">
        <v>15000</v>
      </c>
      <c r="F16" s="56">
        <v>345000</v>
      </c>
    </row>
    <row r="17" spans="1:6" x14ac:dyDescent="0.25">
      <c r="A17" s="47" t="s">
        <v>220</v>
      </c>
      <c r="B17" s="54">
        <v>8</v>
      </c>
      <c r="C17" s="10" t="s">
        <v>224</v>
      </c>
      <c r="D17" s="54">
        <v>56</v>
      </c>
      <c r="E17" s="56">
        <v>55000</v>
      </c>
      <c r="F17" s="56">
        <v>3080000</v>
      </c>
    </row>
    <row r="18" spans="1:6" x14ac:dyDescent="0.25">
      <c r="A18" s="47" t="s">
        <v>222</v>
      </c>
      <c r="B18" s="54">
        <v>3</v>
      </c>
      <c r="C18" s="10" t="s">
        <v>221</v>
      </c>
      <c r="D18" s="54">
        <v>34</v>
      </c>
      <c r="E18" s="56">
        <v>15000</v>
      </c>
      <c r="F18" s="56">
        <v>510000</v>
      </c>
    </row>
    <row r="19" spans="1:6" x14ac:dyDescent="0.25">
      <c r="A19" s="47" t="s">
        <v>216</v>
      </c>
      <c r="B19" s="54">
        <v>2</v>
      </c>
      <c r="C19" s="10" t="s">
        <v>219</v>
      </c>
      <c r="D19" s="54">
        <v>78</v>
      </c>
      <c r="E19" s="56">
        <v>25000</v>
      </c>
      <c r="F19" s="56">
        <v>1950000</v>
      </c>
    </row>
    <row r="20" spans="1:6" x14ac:dyDescent="0.25">
      <c r="A20" s="47" t="s">
        <v>218</v>
      </c>
      <c r="B20" s="54">
        <v>1</v>
      </c>
      <c r="C20" s="10" t="s">
        <v>217</v>
      </c>
      <c r="D20" s="54">
        <v>65</v>
      </c>
      <c r="E20" s="56">
        <v>50000</v>
      </c>
      <c r="F20" s="56">
        <v>3250000</v>
      </c>
    </row>
    <row r="21" spans="1:6" x14ac:dyDescent="0.25">
      <c r="A21" s="47" t="s">
        <v>220</v>
      </c>
      <c r="B21" s="54">
        <v>5</v>
      </c>
      <c r="C21" s="10" t="s">
        <v>224</v>
      </c>
      <c r="D21" s="54">
        <v>45</v>
      </c>
      <c r="E21" s="56">
        <v>55000</v>
      </c>
      <c r="F21" s="56">
        <v>2475000</v>
      </c>
    </row>
    <row r="22" spans="1:6" x14ac:dyDescent="0.25">
      <c r="A22" s="47" t="s">
        <v>222</v>
      </c>
      <c r="B22" s="54">
        <v>3</v>
      </c>
      <c r="C22" s="10" t="s">
        <v>221</v>
      </c>
      <c r="D22" s="54">
        <v>65</v>
      </c>
      <c r="E22" s="56">
        <v>15000</v>
      </c>
      <c r="F22" s="56">
        <v>975000</v>
      </c>
    </row>
    <row r="23" spans="1:6" x14ac:dyDescent="0.25">
      <c r="A23" s="47" t="s">
        <v>216</v>
      </c>
      <c r="B23" s="54">
        <v>2</v>
      </c>
      <c r="C23" s="10" t="s">
        <v>219</v>
      </c>
      <c r="D23" s="54">
        <v>45</v>
      </c>
      <c r="E23" s="56">
        <v>25000</v>
      </c>
      <c r="F23" s="56">
        <v>1125000</v>
      </c>
    </row>
    <row r="24" spans="1:6" x14ac:dyDescent="0.25">
      <c r="A24" s="47" t="s">
        <v>218</v>
      </c>
      <c r="B24" s="54">
        <v>7</v>
      </c>
      <c r="C24" s="10" t="s">
        <v>224</v>
      </c>
      <c r="D24" s="54">
        <v>67</v>
      </c>
      <c r="E24" s="56">
        <v>55000</v>
      </c>
      <c r="F24" s="56">
        <v>3685000</v>
      </c>
    </row>
    <row r="25" spans="1:6" x14ac:dyDescent="0.25">
      <c r="A25" s="47" t="s">
        <v>220</v>
      </c>
      <c r="B25" s="54">
        <v>4</v>
      </c>
      <c r="C25" s="10" t="s">
        <v>223</v>
      </c>
      <c r="D25" s="54">
        <v>45</v>
      </c>
      <c r="E25" s="56">
        <v>10000</v>
      </c>
      <c r="F25" s="56">
        <v>450000</v>
      </c>
    </row>
    <row r="26" spans="1:6" x14ac:dyDescent="0.25">
      <c r="A26" s="47" t="s">
        <v>222</v>
      </c>
      <c r="B26" s="54">
        <v>2</v>
      </c>
      <c r="C26" s="10" t="s">
        <v>219</v>
      </c>
      <c r="D26" s="54">
        <v>65</v>
      </c>
      <c r="E26" s="56">
        <v>25000</v>
      </c>
      <c r="F26" s="56">
        <v>1625000</v>
      </c>
    </row>
    <row r="27" spans="1:6" x14ac:dyDescent="0.25">
      <c r="A27" s="47" t="s">
        <v>216</v>
      </c>
      <c r="B27" s="54">
        <v>3</v>
      </c>
      <c r="C27" s="10" t="s">
        <v>221</v>
      </c>
      <c r="D27" s="54">
        <v>45</v>
      </c>
      <c r="E27" s="56">
        <v>15000</v>
      </c>
      <c r="F27" s="56">
        <v>675000</v>
      </c>
    </row>
    <row r="28" spans="1:6" x14ac:dyDescent="0.25">
      <c r="A28" s="47" t="s">
        <v>218</v>
      </c>
      <c r="B28" s="54">
        <v>8</v>
      </c>
      <c r="C28" s="10" t="s">
        <v>224</v>
      </c>
      <c r="D28" s="54">
        <v>67</v>
      </c>
      <c r="E28" s="56">
        <v>55000</v>
      </c>
      <c r="F28" s="56">
        <v>3685000</v>
      </c>
    </row>
    <row r="29" spans="1:6" x14ac:dyDescent="0.25">
      <c r="A29" s="47" t="s">
        <v>220</v>
      </c>
      <c r="B29" s="54">
        <v>4</v>
      </c>
      <c r="C29" s="10" t="s">
        <v>223</v>
      </c>
      <c r="D29" s="54">
        <v>87</v>
      </c>
      <c r="E29" s="56">
        <v>10000</v>
      </c>
      <c r="F29" s="56">
        <v>870000</v>
      </c>
    </row>
    <row r="30" spans="1:6" x14ac:dyDescent="0.25">
      <c r="A30" s="47" t="s">
        <v>222</v>
      </c>
      <c r="B30" s="54">
        <v>3</v>
      </c>
      <c r="C30" s="10" t="s">
        <v>221</v>
      </c>
      <c r="D30" s="54">
        <v>56</v>
      </c>
      <c r="E30" s="56">
        <v>15000</v>
      </c>
      <c r="F30" s="56">
        <v>840000</v>
      </c>
    </row>
    <row r="31" spans="1:6" x14ac:dyDescent="0.25">
      <c r="A31" s="47" t="s">
        <v>218</v>
      </c>
      <c r="B31" s="54">
        <v>2</v>
      </c>
      <c r="C31" s="10" t="s">
        <v>219</v>
      </c>
      <c r="D31" s="54">
        <v>43</v>
      </c>
      <c r="E31" s="56">
        <v>25000</v>
      </c>
      <c r="F31" s="56">
        <v>1075000</v>
      </c>
    </row>
    <row r="32" spans="1:6" x14ac:dyDescent="0.25">
      <c r="A32" s="47" t="s">
        <v>220</v>
      </c>
      <c r="B32" s="54">
        <v>1</v>
      </c>
      <c r="C32" s="10" t="s">
        <v>217</v>
      </c>
      <c r="D32" s="54">
        <v>23</v>
      </c>
      <c r="E32" s="56">
        <v>50000</v>
      </c>
      <c r="F32" s="56">
        <v>1150000</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6026-2E6A-4457-8716-150B28B670E3}">
  <dimension ref="A1:B9"/>
  <sheetViews>
    <sheetView workbookViewId="0">
      <selection activeCell="C16" sqref="C16"/>
    </sheetView>
  </sheetViews>
  <sheetFormatPr defaultRowHeight="15" x14ac:dyDescent="0.25"/>
  <cols>
    <col min="1" max="1" width="13.140625" bestFit="1" customWidth="1"/>
    <col min="2" max="2" width="23.28515625" bestFit="1" customWidth="1"/>
    <col min="3" max="4" width="28.5703125" bestFit="1" customWidth="1"/>
    <col min="5" max="5" width="9.140625" customWidth="1"/>
  </cols>
  <sheetData>
    <row r="1" spans="1:2" ht="15.75" thickBot="1" x14ac:dyDescent="0.3">
      <c r="A1" s="57" t="s">
        <v>210</v>
      </c>
      <c r="B1" s="58" t="s">
        <v>208</v>
      </c>
    </row>
    <row r="2" spans="1:2" ht="15.75" thickBot="1" x14ac:dyDescent="0.3"/>
    <row r="3" spans="1:2" ht="15.75" thickBot="1" x14ac:dyDescent="0.3">
      <c r="A3" s="119" t="s">
        <v>206</v>
      </c>
      <c r="B3" s="120" t="s">
        <v>225</v>
      </c>
    </row>
    <row r="4" spans="1:2" x14ac:dyDescent="0.25">
      <c r="A4" s="117" t="s">
        <v>219</v>
      </c>
      <c r="B4" s="125">
        <v>268</v>
      </c>
    </row>
    <row r="5" spans="1:2" x14ac:dyDescent="0.25">
      <c r="A5" s="80" t="s">
        <v>224</v>
      </c>
      <c r="B5" s="82">
        <v>336</v>
      </c>
    </row>
    <row r="6" spans="1:2" x14ac:dyDescent="0.25">
      <c r="A6" s="80" t="s">
        <v>223</v>
      </c>
      <c r="B6" s="82">
        <v>297</v>
      </c>
    </row>
    <row r="7" spans="1:2" x14ac:dyDescent="0.25">
      <c r="A7" s="80" t="s">
        <v>221</v>
      </c>
      <c r="B7" s="82">
        <v>256</v>
      </c>
    </row>
    <row r="8" spans="1:2" ht="15.75" thickBot="1" x14ac:dyDescent="0.3">
      <c r="A8" s="121" t="s">
        <v>217</v>
      </c>
      <c r="B8" s="122">
        <v>209</v>
      </c>
    </row>
    <row r="9" spans="1:2" ht="15.75" thickBot="1" x14ac:dyDescent="0.3">
      <c r="A9" s="123" t="s">
        <v>207</v>
      </c>
      <c r="B9" s="124">
        <v>1366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A6F8B-CACF-4181-9D9B-E93E4D5FD7B7}">
  <dimension ref="A1:B9"/>
  <sheetViews>
    <sheetView workbookViewId="0">
      <selection activeCell="C15" sqref="C15"/>
    </sheetView>
  </sheetViews>
  <sheetFormatPr defaultRowHeight="15" x14ac:dyDescent="0.25"/>
  <cols>
    <col min="1" max="1" width="13.140625" bestFit="1" customWidth="1"/>
    <col min="2" max="2" width="28.5703125" bestFit="1" customWidth="1"/>
  </cols>
  <sheetData>
    <row r="1" spans="1:2" ht="15.75" thickBot="1" x14ac:dyDescent="0.3">
      <c r="A1" s="57" t="s">
        <v>210</v>
      </c>
      <c r="B1" s="58" t="s">
        <v>208</v>
      </c>
    </row>
    <row r="2" spans="1:2" ht="15.75" thickBot="1" x14ac:dyDescent="0.3"/>
    <row r="3" spans="1:2" ht="15.75" thickBot="1" x14ac:dyDescent="0.3">
      <c r="A3" s="59" t="s">
        <v>206</v>
      </c>
      <c r="B3" s="64" t="s">
        <v>226</v>
      </c>
    </row>
    <row r="4" spans="1:2" x14ac:dyDescent="0.25">
      <c r="A4" s="60" t="s">
        <v>219</v>
      </c>
      <c r="B4" s="65">
        <v>6700000</v>
      </c>
    </row>
    <row r="5" spans="1:2" x14ac:dyDescent="0.25">
      <c r="A5" s="61" t="s">
        <v>224</v>
      </c>
      <c r="B5" s="66">
        <v>18480000</v>
      </c>
    </row>
    <row r="6" spans="1:2" x14ac:dyDescent="0.25">
      <c r="A6" s="61" t="s">
        <v>223</v>
      </c>
      <c r="B6" s="66">
        <v>2970000</v>
      </c>
    </row>
    <row r="7" spans="1:2" x14ac:dyDescent="0.25">
      <c r="A7" s="61" t="s">
        <v>221</v>
      </c>
      <c r="B7" s="66">
        <v>3840000</v>
      </c>
    </row>
    <row r="8" spans="1:2" ht="15.75" thickBot="1" x14ac:dyDescent="0.3">
      <c r="A8" s="62" t="s">
        <v>217</v>
      </c>
      <c r="B8" s="66">
        <v>10450000</v>
      </c>
    </row>
    <row r="9" spans="1:2" ht="15.75" thickBot="1" x14ac:dyDescent="0.3">
      <c r="A9" s="63" t="s">
        <v>207</v>
      </c>
      <c r="B9" s="116">
        <v>42440000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2C4FF-8BEE-4490-A863-D2D5CE19CBD2}">
  <dimension ref="A1:B9"/>
  <sheetViews>
    <sheetView workbookViewId="0">
      <selection activeCell="C4" sqref="C4"/>
    </sheetView>
  </sheetViews>
  <sheetFormatPr defaultRowHeight="15" x14ac:dyDescent="0.25"/>
  <cols>
    <col min="1" max="1" width="13.140625" bestFit="1" customWidth="1"/>
    <col min="2" max="2" width="15.42578125" customWidth="1"/>
    <col min="3" max="3" width="12.85546875" bestFit="1" customWidth="1"/>
    <col min="4" max="4" width="22.5703125" bestFit="1" customWidth="1"/>
  </cols>
  <sheetData>
    <row r="1" spans="1:2" ht="15.75" thickBot="1" x14ac:dyDescent="0.3">
      <c r="A1" s="57" t="s">
        <v>210</v>
      </c>
      <c r="B1" s="58" t="s">
        <v>208</v>
      </c>
    </row>
    <row r="2" spans="1:2" ht="15.75" thickBot="1" x14ac:dyDescent="0.3"/>
    <row r="3" spans="1:2" ht="15.75" thickBot="1" x14ac:dyDescent="0.3">
      <c r="A3" s="119" t="s">
        <v>206</v>
      </c>
      <c r="B3" s="120" t="s">
        <v>209</v>
      </c>
    </row>
    <row r="4" spans="1:2" x14ac:dyDescent="0.25">
      <c r="A4" s="117" t="s">
        <v>219</v>
      </c>
      <c r="B4" s="118">
        <v>335000</v>
      </c>
    </row>
    <row r="5" spans="1:2" x14ac:dyDescent="0.25">
      <c r="A5" s="80" t="s">
        <v>224</v>
      </c>
      <c r="B5" s="83">
        <v>924000</v>
      </c>
    </row>
    <row r="6" spans="1:2" x14ac:dyDescent="0.25">
      <c r="A6" s="80" t="s">
        <v>223</v>
      </c>
      <c r="B6" s="83">
        <v>148500</v>
      </c>
    </row>
    <row r="7" spans="1:2" x14ac:dyDescent="0.25">
      <c r="A7" s="80" t="s">
        <v>221</v>
      </c>
      <c r="B7" s="83">
        <v>192000</v>
      </c>
    </row>
    <row r="8" spans="1:2" x14ac:dyDescent="0.25">
      <c r="A8" s="80" t="s">
        <v>217</v>
      </c>
      <c r="B8" s="83">
        <v>522500</v>
      </c>
    </row>
    <row r="9" spans="1:2" ht="15.75" thickBot="1" x14ac:dyDescent="0.3">
      <c r="A9" s="81" t="s">
        <v>207</v>
      </c>
      <c r="B9" s="84">
        <v>2122000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105-8443-4130-8458-54EC5034A587}">
  <dimension ref="B1:O2"/>
  <sheetViews>
    <sheetView zoomScaleNormal="100" workbookViewId="0">
      <selection activeCell="R13" sqref="R13"/>
    </sheetView>
  </sheetViews>
  <sheetFormatPr defaultRowHeight="15" x14ac:dyDescent="0.25"/>
  <cols>
    <col min="15" max="15" width="7.140625" customWidth="1"/>
  </cols>
  <sheetData>
    <row r="1" spans="2:15" ht="15" customHeight="1" x14ac:dyDescent="0.25">
      <c r="B1" s="86" t="s">
        <v>282</v>
      </c>
      <c r="C1" s="86"/>
      <c r="D1" s="86"/>
      <c r="E1" s="86"/>
      <c r="F1" s="86"/>
      <c r="G1" s="86"/>
      <c r="H1" s="86"/>
      <c r="I1" s="86"/>
      <c r="J1" s="86"/>
      <c r="K1" s="86"/>
      <c r="L1" s="86"/>
      <c r="M1" s="86"/>
      <c r="N1" s="86"/>
      <c r="O1" s="86"/>
    </row>
    <row r="2" spans="2:15" ht="15" customHeight="1" x14ac:dyDescent="0.25">
      <c r="B2" s="86"/>
      <c r="C2" s="86"/>
      <c r="D2" s="86"/>
      <c r="E2" s="86"/>
      <c r="F2" s="86"/>
      <c r="G2" s="86"/>
      <c r="H2" s="86"/>
      <c r="I2" s="86"/>
      <c r="J2" s="86"/>
      <c r="K2" s="86"/>
      <c r="L2" s="86"/>
      <c r="M2" s="86"/>
      <c r="N2" s="86"/>
      <c r="O2" s="86"/>
    </row>
  </sheetData>
  <mergeCells count="1">
    <mergeCell ref="B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CC61-6A6B-46CD-B1F7-676999118893}">
  <dimension ref="B1:O18"/>
  <sheetViews>
    <sheetView workbookViewId="0">
      <selection activeCell="P10" sqref="P10"/>
    </sheetView>
  </sheetViews>
  <sheetFormatPr defaultRowHeight="15" x14ac:dyDescent="0.25"/>
  <cols>
    <col min="2" max="2" width="11" customWidth="1"/>
    <col min="4" max="4" width="17" customWidth="1"/>
    <col min="5" max="5" width="16.140625" customWidth="1"/>
  </cols>
  <sheetData>
    <row r="1" spans="2:15" x14ac:dyDescent="0.25">
      <c r="B1" s="98" t="s">
        <v>244</v>
      </c>
      <c r="C1" s="98"/>
      <c r="D1" s="98"/>
      <c r="E1" s="98"/>
    </row>
    <row r="2" spans="2:15" x14ac:dyDescent="0.25">
      <c r="B2" s="99"/>
      <c r="C2" s="99"/>
      <c r="D2" s="99"/>
      <c r="E2" s="99"/>
      <c r="G2" s="87" t="s">
        <v>240</v>
      </c>
      <c r="H2" s="87"/>
      <c r="I2" s="87"/>
      <c r="K2" s="87" t="s">
        <v>241</v>
      </c>
      <c r="L2" s="87"/>
      <c r="M2" s="87"/>
      <c r="N2" s="87"/>
      <c r="O2" s="87"/>
    </row>
    <row r="3" spans="2:15" x14ac:dyDescent="0.25">
      <c r="B3" s="67" t="s">
        <v>227</v>
      </c>
      <c r="C3" s="67" t="s">
        <v>228</v>
      </c>
      <c r="D3" s="67" t="s">
        <v>229</v>
      </c>
      <c r="E3" s="67" t="s">
        <v>230</v>
      </c>
      <c r="G3" s="69"/>
      <c r="H3" s="88" t="s">
        <v>230</v>
      </c>
      <c r="I3" s="88"/>
      <c r="K3" s="69"/>
      <c r="L3" s="88" t="s">
        <v>233</v>
      </c>
      <c r="M3" s="88"/>
      <c r="N3" s="88" t="s">
        <v>235</v>
      </c>
      <c r="O3" s="88"/>
    </row>
    <row r="4" spans="2:15" x14ac:dyDescent="0.25">
      <c r="B4" s="10" t="s">
        <v>231</v>
      </c>
      <c r="C4" s="10" t="s">
        <v>232</v>
      </c>
      <c r="D4" s="10" t="s">
        <v>233</v>
      </c>
      <c r="E4" s="56">
        <v>2350000</v>
      </c>
      <c r="G4" s="68" t="s">
        <v>232</v>
      </c>
      <c r="H4" s="89">
        <f>SUMIF($C$4:$C$15,G4,$E$4:$E$15)</f>
        <v>8100000</v>
      </c>
      <c r="I4" s="89"/>
      <c r="K4" s="68" t="s">
        <v>232</v>
      </c>
      <c r="L4" s="97">
        <f>SUMIFS($E$4:$E$15,$C$4:$C$15,$K4,$D$4:$D$15,L$3)</f>
        <v>6000000</v>
      </c>
      <c r="M4" s="97"/>
      <c r="N4" s="97">
        <f>SUMIFS($E$4:$E$15,$C$4:$C$15,$K4,$D$4:$D$15,N$3)</f>
        <v>2100000</v>
      </c>
      <c r="O4" s="97"/>
    </row>
    <row r="5" spans="2:15" x14ac:dyDescent="0.25">
      <c r="B5" s="10"/>
      <c r="C5" s="10" t="s">
        <v>234</v>
      </c>
      <c r="D5" s="10" t="s">
        <v>235</v>
      </c>
      <c r="E5" s="56">
        <v>570000</v>
      </c>
      <c r="G5" s="68" t="s">
        <v>234</v>
      </c>
      <c r="H5" s="89">
        <f>SUMIF($C$4:$C$15,G5,$E$4:$E$15)</f>
        <v>3165000</v>
      </c>
      <c r="I5" s="89"/>
      <c r="K5" s="68" t="s">
        <v>234</v>
      </c>
      <c r="L5" s="97">
        <f t="shared" ref="L5:L6" si="0">SUMIFS($E$4:$E$15,$C$4:$C$15,$K5,$D$4:$D$15,L$3)</f>
        <v>2595000</v>
      </c>
      <c r="M5" s="97"/>
      <c r="N5" s="97">
        <f t="shared" ref="N5:N6" si="1">SUMIFS($E$4:$E$15,$C$4:$C$15,$K5,$D$4:$D$15,N$3)</f>
        <v>570000</v>
      </c>
      <c r="O5" s="97"/>
    </row>
    <row r="6" spans="2:15" x14ac:dyDescent="0.25">
      <c r="B6" s="10"/>
      <c r="C6" s="10" t="s">
        <v>236</v>
      </c>
      <c r="D6" s="10" t="s">
        <v>235</v>
      </c>
      <c r="E6" s="56">
        <v>3300000</v>
      </c>
      <c r="G6" s="68" t="s">
        <v>236</v>
      </c>
      <c r="H6" s="89">
        <f t="shared" ref="H6" si="2">SUMIF($C$4:$C$15,G6,$E$4:$E$15)</f>
        <v>14400000</v>
      </c>
      <c r="I6" s="89"/>
      <c r="K6" s="68" t="s">
        <v>236</v>
      </c>
      <c r="L6" s="97">
        <f t="shared" si="0"/>
        <v>3700000</v>
      </c>
      <c r="M6" s="97"/>
      <c r="N6" s="97">
        <f t="shared" si="1"/>
        <v>10700000</v>
      </c>
      <c r="O6" s="97"/>
    </row>
    <row r="7" spans="2:15" x14ac:dyDescent="0.25">
      <c r="B7" s="10" t="s">
        <v>237</v>
      </c>
      <c r="C7" s="10" t="s">
        <v>232</v>
      </c>
      <c r="D7" s="10" t="s">
        <v>233</v>
      </c>
      <c r="E7" s="56">
        <v>1650000</v>
      </c>
    </row>
    <row r="8" spans="2:15" x14ac:dyDescent="0.25">
      <c r="B8" s="10"/>
      <c r="C8" s="10" t="s">
        <v>234</v>
      </c>
      <c r="D8" s="10" t="s">
        <v>233</v>
      </c>
      <c r="E8" s="56">
        <v>945000</v>
      </c>
      <c r="G8" s="87" t="s">
        <v>242</v>
      </c>
      <c r="H8" s="87"/>
      <c r="I8" s="87"/>
      <c r="K8" s="87" t="s">
        <v>243</v>
      </c>
      <c r="L8" s="87"/>
      <c r="M8" s="87"/>
      <c r="N8" s="87"/>
      <c r="O8" s="87"/>
    </row>
    <row r="9" spans="2:15" x14ac:dyDescent="0.25">
      <c r="B9" s="10"/>
      <c r="C9" s="10" t="s">
        <v>236</v>
      </c>
      <c r="D9" s="10" t="s">
        <v>233</v>
      </c>
      <c r="E9" s="56">
        <v>3700000</v>
      </c>
      <c r="G9" s="69"/>
      <c r="H9" s="88" t="s">
        <v>230</v>
      </c>
      <c r="I9" s="88"/>
      <c r="K9" s="69"/>
      <c r="L9" s="92" t="s">
        <v>233</v>
      </c>
      <c r="M9" s="93"/>
      <c r="N9" s="92" t="s">
        <v>235</v>
      </c>
      <c r="O9" s="93"/>
    </row>
    <row r="10" spans="2:15" x14ac:dyDescent="0.25">
      <c r="B10" s="10" t="s">
        <v>238</v>
      </c>
      <c r="C10" s="10" t="s">
        <v>232</v>
      </c>
      <c r="D10" s="10" t="s">
        <v>235</v>
      </c>
      <c r="E10" s="56">
        <v>2100000</v>
      </c>
      <c r="G10" s="68" t="s">
        <v>232</v>
      </c>
      <c r="H10" s="89">
        <f>AVERAGEIF($C$4:$C$15,G10,$E$4:$E$15)</f>
        <v>2025000</v>
      </c>
      <c r="I10" s="89"/>
      <c r="K10" s="68" t="s">
        <v>232</v>
      </c>
      <c r="L10" s="90">
        <f>AVERAGEIFS($E$4:$E$15,$C$4:$C$15,$K10,$D$4:$D$15,L$9)</f>
        <v>2000000</v>
      </c>
      <c r="M10" s="91"/>
      <c r="N10" s="90">
        <f>AVERAGEIFS($E$4:$E$15,$C$4:$C$15,$K10,$D$4:$D$15,N$9)</f>
        <v>2100000</v>
      </c>
      <c r="O10" s="91"/>
    </row>
    <row r="11" spans="2:15" x14ac:dyDescent="0.25">
      <c r="B11" s="10"/>
      <c r="C11" s="10" t="s">
        <v>234</v>
      </c>
      <c r="D11" s="10" t="s">
        <v>233</v>
      </c>
      <c r="E11" s="56">
        <v>705000</v>
      </c>
      <c r="G11" s="68" t="s">
        <v>234</v>
      </c>
      <c r="H11" s="89">
        <f t="shared" ref="H11:H12" si="3">AVERAGEIF($C$4:$C$15,G11,$E$4:$E$15)</f>
        <v>791250</v>
      </c>
      <c r="I11" s="89"/>
      <c r="K11" s="68" t="s">
        <v>234</v>
      </c>
      <c r="L11" s="90">
        <f>AVERAGEIFS($E$4:$E$15,$C$4:$C$15,$K11,$D$4:$D$15,L$9)</f>
        <v>865000</v>
      </c>
      <c r="M11" s="91"/>
      <c r="N11" s="90">
        <f>AVERAGEIFS($E$4:$E$15,$C$4:$C$15,$K11,$D$4:$D$15,N$9)</f>
        <v>570000</v>
      </c>
      <c r="O11" s="91"/>
    </row>
    <row r="12" spans="2:15" x14ac:dyDescent="0.25">
      <c r="B12" s="10"/>
      <c r="C12" s="10" t="s">
        <v>236</v>
      </c>
      <c r="D12" s="10" t="s">
        <v>235</v>
      </c>
      <c r="E12" s="56">
        <v>3500000</v>
      </c>
      <c r="G12" s="68" t="s">
        <v>236</v>
      </c>
      <c r="H12" s="89">
        <f t="shared" si="3"/>
        <v>3600000</v>
      </c>
      <c r="I12" s="89"/>
      <c r="K12" s="68" t="s">
        <v>236</v>
      </c>
      <c r="L12" s="90">
        <f>AVERAGEIFS($E$4:$E$15,$C$4:$C$15,$K12,$D$4:$D$15,L$9)</f>
        <v>3700000</v>
      </c>
      <c r="M12" s="91"/>
      <c r="N12" s="90">
        <f>AVERAGEIFS($E$4:$E$15,$C$4:$C$15,$K12,$D$4:$D$15,N$9)</f>
        <v>3566666.6666666665</v>
      </c>
      <c r="O12" s="91"/>
    </row>
    <row r="13" spans="2:15" x14ac:dyDescent="0.25">
      <c r="B13" s="10" t="s">
        <v>239</v>
      </c>
      <c r="C13" s="10" t="s">
        <v>232</v>
      </c>
      <c r="D13" s="10" t="s">
        <v>233</v>
      </c>
      <c r="E13" s="56">
        <v>2000000</v>
      </c>
    </row>
    <row r="14" spans="2:15" x14ac:dyDescent="0.25">
      <c r="B14" s="10"/>
      <c r="C14" s="10" t="s">
        <v>234</v>
      </c>
      <c r="D14" s="10" t="s">
        <v>233</v>
      </c>
      <c r="E14" s="56">
        <v>945000</v>
      </c>
      <c r="G14" s="87" t="s">
        <v>245</v>
      </c>
      <c r="H14" s="87"/>
      <c r="I14" s="87"/>
      <c r="K14" s="87" t="s">
        <v>246</v>
      </c>
      <c r="L14" s="87"/>
      <c r="M14" s="87"/>
      <c r="N14" s="87"/>
      <c r="O14" s="87"/>
    </row>
    <row r="15" spans="2:15" x14ac:dyDescent="0.25">
      <c r="B15" s="10"/>
      <c r="C15" s="10" t="s">
        <v>236</v>
      </c>
      <c r="D15" s="10" t="s">
        <v>235</v>
      </c>
      <c r="E15" s="56">
        <v>3900000</v>
      </c>
      <c r="G15" s="69"/>
      <c r="H15" s="88" t="s">
        <v>230</v>
      </c>
      <c r="I15" s="88"/>
      <c r="K15" s="69"/>
      <c r="L15" s="92" t="s">
        <v>233</v>
      </c>
      <c r="M15" s="93"/>
      <c r="N15" s="92" t="s">
        <v>235</v>
      </c>
      <c r="O15" s="93"/>
    </row>
    <row r="16" spans="2:15" x14ac:dyDescent="0.25">
      <c r="G16" s="68" t="s">
        <v>232</v>
      </c>
      <c r="H16" s="94">
        <f>COUNTIF($C$4:$C$15,G16)</f>
        <v>4</v>
      </c>
      <c r="I16" s="94"/>
      <c r="K16" s="68" t="s">
        <v>232</v>
      </c>
      <c r="L16" s="95">
        <f>COUNTIFS($C$4:$C$15,$K16,$D$4:$D$15,L$15)</f>
        <v>3</v>
      </c>
      <c r="M16" s="96"/>
      <c r="N16" s="95">
        <f>COUNTIFS($C$4:$C$15,$K16,$D$4:$D$15,N$15)</f>
        <v>1</v>
      </c>
      <c r="O16" s="96"/>
    </row>
    <row r="17" spans="7:15" x14ac:dyDescent="0.25">
      <c r="G17" s="68" t="s">
        <v>234</v>
      </c>
      <c r="H17" s="94">
        <f t="shared" ref="H17:H18" si="4">COUNTIF($C$4:$C$15,G17)</f>
        <v>4</v>
      </c>
      <c r="I17" s="94"/>
      <c r="K17" s="68" t="s">
        <v>234</v>
      </c>
      <c r="L17" s="95">
        <f t="shared" ref="L17:L18" si="5">COUNTIFS($C$4:$C$15,$K17,$D$4:$D$15,L$15)</f>
        <v>3</v>
      </c>
      <c r="M17" s="96"/>
      <c r="N17" s="95">
        <f t="shared" ref="N17:N18" si="6">COUNTIFS($C$4:$C$15,$K17,$D$4:$D$15,N$15)</f>
        <v>1</v>
      </c>
      <c r="O17" s="96"/>
    </row>
    <row r="18" spans="7:15" x14ac:dyDescent="0.25">
      <c r="G18" s="68" t="s">
        <v>236</v>
      </c>
      <c r="H18" s="94">
        <f t="shared" si="4"/>
        <v>4</v>
      </c>
      <c r="I18" s="94"/>
      <c r="K18" s="68" t="s">
        <v>236</v>
      </c>
      <c r="L18" s="95">
        <f t="shared" si="5"/>
        <v>1</v>
      </c>
      <c r="M18" s="96"/>
      <c r="N18" s="95">
        <f t="shared" si="6"/>
        <v>3</v>
      </c>
      <c r="O18" s="96"/>
    </row>
  </sheetData>
  <mergeCells count="43">
    <mergeCell ref="L12:M12"/>
    <mergeCell ref="N15:O15"/>
    <mergeCell ref="N16:O16"/>
    <mergeCell ref="N17:O17"/>
    <mergeCell ref="N18:O18"/>
    <mergeCell ref="B1:E2"/>
    <mergeCell ref="L6:M6"/>
    <mergeCell ref="K2:O2"/>
    <mergeCell ref="N3:O3"/>
    <mergeCell ref="N4:O4"/>
    <mergeCell ref="N5:O5"/>
    <mergeCell ref="N6:O6"/>
    <mergeCell ref="G2:I2"/>
    <mergeCell ref="H3:I3"/>
    <mergeCell ref="H4:I4"/>
    <mergeCell ref="H5:I5"/>
    <mergeCell ref="H6:I6"/>
    <mergeCell ref="H17:I17"/>
    <mergeCell ref="H18:I18"/>
    <mergeCell ref="K14:O14"/>
    <mergeCell ref="L15:M15"/>
    <mergeCell ref="L3:M3"/>
    <mergeCell ref="L16:M16"/>
    <mergeCell ref="L4:M4"/>
    <mergeCell ref="L17:M17"/>
    <mergeCell ref="L5:M5"/>
    <mergeCell ref="L18:M18"/>
    <mergeCell ref="N12:O12"/>
    <mergeCell ref="G14:I14"/>
    <mergeCell ref="H15:I15"/>
    <mergeCell ref="H16:I16"/>
    <mergeCell ref="K8:O8"/>
    <mergeCell ref="L9:M9"/>
    <mergeCell ref="L10:M10"/>
    <mergeCell ref="L11:M11"/>
    <mergeCell ref="N9:O9"/>
    <mergeCell ref="N10:O10"/>
    <mergeCell ref="N11:O11"/>
    <mergeCell ref="G8:I8"/>
    <mergeCell ref="H9:I9"/>
    <mergeCell ref="H10:I10"/>
    <mergeCell ref="H11:I11"/>
    <mergeCell ref="H12:I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AA1B-CD51-4B81-95B9-8971F84E38A5}">
  <dimension ref="A1:Q17"/>
  <sheetViews>
    <sheetView workbookViewId="0">
      <selection activeCell="J18" sqref="J18"/>
    </sheetView>
  </sheetViews>
  <sheetFormatPr defaultRowHeight="15" x14ac:dyDescent="0.25"/>
  <cols>
    <col min="1" max="1" width="12" customWidth="1"/>
    <col min="2" max="2" width="8" customWidth="1"/>
    <col min="3" max="3" width="8.5703125" customWidth="1"/>
    <col min="4" max="4" width="7.28515625" customWidth="1"/>
    <col min="5" max="5" width="6.85546875" customWidth="1"/>
    <col min="6" max="6" width="7.28515625" customWidth="1"/>
    <col min="7" max="7" width="12.42578125" customWidth="1"/>
    <col min="8" max="8" width="15.28515625" customWidth="1"/>
    <col min="9" max="9" width="3.28515625" customWidth="1"/>
    <col min="10" max="10" width="13.42578125" customWidth="1"/>
    <col min="11" max="11" width="11.42578125" customWidth="1"/>
    <col min="12" max="12" width="13" customWidth="1"/>
    <col min="13" max="13" width="10.42578125" customWidth="1"/>
    <col min="14" max="14" width="10.5703125" customWidth="1"/>
    <col min="15" max="15" width="12" customWidth="1"/>
    <col min="16" max="16" width="11.140625" customWidth="1"/>
    <col min="17" max="17" width="14.5703125" customWidth="1"/>
  </cols>
  <sheetData>
    <row r="1" spans="1:17" ht="15" customHeight="1" x14ac:dyDescent="0.25">
      <c r="A1" s="103" t="s">
        <v>258</v>
      </c>
      <c r="B1" s="103"/>
      <c r="C1" s="103"/>
      <c r="D1" s="103"/>
      <c r="E1" s="103"/>
      <c r="F1" s="103"/>
      <c r="G1" s="103"/>
      <c r="H1" s="103"/>
      <c r="I1" s="77"/>
      <c r="J1" s="103" t="s">
        <v>279</v>
      </c>
      <c r="K1" s="103"/>
      <c r="L1" s="103"/>
      <c r="M1" s="103"/>
      <c r="N1" s="103"/>
      <c r="O1" s="103"/>
      <c r="P1" s="103"/>
      <c r="Q1" s="103"/>
    </row>
    <row r="2" spans="1:17" x14ac:dyDescent="0.25">
      <c r="A2" s="70" t="s">
        <v>247</v>
      </c>
      <c r="B2" s="71" t="s">
        <v>276</v>
      </c>
      <c r="C2" s="71" t="s">
        <v>277</v>
      </c>
      <c r="D2" s="71" t="s">
        <v>278</v>
      </c>
      <c r="E2" s="71" t="s">
        <v>248</v>
      </c>
      <c r="F2" s="71" t="s">
        <v>249</v>
      </c>
      <c r="G2" s="71" t="s">
        <v>250</v>
      </c>
      <c r="H2" s="71" t="s">
        <v>251</v>
      </c>
      <c r="I2" s="77"/>
      <c r="J2" s="70" t="s">
        <v>261</v>
      </c>
      <c r="K2" s="71" t="s">
        <v>262</v>
      </c>
      <c r="L2" s="71" t="s">
        <v>263</v>
      </c>
      <c r="M2" s="71" t="s">
        <v>264</v>
      </c>
      <c r="N2" s="71" t="s">
        <v>265</v>
      </c>
      <c r="O2" s="71" t="s">
        <v>266</v>
      </c>
      <c r="P2" s="71" t="s">
        <v>267</v>
      </c>
      <c r="Q2" s="71" t="s">
        <v>251</v>
      </c>
    </row>
    <row r="3" spans="1:17" x14ac:dyDescent="0.25">
      <c r="A3" s="72" t="s">
        <v>252</v>
      </c>
      <c r="B3" s="73">
        <v>75</v>
      </c>
      <c r="C3" s="73">
        <v>75</v>
      </c>
      <c r="D3" s="73">
        <v>75</v>
      </c>
      <c r="E3" s="73">
        <v>75</v>
      </c>
      <c r="F3" s="73">
        <v>75</v>
      </c>
      <c r="G3" s="72" t="b">
        <f>AND(B3&gt;=75,C3&gt;=75,D3&gt;=75,E3&gt;=75,F3&gt;=75,"lulus","Tidak Lulus")</f>
        <v>1</v>
      </c>
      <c r="H3" s="74" t="str">
        <f>IF(G3=TRUE,"Lulus","Tidak Lulus")</f>
        <v>Lulus</v>
      </c>
      <c r="I3" s="77"/>
      <c r="J3" s="72" t="s">
        <v>268</v>
      </c>
      <c r="K3" s="73" t="s">
        <v>269</v>
      </c>
      <c r="L3" s="73" t="s">
        <v>269</v>
      </c>
      <c r="M3" s="73" t="s">
        <v>269</v>
      </c>
      <c r="N3" s="73" t="s">
        <v>269</v>
      </c>
      <c r="O3" s="73" t="s">
        <v>269</v>
      </c>
      <c r="P3" s="72" t="b">
        <f>OR(K3="Hadir",L3="Hadir",M3="Hadir",N3="Hadir",O3="Hadir")</f>
        <v>0</v>
      </c>
      <c r="Q3" s="74" t="str">
        <f>IF(P3=TRUE,"Tidak Kena SP","Kena SP")</f>
        <v>Kena SP</v>
      </c>
    </row>
    <row r="4" spans="1:17" x14ac:dyDescent="0.25">
      <c r="A4" s="10" t="s">
        <v>253</v>
      </c>
      <c r="B4" s="75">
        <v>82.5</v>
      </c>
      <c r="C4" s="75">
        <v>90</v>
      </c>
      <c r="D4" s="75">
        <v>72.5</v>
      </c>
      <c r="E4" s="75">
        <v>85</v>
      </c>
      <c r="F4" s="75">
        <v>80</v>
      </c>
      <c r="G4" s="78" t="b">
        <f t="shared" ref="G4:G8" si="0">AND(B4&gt;=75,C4&gt;=75,D4&gt;=75,E4&gt;=75,F4&gt;=75,"lulus","Tidak Lulus")</f>
        <v>0</v>
      </c>
      <c r="H4" s="79" t="str">
        <f t="shared" ref="H4:H8" si="1">IF(G4=TRUE,"Lulus","Tidak Lulus")</f>
        <v>Tidak Lulus</v>
      </c>
      <c r="I4" s="77"/>
      <c r="J4" s="10" t="s">
        <v>270</v>
      </c>
      <c r="K4" s="75" t="s">
        <v>271</v>
      </c>
      <c r="L4" s="75" t="s">
        <v>271</v>
      </c>
      <c r="M4" s="75" t="s">
        <v>271</v>
      </c>
      <c r="N4" s="75" t="s">
        <v>271</v>
      </c>
      <c r="O4" s="75" t="s">
        <v>269</v>
      </c>
      <c r="P4" s="78" t="b">
        <f t="shared" ref="P4:P8" si="2">OR(K4="Hadir",L4="Hadir",M4="Hadir",N4="Hadir",O4="Hadir")</f>
        <v>1</v>
      </c>
      <c r="Q4" s="79" t="str">
        <f t="shared" ref="Q4:Q8" si="3">IF(P4=TRUE,"Tidak Kena SP","Kena SP")</f>
        <v>Tidak Kena SP</v>
      </c>
    </row>
    <row r="5" spans="1:17" x14ac:dyDescent="0.25">
      <c r="A5" s="10" t="s">
        <v>254</v>
      </c>
      <c r="B5" s="75">
        <v>77.5</v>
      </c>
      <c r="C5" s="75">
        <v>95</v>
      </c>
      <c r="D5" s="75">
        <v>77.5</v>
      </c>
      <c r="E5" s="75">
        <v>70</v>
      </c>
      <c r="F5" s="75">
        <v>82.5</v>
      </c>
      <c r="G5" s="78" t="b">
        <f t="shared" si="0"/>
        <v>0</v>
      </c>
      <c r="H5" s="79" t="str">
        <f t="shared" si="1"/>
        <v>Tidak Lulus</v>
      </c>
      <c r="I5" s="77"/>
      <c r="J5" s="10" t="s">
        <v>272</v>
      </c>
      <c r="K5" s="75" t="s">
        <v>271</v>
      </c>
      <c r="L5" s="75" t="s">
        <v>269</v>
      </c>
      <c r="M5" s="75" t="s">
        <v>271</v>
      </c>
      <c r="N5" s="75" t="s">
        <v>271</v>
      </c>
      <c r="O5" s="75" t="s">
        <v>269</v>
      </c>
      <c r="P5" s="78" t="b">
        <f t="shared" si="2"/>
        <v>1</v>
      </c>
      <c r="Q5" s="79" t="str">
        <f t="shared" si="3"/>
        <v>Tidak Kena SP</v>
      </c>
    </row>
    <row r="6" spans="1:17" x14ac:dyDescent="0.25">
      <c r="A6" s="10" t="s">
        <v>255</v>
      </c>
      <c r="B6" s="75">
        <v>80.5</v>
      </c>
      <c r="C6" s="75">
        <v>92.5</v>
      </c>
      <c r="D6" s="75">
        <v>70</v>
      </c>
      <c r="E6" s="75">
        <v>85</v>
      </c>
      <c r="F6" s="75">
        <v>85</v>
      </c>
      <c r="G6" s="78" t="b">
        <f t="shared" si="0"/>
        <v>0</v>
      </c>
      <c r="H6" s="79" t="str">
        <f t="shared" si="1"/>
        <v>Tidak Lulus</v>
      </c>
      <c r="I6" s="77"/>
      <c r="J6" s="10" t="s">
        <v>273</v>
      </c>
      <c r="K6" s="75" t="s">
        <v>269</v>
      </c>
      <c r="L6" s="75" t="s">
        <v>271</v>
      </c>
      <c r="M6" s="75" t="s">
        <v>271</v>
      </c>
      <c r="N6" s="75" t="s">
        <v>271</v>
      </c>
      <c r="O6" s="75" t="s">
        <v>271</v>
      </c>
      <c r="P6" s="78" t="b">
        <f t="shared" si="2"/>
        <v>1</v>
      </c>
      <c r="Q6" s="79" t="str">
        <f t="shared" si="3"/>
        <v>Tidak Kena SP</v>
      </c>
    </row>
    <row r="7" spans="1:17" x14ac:dyDescent="0.25">
      <c r="A7" s="10" t="s">
        <v>256</v>
      </c>
      <c r="B7" s="75">
        <v>87.5</v>
      </c>
      <c r="C7" s="75">
        <v>87.5</v>
      </c>
      <c r="D7" s="75">
        <v>92.5</v>
      </c>
      <c r="E7" s="75">
        <v>87.5</v>
      </c>
      <c r="F7" s="75">
        <v>77.5</v>
      </c>
      <c r="G7" s="78" t="b">
        <f t="shared" si="0"/>
        <v>1</v>
      </c>
      <c r="H7" s="79" t="str">
        <f t="shared" si="1"/>
        <v>Lulus</v>
      </c>
      <c r="I7" s="77"/>
      <c r="J7" s="10" t="s">
        <v>274</v>
      </c>
      <c r="K7" s="75" t="s">
        <v>269</v>
      </c>
      <c r="L7" s="75" t="s">
        <v>269</v>
      </c>
      <c r="M7" s="75" t="s">
        <v>269</v>
      </c>
      <c r="N7" s="75" t="s">
        <v>269</v>
      </c>
      <c r="O7" s="75" t="s">
        <v>269</v>
      </c>
      <c r="P7" s="78" t="b">
        <f t="shared" si="2"/>
        <v>0</v>
      </c>
      <c r="Q7" s="79" t="str">
        <f t="shared" si="3"/>
        <v>Kena SP</v>
      </c>
    </row>
    <row r="8" spans="1:17" x14ac:dyDescent="0.25">
      <c r="A8" s="10" t="s">
        <v>257</v>
      </c>
      <c r="B8" s="75">
        <v>90</v>
      </c>
      <c r="C8" s="75">
        <v>97.5</v>
      </c>
      <c r="D8" s="75">
        <v>82.5</v>
      </c>
      <c r="E8" s="75">
        <v>77.5</v>
      </c>
      <c r="F8" s="75">
        <v>77.5</v>
      </c>
      <c r="G8" s="78" t="b">
        <f t="shared" si="0"/>
        <v>1</v>
      </c>
      <c r="H8" s="79" t="str">
        <f t="shared" si="1"/>
        <v>Lulus</v>
      </c>
      <c r="I8" s="77"/>
      <c r="J8" s="10" t="s">
        <v>275</v>
      </c>
      <c r="K8" s="75" t="s">
        <v>271</v>
      </c>
      <c r="L8" s="75" t="s">
        <v>271</v>
      </c>
      <c r="M8" s="75" t="s">
        <v>269</v>
      </c>
      <c r="N8" s="75" t="s">
        <v>271</v>
      </c>
      <c r="O8" s="75" t="s">
        <v>271</v>
      </c>
      <c r="P8" s="78" t="b">
        <f t="shared" si="2"/>
        <v>1</v>
      </c>
      <c r="Q8" s="79" t="str">
        <f t="shared" si="3"/>
        <v>Tidak Kena SP</v>
      </c>
    </row>
    <row r="9" spans="1:17" x14ac:dyDescent="0.25">
      <c r="H9" s="76"/>
      <c r="I9" s="77"/>
    </row>
    <row r="10" spans="1:17" x14ac:dyDescent="0.25">
      <c r="A10" s="104" t="s">
        <v>260</v>
      </c>
      <c r="B10" s="104"/>
      <c r="C10" s="104"/>
      <c r="D10" s="104"/>
      <c r="E10" s="104"/>
      <c r="F10" s="104"/>
      <c r="G10" s="104"/>
      <c r="H10" s="104"/>
      <c r="I10" s="77"/>
      <c r="J10" s="103" t="s">
        <v>280</v>
      </c>
      <c r="K10" s="103"/>
      <c r="L10" s="103"/>
      <c r="M10" s="103"/>
      <c r="N10" s="103"/>
      <c r="O10" s="103"/>
      <c r="P10" s="103"/>
      <c r="Q10" s="103"/>
    </row>
    <row r="11" spans="1:17" x14ac:dyDescent="0.25">
      <c r="A11" s="70" t="s">
        <v>247</v>
      </c>
      <c r="B11" s="71" t="s">
        <v>276</v>
      </c>
      <c r="C11" s="71" t="s">
        <v>277</v>
      </c>
      <c r="D11" s="71" t="s">
        <v>278</v>
      </c>
      <c r="E11" s="71" t="s">
        <v>248</v>
      </c>
      <c r="F11" s="71" t="s">
        <v>249</v>
      </c>
      <c r="G11" s="101" t="s">
        <v>259</v>
      </c>
      <c r="H11" s="101"/>
      <c r="I11" s="77"/>
      <c r="J11" s="70" t="s">
        <v>261</v>
      </c>
      <c r="K11" s="71" t="s">
        <v>262</v>
      </c>
      <c r="L11" s="71" t="s">
        <v>263</v>
      </c>
      <c r="M11" s="71" t="s">
        <v>264</v>
      </c>
      <c r="N11" s="71" t="s">
        <v>265</v>
      </c>
      <c r="O11" s="71" t="s">
        <v>266</v>
      </c>
      <c r="P11" s="101" t="s">
        <v>281</v>
      </c>
      <c r="Q11" s="101"/>
    </row>
    <row r="12" spans="1:17" x14ac:dyDescent="0.25">
      <c r="A12" s="72" t="s">
        <v>252</v>
      </c>
      <c r="B12" s="73">
        <v>75</v>
      </c>
      <c r="C12" s="73">
        <v>75</v>
      </c>
      <c r="D12" s="73">
        <v>75</v>
      </c>
      <c r="E12" s="73">
        <v>75</v>
      </c>
      <c r="F12" s="73">
        <v>75</v>
      </c>
      <c r="G12" s="102" t="str">
        <f>IF(AND(B12&gt;=75,C12&gt;=75,D12&gt;=75,E12&gt;=75,F12&gt;=75),"lulus","Tidak Lulus")</f>
        <v>lulus</v>
      </c>
      <c r="H12" s="102"/>
      <c r="I12" s="77"/>
      <c r="J12" s="72" t="s">
        <v>268</v>
      </c>
      <c r="K12" s="73" t="s">
        <v>269</v>
      </c>
      <c r="L12" s="73" t="s">
        <v>269</v>
      </c>
      <c r="M12" s="73" t="s">
        <v>269</v>
      </c>
      <c r="N12" s="73" t="s">
        <v>269</v>
      </c>
      <c r="O12" s="73" t="s">
        <v>269</v>
      </c>
      <c r="P12" s="102" t="str">
        <f>IF(OR(K12="Hadir",L12="Hadir",M12="Hadir",N12="Hadir",O12="Hadir"),"Tidak Kena SP","Kena SP")</f>
        <v>Kena SP</v>
      </c>
      <c r="Q12" s="102"/>
    </row>
    <row r="13" spans="1:17" x14ac:dyDescent="0.25">
      <c r="A13" s="10" t="s">
        <v>253</v>
      </c>
      <c r="B13" s="75">
        <v>82.5</v>
      </c>
      <c r="C13" s="75">
        <v>90</v>
      </c>
      <c r="D13" s="75">
        <v>72.5</v>
      </c>
      <c r="E13" s="75">
        <v>85</v>
      </c>
      <c r="F13" s="75">
        <v>80</v>
      </c>
      <c r="G13" s="100" t="str">
        <f t="shared" ref="G13:G17" si="4">IF(AND(B13&gt;=75,C13&gt;=75,D13&gt;=75,E13&gt;=75,F13&gt;=75),"lulus","Tidak Lulus")</f>
        <v>Tidak Lulus</v>
      </c>
      <c r="H13" s="100"/>
      <c r="I13" s="77"/>
      <c r="J13" s="10" t="s">
        <v>270</v>
      </c>
      <c r="K13" s="75" t="s">
        <v>271</v>
      </c>
      <c r="L13" s="75" t="s">
        <v>271</v>
      </c>
      <c r="M13" s="75" t="s">
        <v>271</v>
      </c>
      <c r="N13" s="75" t="s">
        <v>271</v>
      </c>
      <c r="O13" s="75" t="s">
        <v>269</v>
      </c>
      <c r="P13" s="100" t="str">
        <f t="shared" ref="P13:P16" si="5">IF(OR(K13="Hadir",L13="Hadir",M13="Hadir",N13="Hadir",O13="Hadir"),"Tidak Kena SP","Kena SP")</f>
        <v>Tidak Kena SP</v>
      </c>
      <c r="Q13" s="100"/>
    </row>
    <row r="14" spans="1:17" x14ac:dyDescent="0.25">
      <c r="A14" s="10" t="s">
        <v>254</v>
      </c>
      <c r="B14" s="75">
        <v>77.5</v>
      </c>
      <c r="C14" s="75">
        <v>95</v>
      </c>
      <c r="D14" s="75">
        <v>77.5</v>
      </c>
      <c r="E14" s="75">
        <v>70</v>
      </c>
      <c r="F14" s="75">
        <v>82.5</v>
      </c>
      <c r="G14" s="100" t="str">
        <f t="shared" si="4"/>
        <v>Tidak Lulus</v>
      </c>
      <c r="H14" s="100"/>
      <c r="I14" s="77"/>
      <c r="J14" s="10" t="s">
        <v>272</v>
      </c>
      <c r="K14" s="75" t="s">
        <v>271</v>
      </c>
      <c r="L14" s="75" t="s">
        <v>269</v>
      </c>
      <c r="M14" s="75" t="s">
        <v>271</v>
      </c>
      <c r="N14" s="75" t="s">
        <v>271</v>
      </c>
      <c r="O14" s="75" t="s">
        <v>269</v>
      </c>
      <c r="P14" s="100" t="str">
        <f t="shared" si="5"/>
        <v>Tidak Kena SP</v>
      </c>
      <c r="Q14" s="100"/>
    </row>
    <row r="15" spans="1:17" x14ac:dyDescent="0.25">
      <c r="A15" s="10" t="s">
        <v>255</v>
      </c>
      <c r="B15" s="75">
        <v>80.5</v>
      </c>
      <c r="C15" s="75">
        <v>92.5</v>
      </c>
      <c r="D15" s="75">
        <v>70</v>
      </c>
      <c r="E15" s="75">
        <v>85</v>
      </c>
      <c r="F15" s="75">
        <v>85</v>
      </c>
      <c r="G15" s="100" t="str">
        <f t="shared" si="4"/>
        <v>Tidak Lulus</v>
      </c>
      <c r="H15" s="100"/>
      <c r="I15" s="77"/>
      <c r="J15" s="10" t="s">
        <v>273</v>
      </c>
      <c r="K15" s="75" t="s">
        <v>269</v>
      </c>
      <c r="L15" s="75" t="s">
        <v>271</v>
      </c>
      <c r="M15" s="75" t="s">
        <v>271</v>
      </c>
      <c r="N15" s="75" t="s">
        <v>271</v>
      </c>
      <c r="O15" s="75" t="s">
        <v>271</v>
      </c>
      <c r="P15" s="100" t="str">
        <f t="shared" si="5"/>
        <v>Tidak Kena SP</v>
      </c>
      <c r="Q15" s="100"/>
    </row>
    <row r="16" spans="1:17" x14ac:dyDescent="0.25">
      <c r="A16" s="10" t="s">
        <v>256</v>
      </c>
      <c r="B16" s="75">
        <v>87.5</v>
      </c>
      <c r="C16" s="75">
        <v>87.5</v>
      </c>
      <c r="D16" s="75">
        <v>92.5</v>
      </c>
      <c r="E16" s="75">
        <v>87.5</v>
      </c>
      <c r="F16" s="75">
        <v>77.5</v>
      </c>
      <c r="G16" s="100" t="str">
        <f t="shared" si="4"/>
        <v>lulus</v>
      </c>
      <c r="H16" s="100"/>
      <c r="I16" s="77"/>
      <c r="J16" s="10" t="s">
        <v>274</v>
      </c>
      <c r="K16" s="75" t="s">
        <v>269</v>
      </c>
      <c r="L16" s="75" t="s">
        <v>269</v>
      </c>
      <c r="M16" s="75" t="s">
        <v>269</v>
      </c>
      <c r="N16" s="75" t="s">
        <v>269</v>
      </c>
      <c r="O16" s="75" t="s">
        <v>269</v>
      </c>
      <c r="P16" s="100" t="str">
        <f t="shared" si="5"/>
        <v>Kena SP</v>
      </c>
      <c r="Q16" s="100"/>
    </row>
    <row r="17" spans="1:17" x14ac:dyDescent="0.25">
      <c r="A17" s="10" t="s">
        <v>257</v>
      </c>
      <c r="B17" s="75">
        <v>90</v>
      </c>
      <c r="C17" s="75">
        <v>97.5</v>
      </c>
      <c r="D17" s="75">
        <v>82.5</v>
      </c>
      <c r="E17" s="75">
        <v>77.5</v>
      </c>
      <c r="F17" s="75">
        <v>77.5</v>
      </c>
      <c r="G17" s="100" t="str">
        <f t="shared" si="4"/>
        <v>lulus</v>
      </c>
      <c r="H17" s="100"/>
      <c r="I17" s="77"/>
      <c r="J17" s="10" t="s">
        <v>275</v>
      </c>
      <c r="K17" s="75" t="s">
        <v>271</v>
      </c>
      <c r="L17" s="75" t="s">
        <v>271</v>
      </c>
      <c r="M17" s="75" t="s">
        <v>269</v>
      </c>
      <c r="N17" s="75" t="s">
        <v>271</v>
      </c>
      <c r="O17" s="75" t="s">
        <v>271</v>
      </c>
      <c r="P17" s="100" t="str">
        <f>IF(OR(K17="Hadir",L17="Hadir",M17="Hadir",N17="Hadir",O17="Hadir"),"Tidak Kena SP","Kena SP")</f>
        <v>Tidak Kena SP</v>
      </c>
      <c r="Q17" s="100"/>
    </row>
  </sheetData>
  <mergeCells count="18">
    <mergeCell ref="A1:H1"/>
    <mergeCell ref="A10:H10"/>
    <mergeCell ref="J1:Q1"/>
    <mergeCell ref="J10:Q10"/>
    <mergeCell ref="G17:H17"/>
    <mergeCell ref="P11:Q11"/>
    <mergeCell ref="P12:Q12"/>
    <mergeCell ref="P13:Q13"/>
    <mergeCell ref="P14:Q14"/>
    <mergeCell ref="P15:Q15"/>
    <mergeCell ref="P16:Q16"/>
    <mergeCell ref="P17:Q17"/>
    <mergeCell ref="G11:H11"/>
    <mergeCell ref="G12:H12"/>
    <mergeCell ref="G13:H13"/>
    <mergeCell ref="G14:H14"/>
    <mergeCell ref="G15:H15"/>
    <mergeCell ref="G16:H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VLOOKUP</vt:lpstr>
      <vt:lpstr>HLOOKUP</vt:lpstr>
      <vt:lpstr>Data Pivot</vt:lpstr>
      <vt:lpstr>Pivot Terjual</vt:lpstr>
      <vt:lpstr>Pivot Uang Diterima</vt:lpstr>
      <vt:lpstr>Pivot Pajak</vt:lpstr>
      <vt:lpstr>Dashboard</vt:lpstr>
      <vt:lpstr>Sumifs</vt:lpstr>
      <vt:lpstr>IF AND OR</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user</cp:lastModifiedBy>
  <dcterms:created xsi:type="dcterms:W3CDTF">2013-01-11T13:55:00Z</dcterms:created>
  <dcterms:modified xsi:type="dcterms:W3CDTF">2022-04-14T09:54:47Z</dcterms:modified>
</cp:coreProperties>
</file>