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5943\Desktop\10. DA_PetProj\"/>
    </mc:Choice>
  </mc:AlternateContent>
  <xr:revisionPtr revIDLastSave="0" documentId="13_ncr:1_{759B3D49-CB6A-49DA-8384-41FF313E13B5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Overview" sheetId="10" r:id="rId1"/>
    <sheet name="Sheet1" sheetId="11" r:id="rId2"/>
  </sheets>
  <definedNames>
    <definedName name="_xlnm._FilterDatabase" localSheetId="0" hidden="1">Overview!$A$1:$AI$40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9" i="10" l="1"/>
  <c r="F39" i="10" s="1"/>
  <c r="B39" i="10" s="1"/>
  <c r="F40" i="10"/>
  <c r="B40" i="10" s="1"/>
  <c r="F38" i="10"/>
  <c r="B38" i="10" s="1"/>
  <c r="F37" i="10"/>
  <c r="B37" i="10" s="1"/>
  <c r="AE35" i="10"/>
  <c r="F35" i="10" s="1"/>
  <c r="B35" i="10" s="1"/>
  <c r="AA36" i="10"/>
  <c r="F36" i="10" s="1"/>
  <c r="B36" i="10" s="1"/>
  <c r="F30" i="10" l="1"/>
  <c r="B30" i="10" s="1"/>
  <c r="F31" i="10"/>
  <c r="B31" i="10" s="1"/>
  <c r="F34" i="10" l="1"/>
  <c r="B34" i="10" s="1"/>
  <c r="F32" i="10" l="1"/>
  <c r="B32" i="10" s="1"/>
  <c r="F33" i="10" l="1"/>
  <c r="B33" i="10" s="1"/>
  <c r="F29" i="10" l="1"/>
  <c r="B29" i="10" s="1"/>
  <c r="F28" i="10"/>
  <c r="B28" i="10" s="1"/>
  <c r="F26" i="10" l="1"/>
  <c r="B26" i="10" s="1"/>
  <c r="F25" i="10"/>
  <c r="B25" i="10" s="1"/>
  <c r="F24" i="10"/>
  <c r="B24" i="10" s="1"/>
  <c r="F23" i="10"/>
  <c r="B23" i="10" s="1"/>
  <c r="F22" i="10"/>
  <c r="B22" i="10" s="1"/>
  <c r="F21" i="10"/>
  <c r="B21" i="10" s="1"/>
  <c r="F20" i="10"/>
  <c r="B20" i="10" s="1"/>
  <c r="F19" i="10"/>
  <c r="B19" i="10" s="1"/>
  <c r="F18" i="10"/>
  <c r="B18" i="10" s="1"/>
  <c r="F17" i="10"/>
  <c r="B17" i="10" s="1"/>
  <c r="F16" i="10"/>
  <c r="B16" i="10" s="1"/>
  <c r="F15" i="10"/>
  <c r="B15" i="10" s="1"/>
  <c r="F14" i="10"/>
  <c r="B14" i="10" s="1"/>
  <c r="F13" i="10"/>
  <c r="B13" i="10" s="1"/>
  <c r="F12" i="10"/>
  <c r="B12" i="10" s="1"/>
  <c r="F11" i="10"/>
  <c r="B11" i="10" s="1"/>
  <c r="F10" i="10"/>
  <c r="B10" i="10" s="1"/>
  <c r="F9" i="10"/>
  <c r="B9" i="10" s="1"/>
  <c r="F8" i="10"/>
  <c r="B8" i="10" s="1"/>
  <c r="F7" i="10"/>
  <c r="B7" i="10" s="1"/>
  <c r="F6" i="10"/>
  <c r="B6" i="10" s="1"/>
  <c r="F5" i="10"/>
  <c r="B5" i="10" s="1"/>
  <c r="F4" i="10"/>
  <c r="B4" i="10" s="1"/>
  <c r="F3" i="10"/>
  <c r="B3" i="10" s="1"/>
  <c r="F2" i="10"/>
  <c r="B2" i="10" s="1"/>
  <c r="Y27" i="10"/>
  <c r="F27" i="10" s="1"/>
  <c r="B2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Valeth Ang</author>
  </authors>
  <commentList>
    <comment ref="M1" authorId="0" shapeId="0" xr:uid="{D7EFCDE2-AAF3-4303-913D-AB90F844363F}">
      <text>
        <r>
          <rPr>
            <b/>
            <sz val="9"/>
            <color indexed="81"/>
            <rFont val="Tahoma"/>
            <family val="2"/>
          </rPr>
          <t>Valeth Ang:</t>
        </r>
        <r>
          <rPr>
            <sz val="9"/>
            <color indexed="81"/>
            <rFont val="Tahoma"/>
            <family val="2"/>
          </rPr>
          <t xml:space="preserve">
Shinken Hi</t>
        </r>
      </text>
    </comment>
    <comment ref="Q30" authorId="0" shapeId="0" xr:uid="{A9E71FBA-A273-45E0-8294-CB0734FC2A61}">
      <text>
        <r>
          <rPr>
            <b/>
            <sz val="9"/>
            <color indexed="81"/>
            <rFont val="Tahoma"/>
            <family val="2"/>
          </rPr>
          <t>Valeth Ang:</t>
        </r>
        <r>
          <rPr>
            <sz val="9"/>
            <color indexed="81"/>
            <rFont val="Tahoma"/>
            <family val="2"/>
          </rPr>
          <t xml:space="preserve">
Addn charge 10800
</t>
        </r>
      </text>
    </comment>
    <comment ref="AB32" authorId="0" shapeId="0" xr:uid="{39A5765D-C97E-4634-AC95-130F9FEC4574}">
      <text>
        <r>
          <rPr>
            <b/>
            <sz val="9"/>
            <color indexed="81"/>
            <rFont val="Tahoma"/>
            <family val="2"/>
          </rPr>
          <t>Valeth Ang:</t>
        </r>
        <r>
          <rPr>
            <sz val="9"/>
            <color indexed="81"/>
            <rFont val="Tahoma"/>
            <family val="2"/>
          </rPr>
          <t xml:space="preserve">
ADD 6480 FOR BRONZE PLATING</t>
        </r>
      </text>
    </comment>
  </commentList>
</comments>
</file>

<file path=xl/sharedStrings.xml><?xml version="1.0" encoding="utf-8"?>
<sst xmlns="http://schemas.openxmlformats.org/spreadsheetml/2006/main" count="779" uniqueCount="240">
  <si>
    <t>Model</t>
  </si>
  <si>
    <t>Okuden Shinkensaku</t>
  </si>
  <si>
    <t>2-3-0</t>
  </si>
  <si>
    <t>860-890</t>
  </si>
  <si>
    <t>weight (g)</t>
  </si>
  <si>
    <t>Toushin</t>
  </si>
  <si>
    <t xml:space="preserve">Hi </t>
  </si>
  <si>
    <t>Yes</t>
  </si>
  <si>
    <t>Hamon</t>
  </si>
  <si>
    <t>HM-G Kotetsu (Single)</t>
  </si>
  <si>
    <t>Habaki</t>
  </si>
  <si>
    <t>Silver Shonai &amp; Seppa</t>
  </si>
  <si>
    <t>Tsuka ito</t>
  </si>
  <si>
    <t>Silk</t>
  </si>
  <si>
    <t>Ito color</t>
  </si>
  <si>
    <t>TS-01</t>
  </si>
  <si>
    <t>7-5</t>
  </si>
  <si>
    <t>Length, Tsuka
(Sun-bu)</t>
  </si>
  <si>
    <t>Length, blade
(shaku-sun-bu)</t>
  </si>
  <si>
    <t>Ito wrap</t>
  </si>
  <si>
    <t>Hineri-Maki</t>
  </si>
  <si>
    <t>Same</t>
  </si>
  <si>
    <t>Ivory</t>
  </si>
  <si>
    <t>Menuki</t>
  </si>
  <si>
    <t>MS-30 Naginata</t>
  </si>
  <si>
    <t>Tsuba</t>
  </si>
  <si>
    <t>Saya</t>
  </si>
  <si>
    <t>Sageo</t>
  </si>
  <si>
    <t>Postage</t>
  </si>
  <si>
    <t>Chuden-S</t>
  </si>
  <si>
    <t>2-3-5</t>
  </si>
  <si>
    <t>820-850</t>
  </si>
  <si>
    <t>HM-3 Notare (Single)</t>
  </si>
  <si>
    <t>Brass</t>
  </si>
  <si>
    <t>TS-02</t>
  </si>
  <si>
    <t>MY-98 Wrap Dragon</t>
  </si>
  <si>
    <t>KY-4 Dragon</t>
  </si>
  <si>
    <t>Kojiri</t>
  </si>
  <si>
    <t>MS-17 Momiji</t>
  </si>
  <si>
    <t>No</t>
  </si>
  <si>
    <t>Date</t>
  </si>
  <si>
    <t>720-740</t>
  </si>
  <si>
    <t>HM-B Kanemoto (Single)</t>
  </si>
  <si>
    <t>Black</t>
  </si>
  <si>
    <t>MY-94 Eagle pine</t>
  </si>
  <si>
    <t>KY-119 Eagle pine</t>
  </si>
  <si>
    <t>SY-44 Wine Tsuya</t>
  </si>
  <si>
    <t>860-880</t>
  </si>
  <si>
    <t>TS-03</t>
  </si>
  <si>
    <t>White</t>
  </si>
  <si>
    <t>MS-50 Namazu</t>
  </si>
  <si>
    <t>KS-41 Kumo</t>
  </si>
  <si>
    <t>T-140 Phoenix</t>
  </si>
  <si>
    <t>SY-03 Brown matt</t>
  </si>
  <si>
    <t>Model Price</t>
  </si>
  <si>
    <t>Hamon addn charge</t>
  </si>
  <si>
    <t>Same addn charge</t>
  </si>
  <si>
    <t>Saya charge</t>
  </si>
  <si>
    <t>Sageo silk charge</t>
  </si>
  <si>
    <t>Bag charge</t>
  </si>
  <si>
    <t>Koiguchi kun</t>
  </si>
  <si>
    <t>Sword total price</t>
  </si>
  <si>
    <t>Fuchi/
Kashira</t>
  </si>
  <si>
    <t>Shinken Hi</t>
  </si>
  <si>
    <t>Hi Addn charge</t>
  </si>
  <si>
    <t>2-4-5</t>
  </si>
  <si>
    <t>HM-1 Gunome (Single)</t>
  </si>
  <si>
    <t>7-7</t>
  </si>
  <si>
    <t>MY-23 Phoenix</t>
  </si>
  <si>
    <t>KY-51 Moon&amp;Ocean</t>
  </si>
  <si>
    <t>2-2-5</t>
  </si>
  <si>
    <t>HM-F Sukehiro (Single)</t>
  </si>
  <si>
    <t>TS-15</t>
  </si>
  <si>
    <t>MY-40 Tiger Forest</t>
  </si>
  <si>
    <t>KY-37 Tiger Forest</t>
  </si>
  <si>
    <t>SY-16 Brown Tataki</t>
  </si>
  <si>
    <t>880-940</t>
  </si>
  <si>
    <t>HM-02 Suguha (Double)</t>
  </si>
  <si>
    <t>7-8</t>
  </si>
  <si>
    <t>MY-46 Phoenix branch</t>
  </si>
  <si>
    <t>KY-46 Musashi</t>
  </si>
  <si>
    <t>MY-38 Plum</t>
  </si>
  <si>
    <t>KY-27 Plum</t>
  </si>
  <si>
    <t>Okuden Nosyusaku</t>
  </si>
  <si>
    <t>TS-04</t>
  </si>
  <si>
    <t>MY-100 Bishamonten</t>
  </si>
  <si>
    <t>KY-26 Higo Nami</t>
  </si>
  <si>
    <t>SY-07 Chai Hibimuru</t>
  </si>
  <si>
    <t>HM-C Masamune (Single)</t>
  </si>
  <si>
    <t>MY-20</t>
  </si>
  <si>
    <t>KY-87</t>
  </si>
  <si>
    <t>TS-09</t>
  </si>
  <si>
    <t>MY-26</t>
  </si>
  <si>
    <t>KY-86</t>
  </si>
  <si>
    <t>HM-C Masamune (Double)</t>
  </si>
  <si>
    <t>MY-87 Sanskrit</t>
  </si>
  <si>
    <t>KY-19 Sanskrit</t>
  </si>
  <si>
    <t>T-46 Sanskrit</t>
  </si>
  <si>
    <t>SY-15 Matt Black</t>
  </si>
  <si>
    <t>830-860</t>
  </si>
  <si>
    <t>HM-3 Midare? (Single)</t>
  </si>
  <si>
    <t>MY-11 Bee</t>
  </si>
  <si>
    <t>760-780</t>
  </si>
  <si>
    <t>7-4</t>
  </si>
  <si>
    <t>MS-38 Plum</t>
  </si>
  <si>
    <t>KS-27 Plum</t>
  </si>
  <si>
    <t>T-22 Happo Higo</t>
  </si>
  <si>
    <t>Chuden-M</t>
  </si>
  <si>
    <t>810-860</t>
  </si>
  <si>
    <t>Cotton</t>
  </si>
  <si>
    <t>TM-02</t>
  </si>
  <si>
    <t>MY-74 Hanaikada</t>
  </si>
  <si>
    <t>KY-22 Hanaikada</t>
  </si>
  <si>
    <t>HM-G Kotetsu (Double)</t>
  </si>
  <si>
    <t>TS-07</t>
  </si>
  <si>
    <t>MY-28</t>
  </si>
  <si>
    <t>KY-88</t>
  </si>
  <si>
    <t xml:space="preserve">SY-11 Black tate-hakeme </t>
  </si>
  <si>
    <t>HM-3 Notare (Double)</t>
  </si>
  <si>
    <t>TS-12</t>
  </si>
  <si>
    <t>Hineri-Maki, Normal Eggshaped</t>
  </si>
  <si>
    <t>KY-124</t>
  </si>
  <si>
    <t>2-4-0</t>
  </si>
  <si>
    <t>TS-11</t>
  </si>
  <si>
    <t>7-9</t>
  </si>
  <si>
    <t>MY-104 Peony</t>
  </si>
  <si>
    <t>KY-126</t>
  </si>
  <si>
    <t>2-2-0</t>
  </si>
  <si>
    <t>TS-14</t>
  </si>
  <si>
    <t>Hineri-Maki, Eggshaped thinner-sized</t>
  </si>
  <si>
    <t>MY-17</t>
  </si>
  <si>
    <t>KY-29</t>
  </si>
  <si>
    <t>TS-06</t>
  </si>
  <si>
    <t>MY-07</t>
  </si>
  <si>
    <t>KY-13</t>
  </si>
  <si>
    <t>TM-04</t>
  </si>
  <si>
    <t>Hineri-Maki, Eggshaped thicker-sized (yaya-atsume)</t>
  </si>
  <si>
    <t>MY-31</t>
  </si>
  <si>
    <t>KY-30</t>
  </si>
  <si>
    <t>2-5-0</t>
  </si>
  <si>
    <t>HM-B Kanemoto (Double)</t>
  </si>
  <si>
    <t>Leather</t>
  </si>
  <si>
    <t>TH-01F</t>
  </si>
  <si>
    <t>740-760</t>
  </si>
  <si>
    <t>710-730</t>
  </si>
  <si>
    <t>820-870</t>
  </si>
  <si>
    <t>930-980</t>
  </si>
  <si>
    <t>Hineri-Maki,  Eggshaped, Hosome</t>
  </si>
  <si>
    <t>KY-123 Phoenix</t>
  </si>
  <si>
    <t>840-890</t>
  </si>
  <si>
    <t>Hineri-Maki,  Eggshaped, Futsu (Normal)</t>
  </si>
  <si>
    <t>TS-05</t>
  </si>
  <si>
    <t>7-6</t>
  </si>
  <si>
    <t>MS-14</t>
  </si>
  <si>
    <t>KS-26 Higo Nami</t>
  </si>
  <si>
    <t>Silver Koshirae(Addn charge)</t>
  </si>
  <si>
    <t>900-950</t>
  </si>
  <si>
    <t>(Atukuchi usuba) Thick</t>
  </si>
  <si>
    <t>Blade length (addn charge)</t>
  </si>
  <si>
    <t>(Usukuchi) Thin</t>
  </si>
  <si>
    <t>HM-F Sukehiro (Double)</t>
  </si>
  <si>
    <t>Silver</t>
  </si>
  <si>
    <t>MS-86 Peony Lion</t>
  </si>
  <si>
    <t>KS-110 Mai Lion</t>
  </si>
  <si>
    <t>Deer (front)</t>
  </si>
  <si>
    <t>TT-03</t>
  </si>
  <si>
    <t>Red-Black</t>
  </si>
  <si>
    <t>MS-60 Phoenix</t>
  </si>
  <si>
    <t>KS-123 Phoenix</t>
  </si>
  <si>
    <t>Shoden</t>
  </si>
  <si>
    <t>TS-08</t>
  </si>
  <si>
    <t>MY-110 Chry Flow</t>
  </si>
  <si>
    <t>KY-85 Chry Cloud</t>
  </si>
  <si>
    <t>Brass Yujo</t>
  </si>
  <si>
    <t>Silver Yujo</t>
  </si>
  <si>
    <t>MS-20</t>
  </si>
  <si>
    <t>HM-03 Notare (Single)</t>
  </si>
  <si>
    <t>MS-56</t>
  </si>
  <si>
    <t>KS-88</t>
  </si>
  <si>
    <t>T-132 Pine and crane</t>
  </si>
  <si>
    <t>Total</t>
  </si>
  <si>
    <t>Pig Skin</t>
  </si>
  <si>
    <t>Dark green</t>
  </si>
  <si>
    <t>MS-104</t>
  </si>
  <si>
    <t>KS-126</t>
  </si>
  <si>
    <t>TM-03</t>
  </si>
  <si>
    <t>HM-04 Midare (Double)</t>
  </si>
  <si>
    <t>Brass + Gold Seppa</t>
  </si>
  <si>
    <t>MY-6</t>
  </si>
  <si>
    <t>Addn charge (Kojiri, Tsuba, etc.)</t>
  </si>
  <si>
    <t>HM-A</t>
  </si>
  <si>
    <t>Courier</t>
  </si>
  <si>
    <t>FedEx</t>
  </si>
  <si>
    <t>EMS</t>
  </si>
  <si>
    <t>MY-56 Hinode-Tsuru</t>
  </si>
  <si>
    <t>KY-40 Double Karakusa</t>
  </si>
  <si>
    <t>SY-18 Urumi</t>
  </si>
  <si>
    <t>890-950</t>
  </si>
  <si>
    <t>HM-E Muramasa (Double)</t>
  </si>
  <si>
    <t>MY-106 Norazashi</t>
  </si>
  <si>
    <t>KY-129 Morazashi</t>
  </si>
  <si>
    <t>SY-56 Vermillion</t>
  </si>
  <si>
    <t>MS-23</t>
  </si>
  <si>
    <t>KS-081</t>
  </si>
  <si>
    <t>MY-49 Rain Dragon</t>
  </si>
  <si>
    <t>KY-97 Rain Dragon</t>
  </si>
  <si>
    <t>T-79 Deer and autumn leaves</t>
  </si>
  <si>
    <t>SY-101 Dark Brown</t>
  </si>
  <si>
    <t>SY-20 Tea Swirl</t>
  </si>
  <si>
    <t>SY-40 Gold Tea Pear Gourd</t>
  </si>
  <si>
    <t>SY-47 Akira</t>
  </si>
  <si>
    <t>8-0</t>
  </si>
  <si>
    <t>SY-25 SlantRayskin</t>
  </si>
  <si>
    <t>SY-01 Blackgloss</t>
  </si>
  <si>
    <t>SY-02 Black matt</t>
  </si>
  <si>
    <t>SY-22 Black stone matt</t>
  </si>
  <si>
    <t>T-44 Crescent Musashi</t>
  </si>
  <si>
    <t>T-10 Four-sided plum</t>
  </si>
  <si>
    <t>T-105 Bamboo Grass</t>
  </si>
  <si>
    <t>T-107 Tadatoki Toru</t>
  </si>
  <si>
    <t>T-118 Awa</t>
  </si>
  <si>
    <t>T-119 Toru Taketora</t>
  </si>
  <si>
    <t>T-120 Karashishi</t>
  </si>
  <si>
    <t>T-120 Karashishi (Silver)</t>
  </si>
  <si>
    <t>T-124 Mai Dragonfly (Silver)</t>
  </si>
  <si>
    <t>T-133 Plum and Warbler</t>
  </si>
  <si>
    <t>T-138 Crab</t>
  </si>
  <si>
    <t>T-145 Chinese quince</t>
  </si>
  <si>
    <t>T-148 Hua Peony</t>
  </si>
  <si>
    <t>T-154 Wilderness</t>
  </si>
  <si>
    <t>T-16 Wave carp</t>
  </si>
  <si>
    <t>T-31 Note</t>
  </si>
  <si>
    <t>T-49 Hideyoshi Kiri</t>
  </si>
  <si>
    <t>T-51 Flower raft</t>
  </si>
  <si>
    <t>T-58 Kyogiku Toru</t>
  </si>
  <si>
    <t>T-65 Toru</t>
  </si>
  <si>
    <t>T-97 Echisai Uchiryu</t>
  </si>
  <si>
    <t>T-4 Musashi</t>
  </si>
  <si>
    <t>Tsuba weight(g)</t>
  </si>
  <si>
    <t>T-95 Miyomoto Musashi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</si>
</sst>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7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7" fontId="0" fillId="0" borderId="0" xfId="0" applyNumberForma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Postage Trend</a:t>
            </a:r>
            <a:r>
              <a:rPr lang="en-SG" baseline="0"/>
              <a:t> over time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Overview!$C$1</c:f>
              <c:strCache>
                <c:ptCount val="1"/>
                <c:pt idx="0">
                  <c:v>Postage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Overview!$A$2:$A$30</c:f>
              <c:numCache>
                <c:formatCode>mmm\-yy</c:formatCode>
                <c:ptCount val="9"/>
                <c:pt idx="0">
                  <c:v>42064</c:v>
                </c:pt>
                <c:pt idx="1">
                  <c:v>42644</c:v>
                </c:pt>
                <c:pt idx="2">
                  <c:v>42675</c:v>
                </c:pt>
                <c:pt idx="3">
                  <c:v>42795</c:v>
                </c:pt>
                <c:pt idx="4">
                  <c:v>42948</c:v>
                </c:pt>
                <c:pt idx="5">
                  <c:v>43101</c:v>
                </c:pt>
                <c:pt idx="6">
                  <c:v>43252</c:v>
                </c:pt>
                <c:pt idx="7">
                  <c:v>43252</c:v>
                </c:pt>
                <c:pt idx="8">
                  <c:v>43344</c:v>
                </c:pt>
              </c:numCache>
            </c:numRef>
          </c:cat>
          <c:val>
            <c:numRef>
              <c:f>Overview!$C$2:$C$30</c:f>
              <c:numCache>
                <c:formatCode>General</c:formatCode>
                <c:ptCount val="9"/>
                <c:pt idx="0">
                  <c:v>6100</c:v>
                </c:pt>
                <c:pt idx="1">
                  <c:v>5900</c:v>
                </c:pt>
                <c:pt idx="2">
                  <c:v>5800</c:v>
                </c:pt>
                <c:pt idx="3">
                  <c:v>6200</c:v>
                </c:pt>
                <c:pt idx="4">
                  <c:v>6100</c:v>
                </c:pt>
                <c:pt idx="5">
                  <c:v>5200</c:v>
                </c:pt>
                <c:pt idx="6">
                  <c:v>6700</c:v>
                </c:pt>
                <c:pt idx="7">
                  <c:v>6700</c:v>
                </c:pt>
                <c:pt idx="8">
                  <c:v>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E02F-461C-8C58-A70904BE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9702520"/>
        <c:axId val="519707112"/>
      </c:barChart>
      <c:dateAx>
        <c:axId val="5197025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07112"/>
        <c:crosses val="autoZero"/>
        <c:auto val="1"/>
        <c:lblOffset val="100"/>
        <c:baseTimeUnit val="days"/>
      </c:dateAx>
      <c:valAx>
        <c:axId val="519707112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0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85725</xdr:rowOff>
    </xdr:from>
    <xdr:to>
      <xdr:col>23</xdr:col>
      <xdr:colOff>209550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524DF-1354-42AC-8B3B-DD2FA7AE8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40"/>
  <sheetViews>
    <sheetView topLeftCell="M1" zoomScale="85" zoomScaleNormal="85" workbookViewId="0">
      <pane ySplit="1" topLeftCell="A21" activePane="bottomLeft" state="frozen"/>
      <selection pane="bottomLeft" activeCell="AC26" sqref="AC26"/>
    </sheetView>
  </sheetViews>
  <sheetFormatPr defaultRowHeight="15" x14ac:dyDescent="0.25"/>
  <cols>
    <col min="1" max="1" width="13.140625" style="3" customWidth="1"/>
    <col min="2" max="2" width="13.42578125" style="3" customWidth="1"/>
    <col min="3" max="4" width="9.42578125" style="4" customWidth="1"/>
    <col min="5" max="5" width="10.28515625" style="3" customWidth="1"/>
    <col min="6" max="6" width="12.5703125" style="4" customWidth="1"/>
    <col min="7" max="7" width="11.28515625" style="4" customWidth="1"/>
    <col min="8" max="10" width="9.140625" style="3" customWidth="1"/>
    <col min="11" max="11" width="11.42578125" style="3" customWidth="1"/>
    <col min="12" max="12" width="10.140625" style="3" customWidth="1"/>
    <col min="13" max="13" width="10.140625" style="4" customWidth="1"/>
    <col min="14" max="14" width="12.28515625" style="3" customWidth="1"/>
    <col min="15" max="15" width="9.140625" style="4"/>
    <col min="16" max="16" width="9.140625" style="3"/>
    <col min="17" max="19" width="9.140625" style="3" customWidth="1"/>
    <col min="20" max="20" width="13.7109375" style="3" customWidth="1"/>
    <col min="21" max="21" width="9.140625" style="3"/>
    <col min="22" max="22" width="9.140625" style="4"/>
    <col min="23" max="26" width="9.140625" style="3"/>
    <col min="27" max="27" width="9.140625" style="4"/>
    <col min="28" max="29" width="9.140625" style="3"/>
    <col min="30" max="30" width="11.7109375" style="3" customWidth="1"/>
    <col min="31" max="31" width="9.140625" style="4"/>
    <col min="32" max="32" width="9.140625" style="3"/>
    <col min="33" max="33" width="9.140625" style="4"/>
    <col min="34" max="35" width="9.140625" style="4" customWidth="1"/>
    <col min="36" max="16384" width="9.140625" style="3"/>
  </cols>
  <sheetData>
    <row r="1" spans="1:35" s="6" customFormat="1" ht="75" x14ac:dyDescent="0.25">
      <c r="A1" s="6" t="s">
        <v>40</v>
      </c>
      <c r="B1" s="6" t="s">
        <v>180</v>
      </c>
      <c r="C1" s="6" t="s">
        <v>28</v>
      </c>
      <c r="D1" s="6" t="s">
        <v>191</v>
      </c>
      <c r="E1" s="6" t="s">
        <v>0</v>
      </c>
      <c r="F1" s="6" t="s">
        <v>61</v>
      </c>
      <c r="G1" s="6" t="s">
        <v>54</v>
      </c>
      <c r="H1" s="6" t="s">
        <v>18</v>
      </c>
      <c r="I1" s="6" t="s">
        <v>4</v>
      </c>
      <c r="J1" s="6" t="s">
        <v>158</v>
      </c>
      <c r="K1" s="6" t="s">
        <v>5</v>
      </c>
      <c r="L1" s="6" t="s">
        <v>6</v>
      </c>
      <c r="M1" s="6" t="s">
        <v>64</v>
      </c>
      <c r="N1" s="6" t="s">
        <v>8</v>
      </c>
      <c r="O1" s="6" t="s">
        <v>55</v>
      </c>
      <c r="P1" s="6" t="s">
        <v>10</v>
      </c>
      <c r="Q1" s="6" t="s">
        <v>12</v>
      </c>
      <c r="R1" s="6" t="s">
        <v>14</v>
      </c>
      <c r="S1" s="6" t="s">
        <v>17</v>
      </c>
      <c r="T1" s="6" t="s">
        <v>19</v>
      </c>
      <c r="U1" s="6" t="s">
        <v>21</v>
      </c>
      <c r="V1" s="6" t="s">
        <v>56</v>
      </c>
      <c r="W1" s="6" t="s">
        <v>23</v>
      </c>
      <c r="X1" s="6" t="s">
        <v>62</v>
      </c>
      <c r="Y1" s="6" t="s">
        <v>155</v>
      </c>
      <c r="Z1" s="6" t="s">
        <v>37</v>
      </c>
      <c r="AA1" s="6" t="s">
        <v>189</v>
      </c>
      <c r="AB1" s="6" t="s">
        <v>25</v>
      </c>
      <c r="AC1" s="6" t="s">
        <v>238</v>
      </c>
      <c r="AD1" s="6" t="s">
        <v>26</v>
      </c>
      <c r="AE1" s="4" t="s">
        <v>57</v>
      </c>
      <c r="AF1" s="6" t="s">
        <v>27</v>
      </c>
      <c r="AG1" s="6" t="s">
        <v>58</v>
      </c>
      <c r="AH1" s="6" t="s">
        <v>59</v>
      </c>
      <c r="AI1" s="6" t="s">
        <v>60</v>
      </c>
    </row>
    <row r="2" spans="1:35" s="6" customFormat="1" ht="45" hidden="1" x14ac:dyDescent="0.25">
      <c r="A2" s="7">
        <v>41579</v>
      </c>
      <c r="B2" s="3">
        <f>C2+F2</f>
        <v>72375</v>
      </c>
      <c r="C2" s="4">
        <v>6075</v>
      </c>
      <c r="D2" s="4" t="s">
        <v>192</v>
      </c>
      <c r="E2" s="3" t="s">
        <v>29</v>
      </c>
      <c r="F2" s="4">
        <f t="shared" ref="F2:F26" si="0">SUM(G2,O2,V2,AA2,AE2,AG2,AH2,AI2,J2,M2,Y2)</f>
        <v>66300</v>
      </c>
      <c r="G2" s="4">
        <v>59000</v>
      </c>
      <c r="H2" s="8" t="s">
        <v>65</v>
      </c>
      <c r="I2" s="3" t="s">
        <v>76</v>
      </c>
      <c r="J2" s="6">
        <v>0</v>
      </c>
      <c r="K2" s="3" t="s">
        <v>157</v>
      </c>
      <c r="L2" s="3" t="s">
        <v>7</v>
      </c>
      <c r="M2" s="6">
        <v>0</v>
      </c>
      <c r="N2" s="3" t="s">
        <v>66</v>
      </c>
      <c r="O2" s="6">
        <v>0</v>
      </c>
      <c r="P2" s="3" t="s">
        <v>33</v>
      </c>
      <c r="Q2" s="3" t="s">
        <v>13</v>
      </c>
      <c r="R2" s="3" t="s">
        <v>48</v>
      </c>
      <c r="S2" s="8" t="s">
        <v>67</v>
      </c>
      <c r="T2" s="3" t="s">
        <v>20</v>
      </c>
      <c r="U2" s="3" t="s">
        <v>43</v>
      </c>
      <c r="V2" s="4">
        <v>2100</v>
      </c>
      <c r="W2" s="3" t="s">
        <v>68</v>
      </c>
      <c r="X2" s="3" t="s">
        <v>69</v>
      </c>
      <c r="Y2" s="3">
        <v>0</v>
      </c>
      <c r="Z2" s="3" t="s">
        <v>39</v>
      </c>
      <c r="AA2" s="6">
        <v>0</v>
      </c>
      <c r="AB2" s="3" t="s">
        <v>216</v>
      </c>
      <c r="AC2" s="3"/>
      <c r="AD2" s="3" t="s">
        <v>53</v>
      </c>
      <c r="AE2" s="4">
        <v>0</v>
      </c>
      <c r="AF2" s="3" t="s">
        <v>13</v>
      </c>
      <c r="AG2" s="4">
        <v>5200</v>
      </c>
      <c r="AH2" s="4">
        <v>0</v>
      </c>
      <c r="AI2" s="6">
        <v>0</v>
      </c>
    </row>
    <row r="3" spans="1:35" s="6" customFormat="1" ht="45" hidden="1" x14ac:dyDescent="0.25">
      <c r="A3" s="7">
        <v>41944</v>
      </c>
      <c r="B3" s="3">
        <f t="shared" ref="B3:B28" si="1">C3+F3</f>
        <v>100040</v>
      </c>
      <c r="C3" s="4">
        <v>6100</v>
      </c>
      <c r="D3" s="4" t="s">
        <v>192</v>
      </c>
      <c r="E3" s="3" t="s">
        <v>29</v>
      </c>
      <c r="F3" s="4">
        <f t="shared" si="0"/>
        <v>93940</v>
      </c>
      <c r="G3" s="4">
        <v>63720</v>
      </c>
      <c r="H3" s="8" t="s">
        <v>70</v>
      </c>
      <c r="I3" s="3" t="s">
        <v>41</v>
      </c>
      <c r="J3" s="6">
        <v>0</v>
      </c>
      <c r="K3" s="3" t="s">
        <v>159</v>
      </c>
      <c r="L3" s="3" t="s">
        <v>7</v>
      </c>
      <c r="M3" s="6">
        <v>0</v>
      </c>
      <c r="N3" s="3" t="s">
        <v>71</v>
      </c>
      <c r="O3" s="4">
        <v>2160</v>
      </c>
      <c r="P3" s="3" t="s">
        <v>33</v>
      </c>
      <c r="Q3" s="3" t="s">
        <v>13</v>
      </c>
      <c r="R3" s="3" t="s">
        <v>72</v>
      </c>
      <c r="S3" s="8" t="s">
        <v>16</v>
      </c>
      <c r="T3" s="3" t="s">
        <v>20</v>
      </c>
      <c r="U3" s="3" t="s">
        <v>43</v>
      </c>
      <c r="V3" s="4">
        <v>2160</v>
      </c>
      <c r="W3" s="3" t="s">
        <v>73</v>
      </c>
      <c r="X3" s="3" t="s">
        <v>74</v>
      </c>
      <c r="Y3" s="3">
        <v>0</v>
      </c>
      <c r="Z3" s="3" t="s">
        <v>39</v>
      </c>
      <c r="AA3" s="6">
        <v>0</v>
      </c>
      <c r="AB3" s="3" t="s">
        <v>221</v>
      </c>
      <c r="AC3" s="3">
        <v>90</v>
      </c>
      <c r="AD3" s="3" t="s">
        <v>75</v>
      </c>
      <c r="AE3" s="4">
        <v>16200</v>
      </c>
      <c r="AF3" s="3" t="s">
        <v>13</v>
      </c>
      <c r="AG3" s="4">
        <v>5400</v>
      </c>
      <c r="AH3" s="4">
        <v>4300</v>
      </c>
      <c r="AI3" s="6">
        <v>0</v>
      </c>
    </row>
    <row r="4" spans="1:35" s="6" customFormat="1" ht="60" x14ac:dyDescent="0.25">
      <c r="A4" s="7">
        <v>42064</v>
      </c>
      <c r="B4" s="3">
        <f t="shared" si="1"/>
        <v>79520</v>
      </c>
      <c r="C4" s="4">
        <v>6100</v>
      </c>
      <c r="D4" s="4" t="s">
        <v>192</v>
      </c>
      <c r="E4" s="3" t="s">
        <v>29</v>
      </c>
      <c r="F4" s="4">
        <f t="shared" si="0"/>
        <v>73420</v>
      </c>
      <c r="G4" s="4">
        <v>63720</v>
      </c>
      <c r="H4" s="8" t="s">
        <v>2</v>
      </c>
      <c r="I4" s="3" t="s">
        <v>41</v>
      </c>
      <c r="J4" s="6">
        <v>0</v>
      </c>
      <c r="K4" s="3" t="s">
        <v>159</v>
      </c>
      <c r="L4" s="3" t="s">
        <v>7</v>
      </c>
      <c r="M4" s="6">
        <v>0</v>
      </c>
      <c r="N4" s="3" t="s">
        <v>32</v>
      </c>
      <c r="O4" s="4">
        <v>0</v>
      </c>
      <c r="P4" s="3" t="s">
        <v>33</v>
      </c>
      <c r="Q4" s="3" t="s">
        <v>13</v>
      </c>
      <c r="R4" s="3" t="s">
        <v>48</v>
      </c>
      <c r="S4" s="8" t="s">
        <v>16</v>
      </c>
      <c r="T4" s="3" t="s">
        <v>20</v>
      </c>
      <c r="U4" s="3" t="s">
        <v>43</v>
      </c>
      <c r="V4" s="4">
        <v>0</v>
      </c>
      <c r="W4" s="3" t="s">
        <v>81</v>
      </c>
      <c r="X4" s="3" t="s">
        <v>82</v>
      </c>
      <c r="Y4" s="3">
        <v>0</v>
      </c>
      <c r="Z4" s="3" t="s">
        <v>39</v>
      </c>
      <c r="AA4" s="6">
        <v>0</v>
      </c>
      <c r="AB4" s="3" t="s">
        <v>239</v>
      </c>
      <c r="AC4" s="3">
        <v>80</v>
      </c>
      <c r="AD4" s="3" t="s">
        <v>53</v>
      </c>
      <c r="AE4" s="4">
        <v>0</v>
      </c>
      <c r="AF4" s="3" t="s">
        <v>13</v>
      </c>
      <c r="AG4" s="4">
        <v>5400</v>
      </c>
      <c r="AH4" s="4">
        <v>4300</v>
      </c>
      <c r="AI4" s="6">
        <v>0</v>
      </c>
    </row>
    <row r="5" spans="1:35" s="6" customFormat="1" ht="45" hidden="1" x14ac:dyDescent="0.25">
      <c r="A5" s="7">
        <v>42339</v>
      </c>
      <c r="B5" s="3">
        <f t="shared" si="1"/>
        <v>82080</v>
      </c>
      <c r="C5" s="4">
        <v>5800</v>
      </c>
      <c r="D5" s="4" t="s">
        <v>192</v>
      </c>
      <c r="E5" s="3" t="s">
        <v>29</v>
      </c>
      <c r="F5" s="4">
        <f t="shared" si="0"/>
        <v>76280</v>
      </c>
      <c r="G5" s="4">
        <v>63720</v>
      </c>
      <c r="H5" s="8" t="s">
        <v>65</v>
      </c>
      <c r="I5" s="3" t="s">
        <v>76</v>
      </c>
      <c r="J5" s="6">
        <v>0</v>
      </c>
      <c r="K5" s="3" t="s">
        <v>157</v>
      </c>
      <c r="L5" s="3" t="s">
        <v>7</v>
      </c>
      <c r="M5" s="6">
        <v>0</v>
      </c>
      <c r="N5" s="3" t="s">
        <v>77</v>
      </c>
      <c r="O5" s="4">
        <v>0</v>
      </c>
      <c r="P5" s="3" t="s">
        <v>33</v>
      </c>
      <c r="Q5" s="3" t="s">
        <v>13</v>
      </c>
      <c r="R5" s="3" t="s">
        <v>15</v>
      </c>
      <c r="S5" s="8" t="s">
        <v>78</v>
      </c>
      <c r="T5" s="3" t="s">
        <v>20</v>
      </c>
      <c r="U5" s="3" t="s">
        <v>43</v>
      </c>
      <c r="V5" s="4">
        <v>2160</v>
      </c>
      <c r="W5" s="3" t="s">
        <v>79</v>
      </c>
      <c r="X5" s="3" t="s">
        <v>80</v>
      </c>
      <c r="Y5" s="3">
        <v>0</v>
      </c>
      <c r="Z5" s="3" t="s">
        <v>39</v>
      </c>
      <c r="AA5" s="6">
        <v>0</v>
      </c>
      <c r="AB5" s="3" t="s">
        <v>52</v>
      </c>
      <c r="AC5" s="3">
        <v>115</v>
      </c>
      <c r="AD5" s="3" t="s">
        <v>214</v>
      </c>
      <c r="AE5" s="4">
        <v>0</v>
      </c>
      <c r="AF5" s="3" t="s">
        <v>13</v>
      </c>
      <c r="AG5" s="4">
        <v>5400</v>
      </c>
      <c r="AH5" s="4">
        <v>4300</v>
      </c>
      <c r="AI5" s="4">
        <v>700</v>
      </c>
    </row>
    <row r="6" spans="1:35" s="6" customFormat="1" ht="45" x14ac:dyDescent="0.25">
      <c r="A6" s="7">
        <v>42644</v>
      </c>
      <c r="B6" s="3">
        <f t="shared" si="1"/>
        <v>100540</v>
      </c>
      <c r="C6" s="4">
        <v>5900</v>
      </c>
      <c r="D6" s="4" t="s">
        <v>192</v>
      </c>
      <c r="E6" s="3" t="s">
        <v>29</v>
      </c>
      <c r="F6" s="4">
        <f t="shared" si="0"/>
        <v>94640</v>
      </c>
      <c r="G6" s="4">
        <v>63720</v>
      </c>
      <c r="H6" s="8" t="s">
        <v>65</v>
      </c>
      <c r="I6" s="3" t="s">
        <v>76</v>
      </c>
      <c r="J6" s="3">
        <v>0</v>
      </c>
      <c r="K6" s="3" t="s">
        <v>157</v>
      </c>
      <c r="L6" s="3" t="s">
        <v>7</v>
      </c>
      <c r="M6" s="6">
        <v>0</v>
      </c>
      <c r="N6" s="3" t="s">
        <v>94</v>
      </c>
      <c r="O6" s="4">
        <v>2160</v>
      </c>
      <c r="P6" s="3" t="s">
        <v>33</v>
      </c>
      <c r="Q6" s="3" t="s">
        <v>13</v>
      </c>
      <c r="R6" s="3" t="s">
        <v>15</v>
      </c>
      <c r="S6" s="8" t="s">
        <v>211</v>
      </c>
      <c r="T6" s="3" t="s">
        <v>20</v>
      </c>
      <c r="U6" s="3" t="s">
        <v>43</v>
      </c>
      <c r="V6" s="4">
        <v>2160</v>
      </c>
      <c r="W6" s="3" t="s">
        <v>95</v>
      </c>
      <c r="X6" s="3" t="s">
        <v>96</v>
      </c>
      <c r="Y6" s="3">
        <v>0</v>
      </c>
      <c r="Z6" s="3" t="s">
        <v>39</v>
      </c>
      <c r="AA6" s="6">
        <v>0</v>
      </c>
      <c r="AB6" s="3" t="s">
        <v>97</v>
      </c>
      <c r="AC6" s="3">
        <v>90</v>
      </c>
      <c r="AD6" s="3" t="s">
        <v>98</v>
      </c>
      <c r="AE6" s="4">
        <v>16200</v>
      </c>
      <c r="AF6" s="3" t="s">
        <v>13</v>
      </c>
      <c r="AG6" s="4">
        <v>5400</v>
      </c>
      <c r="AH6" s="4">
        <v>4300</v>
      </c>
      <c r="AI6" s="4">
        <v>700</v>
      </c>
    </row>
    <row r="7" spans="1:35" ht="45" hidden="1" x14ac:dyDescent="0.25">
      <c r="A7" s="7">
        <v>42675</v>
      </c>
      <c r="B7" s="3">
        <f t="shared" si="1"/>
        <v>84260</v>
      </c>
      <c r="C7" s="4">
        <v>5800</v>
      </c>
      <c r="D7" s="4" t="s">
        <v>192</v>
      </c>
      <c r="E7" s="3" t="s">
        <v>29</v>
      </c>
      <c r="F7" s="4">
        <f t="shared" si="0"/>
        <v>78460</v>
      </c>
      <c r="G7" s="4">
        <v>63720</v>
      </c>
      <c r="H7" s="8" t="s">
        <v>2</v>
      </c>
      <c r="I7" s="3" t="s">
        <v>41</v>
      </c>
      <c r="J7" s="3">
        <v>0</v>
      </c>
      <c r="K7" s="3" t="s">
        <v>159</v>
      </c>
      <c r="L7" s="3" t="s">
        <v>7</v>
      </c>
      <c r="M7" s="4">
        <v>0</v>
      </c>
      <c r="N7" s="3" t="s">
        <v>42</v>
      </c>
      <c r="O7" s="4">
        <v>2160</v>
      </c>
      <c r="P7" s="3" t="s">
        <v>33</v>
      </c>
      <c r="Q7" s="3" t="s">
        <v>13</v>
      </c>
      <c r="R7" s="3" t="s">
        <v>15</v>
      </c>
      <c r="S7" s="8" t="s">
        <v>16</v>
      </c>
      <c r="T7" s="3" t="s">
        <v>20</v>
      </c>
      <c r="U7" s="3" t="s">
        <v>43</v>
      </c>
      <c r="V7" s="4">
        <v>2160</v>
      </c>
      <c r="W7" s="3" t="s">
        <v>44</v>
      </c>
      <c r="X7" s="3" t="s">
        <v>45</v>
      </c>
      <c r="Y7" s="3">
        <v>0</v>
      </c>
      <c r="Z7" s="3" t="s">
        <v>39</v>
      </c>
      <c r="AA7" s="4">
        <v>0</v>
      </c>
      <c r="AB7" s="3" t="s">
        <v>216</v>
      </c>
      <c r="AC7" s="3">
        <v>90</v>
      </c>
      <c r="AD7" s="3" t="s">
        <v>46</v>
      </c>
      <c r="AE7" s="4">
        <v>4320</v>
      </c>
      <c r="AF7" s="3" t="s">
        <v>13</v>
      </c>
      <c r="AG7" s="4">
        <v>5400</v>
      </c>
      <c r="AH7" s="4">
        <v>0</v>
      </c>
      <c r="AI7" s="4">
        <v>700</v>
      </c>
    </row>
    <row r="8" spans="1:35" ht="60" x14ac:dyDescent="0.25">
      <c r="A8" s="7">
        <v>42675</v>
      </c>
      <c r="B8" s="3">
        <f t="shared" si="1"/>
        <v>78480</v>
      </c>
      <c r="C8" s="4">
        <v>5800</v>
      </c>
      <c r="D8" s="4" t="s">
        <v>192</v>
      </c>
      <c r="E8" s="3" t="s">
        <v>29</v>
      </c>
      <c r="F8" s="4">
        <f t="shared" si="0"/>
        <v>72680</v>
      </c>
      <c r="G8" s="4">
        <v>63720</v>
      </c>
      <c r="H8" s="8" t="s">
        <v>30</v>
      </c>
      <c r="I8" s="3" t="s">
        <v>31</v>
      </c>
      <c r="J8" s="3">
        <v>0</v>
      </c>
      <c r="K8" s="3" t="s">
        <v>157</v>
      </c>
      <c r="L8" s="3" t="s">
        <v>7</v>
      </c>
      <c r="M8" s="4">
        <v>0</v>
      </c>
      <c r="N8" s="3" t="s">
        <v>32</v>
      </c>
      <c r="O8" s="4">
        <v>0</v>
      </c>
      <c r="P8" s="3" t="s">
        <v>33</v>
      </c>
      <c r="Q8" s="3" t="s">
        <v>13</v>
      </c>
      <c r="R8" s="3" t="s">
        <v>34</v>
      </c>
      <c r="S8" s="8" t="s">
        <v>16</v>
      </c>
      <c r="T8" s="3" t="s">
        <v>20</v>
      </c>
      <c r="U8" s="3" t="s">
        <v>22</v>
      </c>
      <c r="V8" s="4">
        <v>2160</v>
      </c>
      <c r="W8" s="3" t="s">
        <v>35</v>
      </c>
      <c r="X8" s="3" t="s">
        <v>36</v>
      </c>
      <c r="Y8" s="3">
        <v>0</v>
      </c>
      <c r="Z8" s="3" t="s">
        <v>39</v>
      </c>
      <c r="AA8" s="4">
        <v>0</v>
      </c>
      <c r="AB8" s="3" t="s">
        <v>239</v>
      </c>
      <c r="AC8" s="3">
        <v>80</v>
      </c>
      <c r="AD8" s="3" t="s">
        <v>214</v>
      </c>
      <c r="AE8" s="4">
        <v>0</v>
      </c>
      <c r="AF8" s="3" t="s">
        <v>13</v>
      </c>
      <c r="AG8" s="4">
        <v>5400</v>
      </c>
      <c r="AH8" s="4">
        <v>0</v>
      </c>
      <c r="AI8" s="4">
        <v>1400</v>
      </c>
    </row>
    <row r="9" spans="1:35" ht="45" hidden="1" x14ac:dyDescent="0.25">
      <c r="A9" s="7">
        <v>42705</v>
      </c>
      <c r="B9" s="3">
        <f t="shared" si="1"/>
        <v>103880</v>
      </c>
      <c r="C9" s="4">
        <v>6000</v>
      </c>
      <c r="D9" s="4" t="s">
        <v>192</v>
      </c>
      <c r="E9" s="3" t="s">
        <v>83</v>
      </c>
      <c r="F9" s="4">
        <f t="shared" si="0"/>
        <v>97880</v>
      </c>
      <c r="G9" s="4">
        <v>77760</v>
      </c>
      <c r="H9" s="8" t="s">
        <v>65</v>
      </c>
      <c r="I9" s="3" t="s">
        <v>76</v>
      </c>
      <c r="J9" s="6">
        <v>0</v>
      </c>
      <c r="K9" s="3" t="s">
        <v>157</v>
      </c>
      <c r="L9" s="3" t="s">
        <v>7</v>
      </c>
      <c r="M9" s="4">
        <v>0</v>
      </c>
      <c r="N9" s="3" t="s">
        <v>100</v>
      </c>
      <c r="O9" s="4">
        <v>0</v>
      </c>
      <c r="P9" s="3" t="s">
        <v>33</v>
      </c>
      <c r="Q9" s="3" t="s">
        <v>13</v>
      </c>
      <c r="R9" s="3" t="s">
        <v>84</v>
      </c>
      <c r="S9" s="8" t="s">
        <v>78</v>
      </c>
      <c r="T9" s="3" t="s">
        <v>20</v>
      </c>
      <c r="U9" s="3" t="s">
        <v>49</v>
      </c>
      <c r="V9" s="4">
        <v>0</v>
      </c>
      <c r="W9" s="3" t="s">
        <v>85</v>
      </c>
      <c r="X9" s="3" t="s">
        <v>86</v>
      </c>
      <c r="Y9" s="3">
        <v>0</v>
      </c>
      <c r="Z9" s="3" t="s">
        <v>7</v>
      </c>
      <c r="AA9" s="4">
        <v>5400</v>
      </c>
      <c r="AB9" s="3" t="s">
        <v>222</v>
      </c>
      <c r="AC9" s="3">
        <v>80</v>
      </c>
      <c r="AD9" s="3" t="s">
        <v>87</v>
      </c>
      <c r="AE9" s="4">
        <v>4320</v>
      </c>
      <c r="AF9" s="3" t="s">
        <v>13</v>
      </c>
      <c r="AG9" s="4">
        <v>5400</v>
      </c>
      <c r="AH9" s="4">
        <v>4300</v>
      </c>
      <c r="AI9" s="4">
        <v>700</v>
      </c>
    </row>
    <row r="10" spans="1:35" ht="60" x14ac:dyDescent="0.25">
      <c r="A10" s="7">
        <v>42795</v>
      </c>
      <c r="B10" s="3">
        <f t="shared" si="1"/>
        <v>80320</v>
      </c>
      <c r="C10" s="4">
        <v>6200</v>
      </c>
      <c r="D10" s="4" t="s">
        <v>192</v>
      </c>
      <c r="E10" s="3" t="s">
        <v>29</v>
      </c>
      <c r="F10" s="4">
        <f t="shared" si="0"/>
        <v>74120</v>
      </c>
      <c r="G10" s="4">
        <v>63720</v>
      </c>
      <c r="H10" s="8" t="s">
        <v>2</v>
      </c>
      <c r="I10" s="3" t="s">
        <v>99</v>
      </c>
      <c r="J10" s="3">
        <v>0</v>
      </c>
      <c r="K10" s="3" t="s">
        <v>157</v>
      </c>
      <c r="L10" s="3" t="s">
        <v>7</v>
      </c>
      <c r="M10" s="4">
        <v>0</v>
      </c>
      <c r="N10" s="3" t="s">
        <v>32</v>
      </c>
      <c r="O10" s="4">
        <v>0</v>
      </c>
      <c r="P10" s="3" t="s">
        <v>33</v>
      </c>
      <c r="Q10" s="3" t="s">
        <v>13</v>
      </c>
      <c r="R10" s="3" t="s">
        <v>15</v>
      </c>
      <c r="S10" s="8" t="s">
        <v>16</v>
      </c>
      <c r="T10" s="3" t="s">
        <v>20</v>
      </c>
      <c r="U10" s="3" t="s">
        <v>49</v>
      </c>
      <c r="V10" s="4">
        <v>0</v>
      </c>
      <c r="W10" s="3" t="s">
        <v>101</v>
      </c>
      <c r="X10" s="3" t="s">
        <v>80</v>
      </c>
      <c r="Y10" s="3">
        <v>0</v>
      </c>
      <c r="Z10" s="3" t="s">
        <v>39</v>
      </c>
      <c r="AA10" s="4">
        <v>0</v>
      </c>
      <c r="AB10" s="3" t="s">
        <v>239</v>
      </c>
      <c r="AC10" s="3">
        <v>80</v>
      </c>
      <c r="AD10" s="3" t="s">
        <v>214</v>
      </c>
      <c r="AE10" s="4">
        <v>0</v>
      </c>
      <c r="AF10" s="3" t="s">
        <v>13</v>
      </c>
      <c r="AG10" s="4">
        <v>5400</v>
      </c>
      <c r="AH10" s="4">
        <v>4300</v>
      </c>
      <c r="AI10" s="4">
        <v>700</v>
      </c>
    </row>
    <row r="11" spans="1:35" ht="45" hidden="1" x14ac:dyDescent="0.25">
      <c r="A11" s="7">
        <v>42795</v>
      </c>
      <c r="B11" s="3">
        <f t="shared" si="1"/>
        <v>142960</v>
      </c>
      <c r="C11" s="4">
        <v>6200</v>
      </c>
      <c r="D11" s="4" t="s">
        <v>192</v>
      </c>
      <c r="E11" s="3" t="s">
        <v>1</v>
      </c>
      <c r="F11" s="4">
        <f t="shared" si="0"/>
        <v>136760</v>
      </c>
      <c r="G11" s="4">
        <v>113400</v>
      </c>
      <c r="H11" s="8" t="s">
        <v>2</v>
      </c>
      <c r="I11" s="3" t="s">
        <v>3</v>
      </c>
      <c r="J11" s="3">
        <v>0</v>
      </c>
      <c r="K11" s="3" t="s">
        <v>157</v>
      </c>
      <c r="L11" s="3" t="s">
        <v>63</v>
      </c>
      <c r="M11" s="4">
        <v>5400</v>
      </c>
      <c r="N11" s="3" t="s">
        <v>9</v>
      </c>
      <c r="O11" s="4">
        <v>0</v>
      </c>
      <c r="P11" s="3" t="s">
        <v>11</v>
      </c>
      <c r="Q11" s="3" t="s">
        <v>13</v>
      </c>
      <c r="R11" s="3" t="s">
        <v>15</v>
      </c>
      <c r="S11" s="8" t="s">
        <v>16</v>
      </c>
      <c r="T11" s="3" t="s">
        <v>20</v>
      </c>
      <c r="U11" s="3" t="s">
        <v>22</v>
      </c>
      <c r="V11" s="4">
        <v>2160</v>
      </c>
      <c r="W11" s="3" t="s">
        <v>24</v>
      </c>
      <c r="X11" s="3" t="s">
        <v>38</v>
      </c>
      <c r="Y11" s="3">
        <v>0</v>
      </c>
      <c r="Z11" s="3" t="s">
        <v>7</v>
      </c>
      <c r="AA11" s="5">
        <v>5400</v>
      </c>
      <c r="AB11" s="3" t="s">
        <v>220</v>
      </c>
      <c r="AC11" s="3">
        <v>100</v>
      </c>
      <c r="AD11" s="3" t="s">
        <v>214</v>
      </c>
      <c r="AE11" s="4">
        <v>0</v>
      </c>
      <c r="AF11" s="1" t="s">
        <v>13</v>
      </c>
      <c r="AG11" s="4">
        <v>5400</v>
      </c>
      <c r="AH11" s="4">
        <v>4300</v>
      </c>
      <c r="AI11" s="4">
        <v>700</v>
      </c>
    </row>
    <row r="12" spans="1:35" ht="45" hidden="1" x14ac:dyDescent="0.25">
      <c r="A12" s="7">
        <v>42826</v>
      </c>
      <c r="B12" s="3">
        <f t="shared" si="1"/>
        <v>140800</v>
      </c>
      <c r="C12" s="4">
        <v>6200</v>
      </c>
      <c r="D12" s="4" t="s">
        <v>192</v>
      </c>
      <c r="E12" s="3" t="s">
        <v>1</v>
      </c>
      <c r="F12" s="4">
        <f t="shared" si="0"/>
        <v>134600</v>
      </c>
      <c r="G12" s="4">
        <v>113400</v>
      </c>
      <c r="H12" s="2" t="s">
        <v>2</v>
      </c>
      <c r="I12" s="1" t="s">
        <v>47</v>
      </c>
      <c r="J12" s="3">
        <v>0</v>
      </c>
      <c r="K12" s="3" t="s">
        <v>157</v>
      </c>
      <c r="L12" s="3" t="s">
        <v>63</v>
      </c>
      <c r="M12" s="4">
        <v>5400</v>
      </c>
      <c r="N12" s="3" t="s">
        <v>32</v>
      </c>
      <c r="O12" s="4">
        <v>0</v>
      </c>
      <c r="P12" s="3" t="s">
        <v>11</v>
      </c>
      <c r="Q12" s="3" t="s">
        <v>13</v>
      </c>
      <c r="R12" s="3" t="s">
        <v>48</v>
      </c>
      <c r="S12" s="8" t="s">
        <v>16</v>
      </c>
      <c r="T12" s="3" t="s">
        <v>20</v>
      </c>
      <c r="U12" s="3" t="s">
        <v>49</v>
      </c>
      <c r="V12" s="4">
        <v>0</v>
      </c>
      <c r="W12" s="3" t="s">
        <v>50</v>
      </c>
      <c r="X12" s="3" t="s">
        <v>51</v>
      </c>
      <c r="Y12" s="3">
        <v>0</v>
      </c>
      <c r="Z12" s="3" t="s">
        <v>7</v>
      </c>
      <c r="AA12" s="4">
        <v>5400</v>
      </c>
      <c r="AB12" s="3" t="s">
        <v>52</v>
      </c>
      <c r="AC12" s="3">
        <v>115</v>
      </c>
      <c r="AD12" s="3" t="s">
        <v>53</v>
      </c>
      <c r="AE12" s="4">
        <v>0</v>
      </c>
      <c r="AF12" s="1" t="s">
        <v>13</v>
      </c>
      <c r="AG12" s="4">
        <v>5400</v>
      </c>
      <c r="AH12" s="4">
        <v>4300</v>
      </c>
      <c r="AI12" s="4">
        <v>700</v>
      </c>
    </row>
    <row r="13" spans="1:35" ht="45" hidden="1" x14ac:dyDescent="0.25">
      <c r="A13" s="7">
        <v>42826</v>
      </c>
      <c r="B13" s="3">
        <f t="shared" si="1"/>
        <v>138660</v>
      </c>
      <c r="C13" s="4">
        <v>6200</v>
      </c>
      <c r="D13" s="4" t="s">
        <v>192</v>
      </c>
      <c r="E13" s="3" t="s">
        <v>1</v>
      </c>
      <c r="F13" s="4">
        <f t="shared" si="0"/>
        <v>132460</v>
      </c>
      <c r="G13" s="4">
        <v>113400</v>
      </c>
      <c r="H13" s="2" t="s">
        <v>70</v>
      </c>
      <c r="I13" s="1" t="s">
        <v>102</v>
      </c>
      <c r="J13" s="3">
        <v>0</v>
      </c>
      <c r="K13" s="3" t="s">
        <v>159</v>
      </c>
      <c r="L13" s="3" t="s">
        <v>63</v>
      </c>
      <c r="M13" s="4">
        <v>5400</v>
      </c>
      <c r="N13" s="3" t="s">
        <v>32</v>
      </c>
      <c r="O13" s="4">
        <v>0</v>
      </c>
      <c r="P13" s="3" t="s">
        <v>11</v>
      </c>
      <c r="Q13" s="3" t="s">
        <v>13</v>
      </c>
      <c r="R13" s="3" t="s">
        <v>48</v>
      </c>
      <c r="S13" s="8" t="s">
        <v>103</v>
      </c>
      <c r="T13" s="3" t="s">
        <v>20</v>
      </c>
      <c r="U13" s="3" t="s">
        <v>43</v>
      </c>
      <c r="V13" s="4">
        <v>2160</v>
      </c>
      <c r="W13" s="3" t="s">
        <v>104</v>
      </c>
      <c r="X13" s="3" t="s">
        <v>105</v>
      </c>
      <c r="Y13" s="3">
        <v>0</v>
      </c>
      <c r="Z13" s="3" t="s">
        <v>7</v>
      </c>
      <c r="AA13" s="4">
        <v>5400</v>
      </c>
      <c r="AB13" s="3" t="s">
        <v>106</v>
      </c>
      <c r="AC13" s="3">
        <v>90</v>
      </c>
      <c r="AD13" s="3" t="s">
        <v>53</v>
      </c>
      <c r="AE13" s="4">
        <v>0</v>
      </c>
      <c r="AF13" s="1" t="s">
        <v>13</v>
      </c>
      <c r="AG13" s="4">
        <v>5400</v>
      </c>
      <c r="AH13" s="4">
        <v>0</v>
      </c>
      <c r="AI13" s="4">
        <v>700</v>
      </c>
    </row>
    <row r="14" spans="1:35" ht="45" x14ac:dyDescent="0.25">
      <c r="A14" s="7">
        <v>42948</v>
      </c>
      <c r="B14" s="3">
        <f t="shared" si="1"/>
        <v>60800</v>
      </c>
      <c r="C14" s="4">
        <v>6100</v>
      </c>
      <c r="D14" s="4" t="s">
        <v>192</v>
      </c>
      <c r="E14" s="3" t="s">
        <v>107</v>
      </c>
      <c r="F14" s="4">
        <f t="shared" si="0"/>
        <v>54700</v>
      </c>
      <c r="G14" s="4">
        <v>54000</v>
      </c>
      <c r="H14" s="2" t="s">
        <v>30</v>
      </c>
      <c r="I14" s="1" t="s">
        <v>108</v>
      </c>
      <c r="J14" s="3">
        <v>0</v>
      </c>
      <c r="K14" s="3" t="s">
        <v>157</v>
      </c>
      <c r="L14" s="3" t="s">
        <v>7</v>
      </c>
      <c r="M14" s="4">
        <v>0</v>
      </c>
      <c r="N14" s="3" t="s">
        <v>32</v>
      </c>
      <c r="O14" s="4">
        <v>0</v>
      </c>
      <c r="P14" s="3" t="s">
        <v>33</v>
      </c>
      <c r="Q14" s="3" t="s">
        <v>109</v>
      </c>
      <c r="R14" s="3" t="s">
        <v>110</v>
      </c>
      <c r="S14" s="8" t="s">
        <v>16</v>
      </c>
      <c r="T14" s="3" t="s">
        <v>20</v>
      </c>
      <c r="U14" s="3" t="s">
        <v>49</v>
      </c>
      <c r="V14" s="4">
        <v>0</v>
      </c>
      <c r="W14" s="3" t="s">
        <v>111</v>
      </c>
      <c r="X14" s="3" t="s">
        <v>112</v>
      </c>
      <c r="Y14" s="3">
        <v>0</v>
      </c>
      <c r="Z14" s="3" t="s">
        <v>39</v>
      </c>
      <c r="AA14" s="4">
        <v>0</v>
      </c>
      <c r="AB14" s="3" t="s">
        <v>233</v>
      </c>
      <c r="AC14" s="3">
        <v>85</v>
      </c>
      <c r="AD14" s="3" t="s">
        <v>213</v>
      </c>
      <c r="AE14" s="4">
        <v>0</v>
      </c>
      <c r="AF14" s="1" t="s">
        <v>109</v>
      </c>
      <c r="AG14" s="4">
        <v>0</v>
      </c>
      <c r="AH14" s="4">
        <v>0</v>
      </c>
      <c r="AI14" s="4">
        <v>700</v>
      </c>
    </row>
    <row r="15" spans="1:35" ht="45" x14ac:dyDescent="0.25">
      <c r="A15" s="7">
        <v>43101</v>
      </c>
      <c r="B15" s="3">
        <f t="shared" si="1"/>
        <v>99840</v>
      </c>
      <c r="C15" s="4">
        <v>5200</v>
      </c>
      <c r="D15" s="4" t="s">
        <v>192</v>
      </c>
      <c r="E15" s="3" t="s">
        <v>29</v>
      </c>
      <c r="F15" s="4">
        <f t="shared" si="0"/>
        <v>94640</v>
      </c>
      <c r="G15" s="4">
        <v>63720</v>
      </c>
      <c r="H15" s="2" t="s">
        <v>2</v>
      </c>
      <c r="I15" s="1" t="s">
        <v>102</v>
      </c>
      <c r="J15" s="3">
        <v>0</v>
      </c>
      <c r="K15" s="3" t="s">
        <v>159</v>
      </c>
      <c r="L15" s="3" t="s">
        <v>7</v>
      </c>
      <c r="M15" s="4">
        <v>0</v>
      </c>
      <c r="N15" s="3" t="s">
        <v>88</v>
      </c>
      <c r="O15" s="4">
        <v>2160</v>
      </c>
      <c r="P15" s="3" t="s">
        <v>33</v>
      </c>
      <c r="Q15" s="3" t="s">
        <v>13</v>
      </c>
      <c r="R15" s="3" t="s">
        <v>15</v>
      </c>
      <c r="S15" s="8" t="s">
        <v>16</v>
      </c>
      <c r="T15" s="3" t="s">
        <v>20</v>
      </c>
      <c r="U15" s="3" t="s">
        <v>22</v>
      </c>
      <c r="V15" s="4">
        <v>2160</v>
      </c>
      <c r="W15" s="3" t="s">
        <v>89</v>
      </c>
      <c r="X15" s="3" t="s">
        <v>90</v>
      </c>
      <c r="Y15" s="3">
        <v>0</v>
      </c>
      <c r="Z15" s="3" t="s">
        <v>7</v>
      </c>
      <c r="AA15" s="4">
        <v>16200</v>
      </c>
      <c r="AB15" s="3" t="s">
        <v>235</v>
      </c>
      <c r="AC15" s="3">
        <v>90</v>
      </c>
      <c r="AD15" s="3" t="s">
        <v>53</v>
      </c>
      <c r="AE15" s="4">
        <v>0</v>
      </c>
      <c r="AF15" s="1" t="s">
        <v>13</v>
      </c>
      <c r="AG15" s="4">
        <v>5400</v>
      </c>
      <c r="AH15" s="4">
        <v>4300</v>
      </c>
      <c r="AI15" s="4">
        <v>700</v>
      </c>
    </row>
    <row r="16" spans="1:35" ht="45" hidden="1" x14ac:dyDescent="0.25">
      <c r="A16" s="7">
        <v>43101</v>
      </c>
      <c r="B16" s="3">
        <f t="shared" si="1"/>
        <v>99840</v>
      </c>
      <c r="C16" s="4">
        <v>5200</v>
      </c>
      <c r="D16" s="4" t="s">
        <v>192</v>
      </c>
      <c r="E16" s="3" t="s">
        <v>29</v>
      </c>
      <c r="F16" s="4">
        <f t="shared" si="0"/>
        <v>94640</v>
      </c>
      <c r="G16" s="4">
        <v>63720</v>
      </c>
      <c r="H16" s="2" t="s">
        <v>2</v>
      </c>
      <c r="I16" s="3" t="s">
        <v>76</v>
      </c>
      <c r="J16" s="3">
        <v>0</v>
      </c>
      <c r="K16" s="3" t="s">
        <v>157</v>
      </c>
      <c r="L16" s="3" t="s">
        <v>7</v>
      </c>
      <c r="M16" s="4">
        <v>0</v>
      </c>
      <c r="N16" s="3" t="s">
        <v>42</v>
      </c>
      <c r="O16" s="4">
        <v>2160</v>
      </c>
      <c r="P16" s="3" t="s">
        <v>33</v>
      </c>
      <c r="Q16" s="3" t="s">
        <v>13</v>
      </c>
      <c r="R16" s="3" t="s">
        <v>91</v>
      </c>
      <c r="S16" s="8" t="s">
        <v>78</v>
      </c>
      <c r="T16" s="3" t="s">
        <v>20</v>
      </c>
      <c r="U16" s="3" t="s">
        <v>22</v>
      </c>
      <c r="V16" s="4">
        <v>2160</v>
      </c>
      <c r="W16" s="3" t="s">
        <v>92</v>
      </c>
      <c r="X16" s="3" t="s">
        <v>93</v>
      </c>
      <c r="Y16" s="3">
        <v>0</v>
      </c>
      <c r="Z16" s="3" t="s">
        <v>7</v>
      </c>
      <c r="AA16" s="4">
        <v>16200</v>
      </c>
      <c r="AB16" s="3" t="s">
        <v>219</v>
      </c>
      <c r="AC16" s="3">
        <v>85</v>
      </c>
      <c r="AD16" s="3" t="s">
        <v>214</v>
      </c>
      <c r="AE16" s="4">
        <v>0</v>
      </c>
      <c r="AF16" s="1" t="s">
        <v>13</v>
      </c>
      <c r="AG16" s="4">
        <v>5400</v>
      </c>
      <c r="AH16" s="4">
        <v>4300</v>
      </c>
      <c r="AI16" s="4">
        <v>700</v>
      </c>
    </row>
    <row r="17" spans="1:35" ht="45" hidden="1" x14ac:dyDescent="0.25">
      <c r="A17" s="7">
        <v>43132</v>
      </c>
      <c r="B17" s="3">
        <f t="shared" si="1"/>
        <v>132760</v>
      </c>
      <c r="C17" s="4">
        <v>6800</v>
      </c>
      <c r="D17" s="4" t="s">
        <v>192</v>
      </c>
      <c r="E17" s="3" t="s">
        <v>83</v>
      </c>
      <c r="F17" s="4">
        <f t="shared" si="0"/>
        <v>125960</v>
      </c>
      <c r="G17" s="4">
        <v>77760</v>
      </c>
      <c r="H17" s="8" t="s">
        <v>65</v>
      </c>
      <c r="I17" s="3" t="s">
        <v>76</v>
      </c>
      <c r="J17" s="3">
        <v>0</v>
      </c>
      <c r="K17" s="3" t="s">
        <v>157</v>
      </c>
      <c r="L17" s="3" t="s">
        <v>7</v>
      </c>
      <c r="M17" s="4">
        <v>0</v>
      </c>
      <c r="N17" s="3" t="s">
        <v>113</v>
      </c>
      <c r="O17" s="4">
        <v>0</v>
      </c>
      <c r="P17" s="3" t="s">
        <v>33</v>
      </c>
      <c r="Q17" s="3" t="s">
        <v>13</v>
      </c>
      <c r="R17" s="3" t="s">
        <v>114</v>
      </c>
      <c r="S17" s="8" t="s">
        <v>78</v>
      </c>
      <c r="T17" s="3" t="s">
        <v>20</v>
      </c>
      <c r="U17" s="3" t="s">
        <v>49</v>
      </c>
      <c r="V17" s="4">
        <v>0</v>
      </c>
      <c r="W17" s="3" t="s">
        <v>115</v>
      </c>
      <c r="X17" s="3" t="s">
        <v>116</v>
      </c>
      <c r="Y17" s="3">
        <v>0</v>
      </c>
      <c r="Z17" s="3" t="s">
        <v>7</v>
      </c>
      <c r="AA17" s="4">
        <v>16200</v>
      </c>
      <c r="AB17" s="3" t="s">
        <v>179</v>
      </c>
      <c r="AC17" s="3">
        <v>95</v>
      </c>
      <c r="AD17" s="3" t="s">
        <v>117</v>
      </c>
      <c r="AE17" s="4">
        <v>21600</v>
      </c>
      <c r="AF17" s="1" t="s">
        <v>13</v>
      </c>
      <c r="AG17" s="4">
        <v>5400</v>
      </c>
      <c r="AH17" s="4">
        <v>4300</v>
      </c>
      <c r="AI17" s="4">
        <v>700</v>
      </c>
    </row>
    <row r="18" spans="1:35" ht="45" hidden="1" x14ac:dyDescent="0.25">
      <c r="A18" s="7">
        <v>43221</v>
      </c>
      <c r="B18" s="3">
        <f t="shared" si="1"/>
        <v>78680</v>
      </c>
      <c r="C18" s="4">
        <v>6700</v>
      </c>
      <c r="D18" s="4" t="s">
        <v>192</v>
      </c>
      <c r="E18" s="3" t="s">
        <v>29</v>
      </c>
      <c r="F18" s="4">
        <f t="shared" si="0"/>
        <v>71980</v>
      </c>
      <c r="G18" s="4">
        <v>63720</v>
      </c>
      <c r="H18" s="8" t="s">
        <v>122</v>
      </c>
      <c r="I18" s="3" t="s">
        <v>102</v>
      </c>
      <c r="J18" s="3">
        <v>0</v>
      </c>
      <c r="K18" s="3" t="s">
        <v>159</v>
      </c>
      <c r="L18" s="3" t="s">
        <v>7</v>
      </c>
      <c r="M18" s="4">
        <v>0</v>
      </c>
      <c r="N18" s="3" t="s">
        <v>118</v>
      </c>
      <c r="O18" s="4">
        <v>0</v>
      </c>
      <c r="P18" s="3" t="s">
        <v>33</v>
      </c>
      <c r="Q18" s="3" t="s">
        <v>13</v>
      </c>
      <c r="R18" s="3" t="s">
        <v>119</v>
      </c>
      <c r="S18" s="8" t="s">
        <v>16</v>
      </c>
      <c r="T18" s="3" t="s">
        <v>120</v>
      </c>
      <c r="U18" s="3" t="s">
        <v>43</v>
      </c>
      <c r="V18" s="4">
        <v>2160</v>
      </c>
      <c r="W18" s="3" t="s">
        <v>68</v>
      </c>
      <c r="X18" s="3" t="s">
        <v>121</v>
      </c>
      <c r="Y18" s="3">
        <v>0</v>
      </c>
      <c r="Z18" s="3" t="s">
        <v>39</v>
      </c>
      <c r="AA18" s="4">
        <v>0</v>
      </c>
      <c r="AB18" s="3" t="s">
        <v>216</v>
      </c>
      <c r="AC18" s="3">
        <v>90</v>
      </c>
      <c r="AD18" s="3" t="s">
        <v>213</v>
      </c>
      <c r="AE18" s="4">
        <v>0</v>
      </c>
      <c r="AF18" s="3" t="s">
        <v>13</v>
      </c>
      <c r="AG18" s="4">
        <v>5400</v>
      </c>
      <c r="AH18" s="4">
        <v>0</v>
      </c>
      <c r="AI18" s="4">
        <v>700</v>
      </c>
    </row>
    <row r="19" spans="1:35" ht="45" hidden="1" x14ac:dyDescent="0.25">
      <c r="A19" s="7">
        <v>43221</v>
      </c>
      <c r="B19" s="3">
        <f t="shared" si="1"/>
        <v>71120</v>
      </c>
      <c r="C19" s="4">
        <v>6700</v>
      </c>
      <c r="D19" s="4" t="s">
        <v>192</v>
      </c>
      <c r="E19" s="3" t="s">
        <v>29</v>
      </c>
      <c r="F19" s="4">
        <f t="shared" si="0"/>
        <v>64420</v>
      </c>
      <c r="G19" s="4">
        <v>63720</v>
      </c>
      <c r="H19" s="2" t="s">
        <v>2</v>
      </c>
      <c r="I19" s="3" t="s">
        <v>143</v>
      </c>
      <c r="J19" s="3">
        <v>0</v>
      </c>
      <c r="K19" s="3" t="s">
        <v>159</v>
      </c>
      <c r="L19" s="3" t="s">
        <v>7</v>
      </c>
      <c r="M19" s="4">
        <v>0</v>
      </c>
      <c r="N19" s="3" t="s">
        <v>118</v>
      </c>
      <c r="O19" s="4">
        <v>0</v>
      </c>
      <c r="P19" s="3" t="s">
        <v>33</v>
      </c>
      <c r="Q19" s="3" t="s">
        <v>13</v>
      </c>
      <c r="R19" s="3" t="s">
        <v>123</v>
      </c>
      <c r="S19" s="8" t="s">
        <v>16</v>
      </c>
      <c r="T19" s="3" t="s">
        <v>120</v>
      </c>
      <c r="U19" s="3" t="s">
        <v>49</v>
      </c>
      <c r="V19" s="4">
        <v>0</v>
      </c>
      <c r="W19" s="3" t="s">
        <v>125</v>
      </c>
      <c r="X19" s="3" t="s">
        <v>126</v>
      </c>
      <c r="Y19" s="3">
        <v>0</v>
      </c>
      <c r="Z19" s="3" t="s">
        <v>39</v>
      </c>
      <c r="AA19" s="4">
        <v>0</v>
      </c>
      <c r="AB19" s="3" t="s">
        <v>228</v>
      </c>
      <c r="AC19" s="3">
        <v>80</v>
      </c>
      <c r="AD19" s="3" t="s">
        <v>213</v>
      </c>
      <c r="AE19" s="4">
        <v>0</v>
      </c>
      <c r="AF19" s="3" t="s">
        <v>109</v>
      </c>
      <c r="AG19" s="4">
        <v>0</v>
      </c>
      <c r="AH19" s="4">
        <v>0</v>
      </c>
      <c r="AI19" s="4">
        <v>700</v>
      </c>
    </row>
    <row r="20" spans="1:35" ht="45" hidden="1" x14ac:dyDescent="0.25">
      <c r="A20" s="7">
        <v>43221</v>
      </c>
      <c r="B20" s="3">
        <f t="shared" si="1"/>
        <v>71820</v>
      </c>
      <c r="C20" s="4">
        <v>6700</v>
      </c>
      <c r="D20" s="4" t="s">
        <v>192</v>
      </c>
      <c r="E20" s="3" t="s">
        <v>29</v>
      </c>
      <c r="F20" s="4">
        <f t="shared" si="0"/>
        <v>65120</v>
      </c>
      <c r="G20" s="4">
        <v>63720</v>
      </c>
      <c r="H20" s="2" t="s">
        <v>127</v>
      </c>
      <c r="I20" s="3" t="s">
        <v>144</v>
      </c>
      <c r="J20" s="3">
        <v>0</v>
      </c>
      <c r="K20" s="3" t="s">
        <v>159</v>
      </c>
      <c r="L20" s="3" t="s">
        <v>7</v>
      </c>
      <c r="M20" s="4">
        <v>0</v>
      </c>
      <c r="N20" s="3" t="s">
        <v>118</v>
      </c>
      <c r="O20" s="4">
        <v>0</v>
      </c>
      <c r="P20" s="3" t="s">
        <v>33</v>
      </c>
      <c r="Q20" s="3" t="s">
        <v>13</v>
      </c>
      <c r="R20" s="3" t="s">
        <v>128</v>
      </c>
      <c r="S20" s="8" t="s">
        <v>16</v>
      </c>
      <c r="T20" s="3" t="s">
        <v>129</v>
      </c>
      <c r="U20" s="3" t="s">
        <v>49</v>
      </c>
      <c r="V20" s="4">
        <v>0</v>
      </c>
      <c r="W20" s="3" t="s">
        <v>79</v>
      </c>
      <c r="X20" s="3" t="s">
        <v>121</v>
      </c>
      <c r="Y20" s="3">
        <v>0</v>
      </c>
      <c r="Z20" s="3" t="s">
        <v>39</v>
      </c>
      <c r="AA20" s="4">
        <v>0</v>
      </c>
      <c r="AB20" s="3" t="s">
        <v>217</v>
      </c>
      <c r="AC20" s="3">
        <v>100</v>
      </c>
      <c r="AD20" s="3" t="s">
        <v>213</v>
      </c>
      <c r="AE20" s="4">
        <v>0</v>
      </c>
      <c r="AF20" s="3" t="s">
        <v>109</v>
      </c>
      <c r="AG20" s="4">
        <v>0</v>
      </c>
      <c r="AH20" s="4">
        <v>0</v>
      </c>
      <c r="AI20" s="4">
        <v>1400</v>
      </c>
    </row>
    <row r="21" spans="1:35" ht="45" x14ac:dyDescent="0.25">
      <c r="A21" s="7">
        <v>43252</v>
      </c>
      <c r="B21" s="3">
        <f t="shared" si="1"/>
        <v>78680</v>
      </c>
      <c r="C21" s="4">
        <v>6700</v>
      </c>
      <c r="D21" s="4" t="s">
        <v>192</v>
      </c>
      <c r="E21" s="3" t="s">
        <v>29</v>
      </c>
      <c r="F21" s="4">
        <f t="shared" si="0"/>
        <v>71980</v>
      </c>
      <c r="G21" s="4">
        <v>63720</v>
      </c>
      <c r="H21" s="2" t="s">
        <v>2</v>
      </c>
      <c r="I21" s="3" t="s">
        <v>143</v>
      </c>
      <c r="J21" s="3">
        <v>0</v>
      </c>
      <c r="K21" s="3" t="s">
        <v>159</v>
      </c>
      <c r="L21" s="3" t="s">
        <v>7</v>
      </c>
      <c r="M21" s="4">
        <v>0</v>
      </c>
      <c r="N21" s="3" t="s">
        <v>118</v>
      </c>
      <c r="O21" s="4">
        <v>0</v>
      </c>
      <c r="P21" s="3" t="s">
        <v>33</v>
      </c>
      <c r="Q21" s="3" t="s">
        <v>13</v>
      </c>
      <c r="R21" s="3" t="s">
        <v>72</v>
      </c>
      <c r="S21" s="8" t="s">
        <v>16</v>
      </c>
      <c r="T21" s="3" t="s">
        <v>120</v>
      </c>
      <c r="U21" s="3" t="s">
        <v>43</v>
      </c>
      <c r="V21" s="4">
        <v>2160</v>
      </c>
      <c r="W21" s="3" t="s">
        <v>130</v>
      </c>
      <c r="X21" s="3" t="s">
        <v>131</v>
      </c>
      <c r="Y21" s="3">
        <v>0</v>
      </c>
      <c r="Z21" s="3" t="s">
        <v>39</v>
      </c>
      <c r="AA21" s="4">
        <v>0</v>
      </c>
      <c r="AB21" s="3" t="s">
        <v>232</v>
      </c>
      <c r="AC21" s="3">
        <v>95</v>
      </c>
      <c r="AD21" s="3" t="s">
        <v>214</v>
      </c>
      <c r="AE21" s="4">
        <v>0</v>
      </c>
      <c r="AF21" s="3" t="s">
        <v>13</v>
      </c>
      <c r="AG21" s="4">
        <v>5400</v>
      </c>
      <c r="AH21" s="4">
        <v>0</v>
      </c>
      <c r="AI21" s="4">
        <v>700</v>
      </c>
    </row>
    <row r="22" spans="1:35" ht="45" x14ac:dyDescent="0.25">
      <c r="A22" s="7">
        <v>43252</v>
      </c>
      <c r="B22" s="3">
        <f t="shared" si="1"/>
        <v>78680</v>
      </c>
      <c r="C22" s="4">
        <v>6700</v>
      </c>
      <c r="D22" s="4" t="s">
        <v>192</v>
      </c>
      <c r="E22" s="3" t="s">
        <v>29</v>
      </c>
      <c r="F22" s="4">
        <f t="shared" si="0"/>
        <v>71980</v>
      </c>
      <c r="G22" s="4">
        <v>63720</v>
      </c>
      <c r="H22" s="2" t="s">
        <v>122</v>
      </c>
      <c r="I22" s="3" t="s">
        <v>145</v>
      </c>
      <c r="J22" s="3">
        <v>0</v>
      </c>
      <c r="K22" s="3" t="s">
        <v>157</v>
      </c>
      <c r="L22" s="3" t="s">
        <v>7</v>
      </c>
      <c r="M22" s="4">
        <v>0</v>
      </c>
      <c r="N22" s="3" t="s">
        <v>118</v>
      </c>
      <c r="O22" s="4">
        <v>0</v>
      </c>
      <c r="P22" s="3" t="s">
        <v>33</v>
      </c>
      <c r="Q22" s="3" t="s">
        <v>13</v>
      </c>
      <c r="R22" s="3" t="s">
        <v>132</v>
      </c>
      <c r="S22" s="8" t="s">
        <v>16</v>
      </c>
      <c r="T22" s="3" t="s">
        <v>120</v>
      </c>
      <c r="U22" s="3" t="s">
        <v>22</v>
      </c>
      <c r="V22" s="4">
        <v>2160</v>
      </c>
      <c r="W22" s="3" t="s">
        <v>133</v>
      </c>
      <c r="X22" s="3" t="s">
        <v>134</v>
      </c>
      <c r="Y22" s="3">
        <v>0</v>
      </c>
      <c r="Z22" s="3" t="s">
        <v>39</v>
      </c>
      <c r="AA22" s="4">
        <v>0</v>
      </c>
      <c r="AB22" s="3" t="s">
        <v>234</v>
      </c>
      <c r="AC22" s="3">
        <v>80</v>
      </c>
      <c r="AD22" s="3" t="s">
        <v>214</v>
      </c>
      <c r="AE22" s="4">
        <v>0</v>
      </c>
      <c r="AF22" s="3" t="s">
        <v>13</v>
      </c>
      <c r="AG22" s="4">
        <v>5400</v>
      </c>
      <c r="AH22" s="4">
        <v>0</v>
      </c>
      <c r="AI22" s="4">
        <v>700</v>
      </c>
    </row>
    <row r="23" spans="1:35" ht="75" hidden="1" x14ac:dyDescent="0.25">
      <c r="A23" s="7">
        <v>43252</v>
      </c>
      <c r="B23" s="3">
        <f t="shared" si="1"/>
        <v>73260</v>
      </c>
      <c r="C23" s="4">
        <v>6700</v>
      </c>
      <c r="D23" s="4" t="s">
        <v>192</v>
      </c>
      <c r="E23" s="3" t="s">
        <v>107</v>
      </c>
      <c r="F23" s="4">
        <f t="shared" si="0"/>
        <v>66560</v>
      </c>
      <c r="G23" s="4">
        <v>54000</v>
      </c>
      <c r="H23" s="2" t="s">
        <v>65</v>
      </c>
      <c r="I23" s="3" t="s">
        <v>76</v>
      </c>
      <c r="J23" s="3">
        <v>0</v>
      </c>
      <c r="K23" s="3" t="s">
        <v>157</v>
      </c>
      <c r="L23" s="3" t="s">
        <v>7</v>
      </c>
      <c r="M23" s="4">
        <v>0</v>
      </c>
      <c r="N23" s="3" t="s">
        <v>71</v>
      </c>
      <c r="O23" s="4">
        <v>2160</v>
      </c>
      <c r="P23" s="3" t="s">
        <v>33</v>
      </c>
      <c r="Q23" s="3" t="s">
        <v>109</v>
      </c>
      <c r="R23" s="3" t="s">
        <v>135</v>
      </c>
      <c r="S23" s="8" t="s">
        <v>78</v>
      </c>
      <c r="T23" s="3" t="s">
        <v>136</v>
      </c>
      <c r="U23" s="3" t="s">
        <v>49</v>
      </c>
      <c r="V23" s="4">
        <v>0</v>
      </c>
      <c r="W23" s="3" t="s">
        <v>137</v>
      </c>
      <c r="X23" s="3" t="s">
        <v>138</v>
      </c>
      <c r="Y23" s="3">
        <v>0</v>
      </c>
      <c r="Z23" s="3" t="s">
        <v>39</v>
      </c>
      <c r="AA23" s="4">
        <v>0</v>
      </c>
      <c r="AB23" s="3" t="s">
        <v>226</v>
      </c>
      <c r="AC23" s="3">
        <v>100</v>
      </c>
      <c r="AD23" s="3" t="s">
        <v>87</v>
      </c>
      <c r="AE23" s="4">
        <v>5400</v>
      </c>
      <c r="AF23" s="3" t="s">
        <v>109</v>
      </c>
      <c r="AG23" s="4">
        <v>0</v>
      </c>
      <c r="AH23" s="4">
        <v>4300</v>
      </c>
      <c r="AI23" s="4">
        <v>700</v>
      </c>
    </row>
    <row r="24" spans="1:35" ht="75" hidden="1" x14ac:dyDescent="0.25">
      <c r="A24" s="7">
        <v>43252</v>
      </c>
      <c r="B24" s="3">
        <f t="shared" si="1"/>
        <v>194500</v>
      </c>
      <c r="C24" s="4">
        <v>6700</v>
      </c>
      <c r="D24" s="4" t="s">
        <v>192</v>
      </c>
      <c r="E24" s="3" t="s">
        <v>1</v>
      </c>
      <c r="F24" s="4">
        <f t="shared" si="0"/>
        <v>187800</v>
      </c>
      <c r="G24" s="4">
        <v>134400</v>
      </c>
      <c r="H24" s="2" t="s">
        <v>139</v>
      </c>
      <c r="I24" s="3" t="s">
        <v>146</v>
      </c>
      <c r="J24" s="4">
        <v>3240</v>
      </c>
      <c r="K24" s="3" t="s">
        <v>157</v>
      </c>
      <c r="L24" s="3" t="s">
        <v>7</v>
      </c>
      <c r="M24" s="4">
        <v>5400</v>
      </c>
      <c r="N24" s="3" t="s">
        <v>140</v>
      </c>
      <c r="O24" s="4">
        <v>0</v>
      </c>
      <c r="P24" s="3" t="s">
        <v>33</v>
      </c>
      <c r="Q24" s="3" t="s">
        <v>141</v>
      </c>
      <c r="R24" s="3" t="s">
        <v>142</v>
      </c>
      <c r="S24" s="8" t="s">
        <v>124</v>
      </c>
      <c r="T24" s="3" t="s">
        <v>136</v>
      </c>
      <c r="U24" s="3" t="s">
        <v>43</v>
      </c>
      <c r="V24" s="4">
        <v>2160</v>
      </c>
      <c r="W24" s="3" t="s">
        <v>44</v>
      </c>
      <c r="X24" s="3" t="s">
        <v>45</v>
      </c>
      <c r="Y24" s="3">
        <v>0</v>
      </c>
      <c r="Z24" s="3" t="s">
        <v>7</v>
      </c>
      <c r="AA24" s="4">
        <v>0</v>
      </c>
      <c r="AB24" s="3" t="s">
        <v>225</v>
      </c>
      <c r="AC24" s="3">
        <v>110</v>
      </c>
      <c r="AD24" s="3" t="s">
        <v>215</v>
      </c>
      <c r="AE24" s="4">
        <v>32400</v>
      </c>
      <c r="AF24" s="3" t="s">
        <v>13</v>
      </c>
      <c r="AG24" s="4">
        <v>5400</v>
      </c>
      <c r="AH24" s="4">
        <v>4800</v>
      </c>
      <c r="AI24" s="4">
        <v>0</v>
      </c>
    </row>
    <row r="25" spans="1:35" ht="45" hidden="1" x14ac:dyDescent="0.25">
      <c r="A25" s="7">
        <v>43344</v>
      </c>
      <c r="B25" s="3">
        <f t="shared" si="1"/>
        <v>79840</v>
      </c>
      <c r="C25" s="4">
        <v>6800</v>
      </c>
      <c r="D25" s="4" t="s">
        <v>192</v>
      </c>
      <c r="E25" s="3" t="s">
        <v>29</v>
      </c>
      <c r="F25" s="4">
        <f t="shared" si="0"/>
        <v>73040</v>
      </c>
      <c r="G25" s="4">
        <v>63720</v>
      </c>
      <c r="H25" s="2" t="s">
        <v>122</v>
      </c>
      <c r="I25" s="3" t="s">
        <v>102</v>
      </c>
      <c r="J25" s="3">
        <v>0</v>
      </c>
      <c r="K25" s="3" t="s">
        <v>159</v>
      </c>
      <c r="L25" s="3" t="s">
        <v>7</v>
      </c>
      <c r="M25" s="4">
        <v>0</v>
      </c>
      <c r="N25" s="3" t="s">
        <v>113</v>
      </c>
      <c r="O25" s="4">
        <v>2160</v>
      </c>
      <c r="P25" s="3" t="s">
        <v>33</v>
      </c>
      <c r="Q25" s="3" t="s">
        <v>13</v>
      </c>
      <c r="R25" s="3" t="s">
        <v>128</v>
      </c>
      <c r="S25" s="8" t="s">
        <v>16</v>
      </c>
      <c r="T25" s="3" t="s">
        <v>147</v>
      </c>
      <c r="U25" s="3" t="s">
        <v>43</v>
      </c>
      <c r="V25" s="4">
        <v>2160</v>
      </c>
      <c r="W25" s="3" t="s">
        <v>68</v>
      </c>
      <c r="X25" s="3" t="s">
        <v>148</v>
      </c>
      <c r="Y25" s="3">
        <v>0</v>
      </c>
      <c r="Z25" s="3" t="s">
        <v>39</v>
      </c>
      <c r="AA25" s="4">
        <v>0</v>
      </c>
      <c r="AB25" s="3" t="s">
        <v>218</v>
      </c>
      <c r="AC25" s="3">
        <v>90</v>
      </c>
      <c r="AD25" s="3" t="s">
        <v>213</v>
      </c>
      <c r="AE25" s="4">
        <v>0</v>
      </c>
      <c r="AF25" s="3" t="s">
        <v>109</v>
      </c>
      <c r="AG25" s="4">
        <v>0</v>
      </c>
      <c r="AH25" s="4">
        <v>4300</v>
      </c>
      <c r="AI25" s="4">
        <v>700</v>
      </c>
    </row>
    <row r="26" spans="1:35" ht="60" x14ac:dyDescent="0.25">
      <c r="A26" s="7">
        <v>43344</v>
      </c>
      <c r="B26" s="3">
        <f t="shared" si="1"/>
        <v>87780</v>
      </c>
      <c r="C26" s="4">
        <v>6800</v>
      </c>
      <c r="D26" s="4" t="s">
        <v>192</v>
      </c>
      <c r="E26" s="3" t="s">
        <v>29</v>
      </c>
      <c r="F26" s="4">
        <f t="shared" si="0"/>
        <v>80980</v>
      </c>
      <c r="G26" s="4">
        <v>63720</v>
      </c>
      <c r="H26" s="2" t="s">
        <v>65</v>
      </c>
      <c r="I26" s="3" t="s">
        <v>149</v>
      </c>
      <c r="J26" s="3">
        <v>0</v>
      </c>
      <c r="K26" s="3" t="s">
        <v>157</v>
      </c>
      <c r="L26" s="3" t="s">
        <v>7</v>
      </c>
      <c r="M26" s="4">
        <v>0</v>
      </c>
      <c r="N26" s="3" t="s">
        <v>118</v>
      </c>
      <c r="O26" s="4">
        <v>0</v>
      </c>
      <c r="P26" s="3" t="s">
        <v>33</v>
      </c>
      <c r="Q26" s="3" t="s">
        <v>13</v>
      </c>
      <c r="R26" s="3" t="s">
        <v>91</v>
      </c>
      <c r="S26" s="8" t="s">
        <v>67</v>
      </c>
      <c r="T26" s="3" t="s">
        <v>150</v>
      </c>
      <c r="U26" s="3" t="s">
        <v>43</v>
      </c>
      <c r="V26" s="4">
        <v>2160</v>
      </c>
      <c r="W26" s="3" t="s">
        <v>35</v>
      </c>
      <c r="X26" s="3" t="s">
        <v>86</v>
      </c>
      <c r="Y26" s="3">
        <v>0</v>
      </c>
      <c r="Z26" s="3" t="s">
        <v>39</v>
      </c>
      <c r="AA26" s="4">
        <v>0</v>
      </c>
      <c r="AB26" s="3" t="s">
        <v>236</v>
      </c>
      <c r="AC26" s="3">
        <v>105</v>
      </c>
      <c r="AD26" s="3" t="s">
        <v>46</v>
      </c>
      <c r="AE26" s="4">
        <v>5400</v>
      </c>
      <c r="AF26" s="3" t="s">
        <v>13</v>
      </c>
      <c r="AG26" s="4">
        <v>5400</v>
      </c>
      <c r="AH26" s="4">
        <v>4300</v>
      </c>
      <c r="AI26" s="4">
        <v>0</v>
      </c>
    </row>
    <row r="27" spans="1:35" ht="60" hidden="1" x14ac:dyDescent="0.25">
      <c r="A27" s="7">
        <v>43344</v>
      </c>
      <c r="B27" s="3">
        <f t="shared" si="1"/>
        <v>94980</v>
      </c>
      <c r="C27" s="4">
        <v>6800</v>
      </c>
      <c r="D27" s="4" t="s">
        <v>192</v>
      </c>
      <c r="E27" s="3" t="s">
        <v>29</v>
      </c>
      <c r="F27" s="4">
        <f>SUM(G27,O27,V27,AA27,AE27,AG27,AH27,AI27,J27,M27,Y27)</f>
        <v>88180</v>
      </c>
      <c r="G27" s="4">
        <v>63720</v>
      </c>
      <c r="H27" s="2" t="s">
        <v>30</v>
      </c>
      <c r="I27" s="3" t="s">
        <v>145</v>
      </c>
      <c r="J27" s="3">
        <v>0</v>
      </c>
      <c r="K27" s="3" t="s">
        <v>157</v>
      </c>
      <c r="L27" s="3" t="s">
        <v>7</v>
      </c>
      <c r="M27" s="4">
        <v>0</v>
      </c>
      <c r="N27" s="3" t="s">
        <v>140</v>
      </c>
      <c r="O27" s="4">
        <v>2160</v>
      </c>
      <c r="P27" s="3" t="s">
        <v>33</v>
      </c>
      <c r="Q27" s="3" t="s">
        <v>13</v>
      </c>
      <c r="R27" s="3" t="s">
        <v>151</v>
      </c>
      <c r="S27" s="8" t="s">
        <v>152</v>
      </c>
      <c r="T27" s="3" t="s">
        <v>150</v>
      </c>
      <c r="U27" s="3" t="s">
        <v>49</v>
      </c>
      <c r="V27" s="4">
        <v>0</v>
      </c>
      <c r="W27" s="3" t="s">
        <v>153</v>
      </c>
      <c r="X27" s="3" t="s">
        <v>154</v>
      </c>
      <c r="Y27" s="3">
        <f>10800+5400</f>
        <v>16200</v>
      </c>
      <c r="Z27" s="3" t="s">
        <v>39</v>
      </c>
      <c r="AA27" s="4">
        <v>0</v>
      </c>
      <c r="AB27" s="3" t="s">
        <v>230</v>
      </c>
      <c r="AC27" s="3">
        <v>110</v>
      </c>
      <c r="AD27" s="3" t="s">
        <v>87</v>
      </c>
      <c r="AE27" s="4">
        <v>5400</v>
      </c>
      <c r="AF27" s="3" t="s">
        <v>109</v>
      </c>
      <c r="AG27" s="4">
        <v>0</v>
      </c>
      <c r="AH27" s="4">
        <v>0</v>
      </c>
      <c r="AI27" s="4">
        <v>700</v>
      </c>
    </row>
    <row r="28" spans="1:35" ht="60" hidden="1" x14ac:dyDescent="0.25">
      <c r="A28" s="7">
        <v>43344</v>
      </c>
      <c r="B28" s="3">
        <f t="shared" si="1"/>
        <v>97620</v>
      </c>
      <c r="C28" s="4">
        <v>6800</v>
      </c>
      <c r="D28" s="4" t="s">
        <v>192</v>
      </c>
      <c r="E28" s="3" t="s">
        <v>83</v>
      </c>
      <c r="F28" s="4">
        <f>SUM(G28,O28,V28,AA28,AE28,AG28,AH28,AI28,J28,M28,Y28)</f>
        <v>90820</v>
      </c>
      <c r="G28" s="4">
        <v>77760</v>
      </c>
      <c r="H28" s="2" t="s">
        <v>139</v>
      </c>
      <c r="I28" s="3" t="s">
        <v>156</v>
      </c>
      <c r="J28" s="4">
        <v>3240</v>
      </c>
      <c r="K28" s="3" t="s">
        <v>157</v>
      </c>
      <c r="L28" s="3" t="s">
        <v>7</v>
      </c>
      <c r="M28" s="4">
        <v>0</v>
      </c>
      <c r="N28" s="3" t="s">
        <v>94</v>
      </c>
      <c r="O28" s="4">
        <v>2160</v>
      </c>
      <c r="P28" s="3" t="s">
        <v>33</v>
      </c>
      <c r="Q28" s="3" t="s">
        <v>13</v>
      </c>
      <c r="R28" s="3" t="s">
        <v>34</v>
      </c>
      <c r="S28" s="8" t="s">
        <v>124</v>
      </c>
      <c r="T28" s="3" t="s">
        <v>150</v>
      </c>
      <c r="U28" s="3" t="s">
        <v>43</v>
      </c>
      <c r="V28" s="4">
        <v>2160</v>
      </c>
      <c r="W28" s="3" t="s">
        <v>73</v>
      </c>
      <c r="X28" s="3" t="s">
        <v>80</v>
      </c>
      <c r="Y28" s="3">
        <v>0</v>
      </c>
      <c r="Z28" s="3" t="s">
        <v>39</v>
      </c>
      <c r="AA28" s="4">
        <v>0</v>
      </c>
      <c r="AB28" s="3" t="s">
        <v>231</v>
      </c>
      <c r="AC28" s="3">
        <v>85</v>
      </c>
      <c r="AD28" s="3" t="s">
        <v>214</v>
      </c>
      <c r="AE28" s="4">
        <v>0</v>
      </c>
      <c r="AF28" s="3" t="s">
        <v>109</v>
      </c>
      <c r="AG28" s="4">
        <v>0</v>
      </c>
      <c r="AH28" s="4">
        <v>4800</v>
      </c>
      <c r="AI28" s="4">
        <v>700</v>
      </c>
    </row>
    <row r="29" spans="1:35" ht="60" hidden="1" x14ac:dyDescent="0.25">
      <c r="A29" s="7">
        <v>43466</v>
      </c>
      <c r="B29" s="9">
        <f>C29+F29</f>
        <v>161940</v>
      </c>
      <c r="C29" s="4">
        <v>6800</v>
      </c>
      <c r="D29" s="4" t="s">
        <v>192</v>
      </c>
      <c r="E29" s="3" t="s">
        <v>1</v>
      </c>
      <c r="F29" s="4">
        <f t="shared" ref="F29" si="2">SUM(G29,O29,V29,AA29,AE29,AG29,AH29,AI29,J29,M29,Y29)</f>
        <v>155140</v>
      </c>
      <c r="G29" s="4">
        <v>113400</v>
      </c>
      <c r="H29" s="2" t="s">
        <v>65</v>
      </c>
      <c r="I29" s="3" t="s">
        <v>76</v>
      </c>
      <c r="J29" s="3">
        <v>0</v>
      </c>
      <c r="K29" s="3" t="s">
        <v>157</v>
      </c>
      <c r="L29" s="3" t="s">
        <v>7</v>
      </c>
      <c r="M29" s="4">
        <v>5400</v>
      </c>
      <c r="N29" s="3" t="s">
        <v>160</v>
      </c>
      <c r="O29" s="4">
        <v>0</v>
      </c>
      <c r="P29" s="3" t="s">
        <v>161</v>
      </c>
      <c r="Q29" s="3" t="s">
        <v>13</v>
      </c>
      <c r="R29" s="3" t="s">
        <v>72</v>
      </c>
      <c r="S29" s="8" t="s">
        <v>124</v>
      </c>
      <c r="T29" s="3" t="s">
        <v>150</v>
      </c>
      <c r="U29" s="3" t="s">
        <v>43</v>
      </c>
      <c r="V29" s="4">
        <v>2160</v>
      </c>
      <c r="W29" s="3" t="s">
        <v>162</v>
      </c>
      <c r="X29" s="3" t="s">
        <v>163</v>
      </c>
      <c r="Y29" s="3">
        <v>0</v>
      </c>
      <c r="Z29" s="3" t="s">
        <v>7</v>
      </c>
      <c r="AA29" s="3">
        <v>6480</v>
      </c>
      <c r="AB29" s="3" t="s">
        <v>223</v>
      </c>
      <c r="AC29" s="3">
        <v>80</v>
      </c>
      <c r="AD29" s="3" t="s">
        <v>209</v>
      </c>
      <c r="AE29" s="4">
        <v>21600</v>
      </c>
      <c r="AF29" s="3" t="s">
        <v>13</v>
      </c>
      <c r="AG29" s="4">
        <v>5400</v>
      </c>
      <c r="AH29" s="4" t="s">
        <v>39</v>
      </c>
      <c r="AI29" s="4">
        <v>700</v>
      </c>
    </row>
    <row r="30" spans="1:35" s="9" customFormat="1" ht="60" hidden="1" x14ac:dyDescent="0.25">
      <c r="A30" s="10">
        <v>43466</v>
      </c>
      <c r="B30" s="9">
        <f>C30+F30</f>
        <v>202780</v>
      </c>
      <c r="C30" s="11">
        <v>7200</v>
      </c>
      <c r="D30" s="4" t="s">
        <v>192</v>
      </c>
      <c r="E30" s="9" t="s">
        <v>1</v>
      </c>
      <c r="F30" s="11">
        <f>SUM(G30,O30,V30,AA30,AE30,AG30,AH30,AI30,J30,M30,Y30)+10800</f>
        <v>195580</v>
      </c>
      <c r="G30" s="11">
        <v>134400</v>
      </c>
      <c r="H30" s="12" t="s">
        <v>139</v>
      </c>
      <c r="I30" s="9" t="s">
        <v>156</v>
      </c>
      <c r="J30" s="9">
        <v>3240</v>
      </c>
      <c r="K30" s="9" t="s">
        <v>157</v>
      </c>
      <c r="L30" s="9" t="s">
        <v>7</v>
      </c>
      <c r="M30" s="11">
        <v>5400</v>
      </c>
      <c r="N30" s="9" t="s">
        <v>140</v>
      </c>
      <c r="O30" s="11">
        <v>0</v>
      </c>
      <c r="P30" s="9" t="s">
        <v>161</v>
      </c>
      <c r="Q30" s="9" t="s">
        <v>164</v>
      </c>
      <c r="R30" s="9" t="s">
        <v>165</v>
      </c>
      <c r="S30" s="13" t="s">
        <v>124</v>
      </c>
      <c r="T30" s="9" t="s">
        <v>150</v>
      </c>
      <c r="U30" s="9" t="s">
        <v>166</v>
      </c>
      <c r="V30" s="11">
        <v>5400</v>
      </c>
      <c r="W30" s="9" t="s">
        <v>167</v>
      </c>
      <c r="X30" s="9" t="s">
        <v>168</v>
      </c>
      <c r="Y30" s="9">
        <v>0</v>
      </c>
      <c r="Z30" s="9" t="s">
        <v>7</v>
      </c>
      <c r="AA30" s="9">
        <v>6480</v>
      </c>
      <c r="AB30" s="9" t="s">
        <v>52</v>
      </c>
      <c r="AC30" s="9">
        <v>115</v>
      </c>
      <c r="AD30" s="9" t="s">
        <v>208</v>
      </c>
      <c r="AE30" s="11">
        <v>23760</v>
      </c>
      <c r="AF30" s="9" t="s">
        <v>13</v>
      </c>
      <c r="AG30" s="11">
        <v>5400</v>
      </c>
      <c r="AH30" s="11" t="s">
        <v>39</v>
      </c>
      <c r="AI30" s="11">
        <v>700</v>
      </c>
    </row>
    <row r="31" spans="1:35" ht="30" hidden="1" x14ac:dyDescent="0.25">
      <c r="A31" s="7">
        <v>43525</v>
      </c>
      <c r="B31" s="9">
        <f t="shared" ref="B31:B36" si="3">C31+F31</f>
        <v>47060</v>
      </c>
      <c r="C31" s="4">
        <v>6800</v>
      </c>
      <c r="D31" s="4" t="s">
        <v>192</v>
      </c>
      <c r="E31" s="3" t="s">
        <v>169</v>
      </c>
      <c r="F31" s="4">
        <f>SUM(G31,O31,V31,AA31,AE31,AG31,AH31,AI31,J31,M31,Y31)</f>
        <v>40260</v>
      </c>
      <c r="G31" s="4">
        <v>37400</v>
      </c>
      <c r="H31" s="2" t="s">
        <v>2</v>
      </c>
      <c r="I31" s="1" t="s">
        <v>47</v>
      </c>
      <c r="J31" s="3">
        <v>0</v>
      </c>
      <c r="L31" s="3" t="s">
        <v>7</v>
      </c>
      <c r="M31" s="4">
        <v>0</v>
      </c>
      <c r="O31" s="4">
        <v>0</v>
      </c>
      <c r="S31" s="8" t="s">
        <v>16</v>
      </c>
      <c r="U31" s="3" t="s">
        <v>43</v>
      </c>
      <c r="V31" s="4">
        <v>2160</v>
      </c>
      <c r="Y31" s="3">
        <v>0</v>
      </c>
      <c r="Z31" s="3" t="s">
        <v>39</v>
      </c>
      <c r="AA31" s="4">
        <v>0</v>
      </c>
      <c r="AB31" s="3" t="s">
        <v>237</v>
      </c>
      <c r="AC31" s="3">
        <v>90</v>
      </c>
      <c r="AD31" s="3" t="s">
        <v>213</v>
      </c>
      <c r="AE31" s="4">
        <v>0</v>
      </c>
      <c r="AF31" s="3" t="s">
        <v>109</v>
      </c>
      <c r="AG31" s="4">
        <v>0</v>
      </c>
      <c r="AH31" s="4" t="s">
        <v>39</v>
      </c>
      <c r="AI31" s="4">
        <v>700</v>
      </c>
    </row>
    <row r="32" spans="1:35" ht="45" hidden="1" x14ac:dyDescent="0.25">
      <c r="A32" s="7">
        <v>43525</v>
      </c>
      <c r="B32" s="9">
        <f t="shared" si="3"/>
        <v>116200</v>
      </c>
      <c r="C32" s="4">
        <v>6800</v>
      </c>
      <c r="D32" s="4" t="s">
        <v>192</v>
      </c>
      <c r="E32" s="3" t="s">
        <v>83</v>
      </c>
      <c r="F32" s="4">
        <f>SUM(G32,O32,V32,AA32,AE32,AG32,AH32,AI32,J32,M32,Y32)+6480</f>
        <v>109400</v>
      </c>
      <c r="G32" s="4">
        <v>77760</v>
      </c>
      <c r="H32" s="2" t="s">
        <v>30</v>
      </c>
      <c r="I32" s="3" t="s">
        <v>145</v>
      </c>
      <c r="J32" s="3">
        <v>0</v>
      </c>
      <c r="K32" s="3" t="s">
        <v>157</v>
      </c>
      <c r="L32" s="3" t="s">
        <v>7</v>
      </c>
      <c r="M32" s="4">
        <v>0</v>
      </c>
      <c r="N32" s="3" t="s">
        <v>42</v>
      </c>
      <c r="O32" s="4">
        <v>0</v>
      </c>
      <c r="P32" s="3" t="s">
        <v>173</v>
      </c>
      <c r="Q32" s="3" t="s">
        <v>13</v>
      </c>
      <c r="R32" s="3" t="s">
        <v>170</v>
      </c>
      <c r="S32" s="8" t="s">
        <v>124</v>
      </c>
      <c r="T32" s="3" t="s">
        <v>20</v>
      </c>
      <c r="U32" s="3" t="s">
        <v>43</v>
      </c>
      <c r="V32" s="4">
        <v>2160</v>
      </c>
      <c r="W32" s="3" t="s">
        <v>171</v>
      </c>
      <c r="X32" s="3" t="s">
        <v>172</v>
      </c>
      <c r="Y32" s="3">
        <v>0</v>
      </c>
      <c r="Z32" s="3" t="s">
        <v>7</v>
      </c>
      <c r="AA32" s="4">
        <v>0</v>
      </c>
      <c r="AB32" s="3" t="s">
        <v>219</v>
      </c>
      <c r="AC32" s="3">
        <v>85</v>
      </c>
      <c r="AD32" s="3" t="s">
        <v>209</v>
      </c>
      <c r="AE32" s="11">
        <v>21600</v>
      </c>
      <c r="AF32" s="3" t="s">
        <v>109</v>
      </c>
      <c r="AG32" s="4">
        <v>0</v>
      </c>
      <c r="AH32" s="4" t="s">
        <v>39</v>
      </c>
      <c r="AI32" s="4">
        <v>1400</v>
      </c>
    </row>
    <row r="33" spans="1:35" ht="45" hidden="1" x14ac:dyDescent="0.25">
      <c r="A33" s="7">
        <v>43525</v>
      </c>
      <c r="B33" s="3">
        <f t="shared" si="3"/>
        <v>150060</v>
      </c>
      <c r="C33" s="4">
        <v>6800</v>
      </c>
      <c r="D33" s="4" t="s">
        <v>192</v>
      </c>
      <c r="E33" s="3" t="s">
        <v>1</v>
      </c>
      <c r="F33" s="4">
        <f t="shared" ref="F33:F38" si="4">SUM(G33,O33,V33,AA33,AE33,AG33,AH33,AI33,J33,M33,Y33)</f>
        <v>143260</v>
      </c>
      <c r="G33" s="4">
        <v>113400</v>
      </c>
      <c r="H33" s="8" t="s">
        <v>65</v>
      </c>
      <c r="I33" s="3" t="s">
        <v>76</v>
      </c>
      <c r="J33" s="3">
        <v>0</v>
      </c>
      <c r="K33" s="3" t="s">
        <v>157</v>
      </c>
      <c r="L33" s="3" t="s">
        <v>7</v>
      </c>
      <c r="M33" s="4">
        <v>5400</v>
      </c>
      <c r="N33" s="3" t="s">
        <v>94</v>
      </c>
      <c r="O33" s="4">
        <v>0</v>
      </c>
      <c r="P33" s="3" t="s">
        <v>11</v>
      </c>
      <c r="Q33" s="3" t="s">
        <v>13</v>
      </c>
      <c r="R33" s="3" t="s">
        <v>48</v>
      </c>
      <c r="S33" s="8" t="s">
        <v>67</v>
      </c>
      <c r="T33" s="3" t="s">
        <v>20</v>
      </c>
      <c r="U33" s="3" t="s">
        <v>43</v>
      </c>
      <c r="V33" s="4">
        <v>2160</v>
      </c>
      <c r="W33" s="3" t="s">
        <v>177</v>
      </c>
      <c r="X33" s="3" t="s">
        <v>178</v>
      </c>
      <c r="Y33" s="3">
        <v>0</v>
      </c>
      <c r="Z33" s="3" t="s">
        <v>7</v>
      </c>
      <c r="AA33" s="4">
        <v>0</v>
      </c>
      <c r="AB33" s="3" t="s">
        <v>179</v>
      </c>
      <c r="AC33" s="3">
        <v>95</v>
      </c>
      <c r="AD33" s="3" t="s">
        <v>210</v>
      </c>
      <c r="AE33" s="4">
        <v>21600</v>
      </c>
      <c r="AF33" s="3" t="s">
        <v>109</v>
      </c>
      <c r="AG33" s="4">
        <v>0</v>
      </c>
      <c r="AH33" s="4" t="s">
        <v>39</v>
      </c>
      <c r="AI33" s="4">
        <v>700</v>
      </c>
    </row>
    <row r="34" spans="1:35" ht="45" x14ac:dyDescent="0.25">
      <c r="A34" s="7">
        <v>43525</v>
      </c>
      <c r="B34" s="3">
        <f t="shared" si="3"/>
        <v>131700</v>
      </c>
      <c r="C34" s="4">
        <v>6800</v>
      </c>
      <c r="D34" s="4" t="s">
        <v>192</v>
      </c>
      <c r="E34" s="3" t="s">
        <v>1</v>
      </c>
      <c r="F34" s="4">
        <f t="shared" si="4"/>
        <v>124900</v>
      </c>
      <c r="G34" s="4">
        <v>113400</v>
      </c>
      <c r="H34" s="8" t="s">
        <v>122</v>
      </c>
      <c r="I34" s="3" t="s">
        <v>76</v>
      </c>
      <c r="J34" s="3">
        <v>0</v>
      </c>
      <c r="K34" s="3" t="s">
        <v>157</v>
      </c>
      <c r="L34" s="3" t="s">
        <v>7</v>
      </c>
      <c r="M34" s="4">
        <v>5400</v>
      </c>
      <c r="N34" s="3" t="s">
        <v>176</v>
      </c>
      <c r="O34" s="4">
        <v>0</v>
      </c>
      <c r="P34" s="3" t="s">
        <v>174</v>
      </c>
      <c r="Q34" s="3" t="s">
        <v>109</v>
      </c>
      <c r="R34" s="3" t="s">
        <v>185</v>
      </c>
      <c r="S34" s="8" t="s">
        <v>16</v>
      </c>
      <c r="T34" s="3" t="s">
        <v>20</v>
      </c>
      <c r="U34" s="3" t="s">
        <v>49</v>
      </c>
      <c r="V34" s="4">
        <v>0</v>
      </c>
      <c r="W34" s="3" t="s">
        <v>175</v>
      </c>
      <c r="X34" s="3" t="s">
        <v>172</v>
      </c>
      <c r="Y34" s="3">
        <v>0</v>
      </c>
      <c r="Z34" s="3" t="s">
        <v>39</v>
      </c>
      <c r="AA34" s="4">
        <v>0</v>
      </c>
      <c r="AB34" s="3" t="s">
        <v>234</v>
      </c>
      <c r="AC34" s="3">
        <v>80</v>
      </c>
      <c r="AD34" s="3" t="s">
        <v>87</v>
      </c>
      <c r="AE34" s="4">
        <v>5400</v>
      </c>
      <c r="AF34" s="3" t="s">
        <v>109</v>
      </c>
      <c r="AG34" s="4">
        <v>0</v>
      </c>
      <c r="AH34" s="4" t="s">
        <v>39</v>
      </c>
      <c r="AI34" s="4">
        <v>700</v>
      </c>
    </row>
    <row r="35" spans="1:35" ht="60" hidden="1" x14ac:dyDescent="0.25">
      <c r="A35" s="7">
        <v>43862</v>
      </c>
      <c r="B35" s="3">
        <f t="shared" si="3"/>
        <v>208000</v>
      </c>
      <c r="C35" s="4">
        <v>2300</v>
      </c>
      <c r="D35" s="4" t="s">
        <v>193</v>
      </c>
      <c r="E35" s="3" t="s">
        <v>1</v>
      </c>
      <c r="F35" s="4">
        <f t="shared" si="4"/>
        <v>205700</v>
      </c>
      <c r="G35" s="4">
        <v>137500</v>
      </c>
      <c r="H35" s="8" t="s">
        <v>70</v>
      </c>
      <c r="I35" s="1" t="s">
        <v>102</v>
      </c>
      <c r="J35" s="3">
        <v>0</v>
      </c>
      <c r="K35" s="3" t="s">
        <v>159</v>
      </c>
      <c r="L35" s="3" t="s">
        <v>7</v>
      </c>
      <c r="M35" s="4">
        <v>5500</v>
      </c>
      <c r="N35" s="3" t="s">
        <v>176</v>
      </c>
      <c r="O35" s="4">
        <v>0</v>
      </c>
      <c r="P35" s="3" t="s">
        <v>11</v>
      </c>
      <c r="Q35" s="3" t="s">
        <v>181</v>
      </c>
      <c r="R35" s="3" t="s">
        <v>182</v>
      </c>
      <c r="S35" s="8" t="s">
        <v>103</v>
      </c>
      <c r="T35" s="3" t="s">
        <v>20</v>
      </c>
      <c r="U35" s="3" t="s">
        <v>166</v>
      </c>
      <c r="V35" s="4">
        <v>5500</v>
      </c>
      <c r="W35" s="3" t="s">
        <v>183</v>
      </c>
      <c r="X35" s="3" t="s">
        <v>184</v>
      </c>
      <c r="Y35" s="3">
        <v>0</v>
      </c>
      <c r="Z35" s="3" t="s">
        <v>7</v>
      </c>
      <c r="AA35" s="4">
        <v>6600</v>
      </c>
      <c r="AB35" s="3" t="s">
        <v>224</v>
      </c>
      <c r="AC35" s="3">
        <v>110</v>
      </c>
      <c r="AD35" s="3" t="s">
        <v>212</v>
      </c>
      <c r="AE35" s="4">
        <f>33000+17600</f>
        <v>50600</v>
      </c>
      <c r="AF35" s="3" t="s">
        <v>109</v>
      </c>
      <c r="AG35" s="4">
        <v>0</v>
      </c>
      <c r="AH35" s="4" t="s">
        <v>39</v>
      </c>
      <c r="AI35" s="4">
        <v>0</v>
      </c>
    </row>
    <row r="36" spans="1:35" ht="45" hidden="1" x14ac:dyDescent="0.25">
      <c r="A36" s="7">
        <v>44035</v>
      </c>
      <c r="B36" s="3">
        <f t="shared" si="3"/>
        <v>87080</v>
      </c>
      <c r="C36" s="4">
        <v>11580</v>
      </c>
      <c r="D36" s="4" t="s">
        <v>192</v>
      </c>
      <c r="E36" s="3" t="s">
        <v>29</v>
      </c>
      <c r="F36" s="4">
        <f t="shared" si="4"/>
        <v>75500</v>
      </c>
      <c r="G36" s="4">
        <v>64900</v>
      </c>
      <c r="H36" s="8" t="s">
        <v>30</v>
      </c>
      <c r="I36" s="3" t="s">
        <v>145</v>
      </c>
      <c r="J36" s="3">
        <v>0</v>
      </c>
      <c r="K36" s="3" t="s">
        <v>157</v>
      </c>
      <c r="L36" s="3" t="s">
        <v>7</v>
      </c>
      <c r="M36" s="4">
        <v>0</v>
      </c>
      <c r="N36" s="3" t="s">
        <v>186</v>
      </c>
      <c r="O36" s="4">
        <v>0</v>
      </c>
      <c r="P36" s="3" t="s">
        <v>187</v>
      </c>
      <c r="Q36" s="3" t="s">
        <v>13</v>
      </c>
      <c r="R36" s="3" t="s">
        <v>15</v>
      </c>
      <c r="S36" s="14" t="s">
        <v>78</v>
      </c>
      <c r="T36" s="3" t="s">
        <v>20</v>
      </c>
      <c r="U36" s="3" t="s">
        <v>49</v>
      </c>
      <c r="V36" s="4">
        <v>0</v>
      </c>
      <c r="W36" s="3" t="s">
        <v>188</v>
      </c>
      <c r="X36" s="3" t="s">
        <v>93</v>
      </c>
      <c r="Y36" s="3">
        <v>0</v>
      </c>
      <c r="Z36" s="3" t="s">
        <v>39</v>
      </c>
      <c r="AA36" s="4">
        <f>3300+6600</f>
        <v>9900</v>
      </c>
      <c r="AB36" s="3" t="s">
        <v>219</v>
      </c>
      <c r="AC36" s="3">
        <v>85</v>
      </c>
      <c r="AD36" s="3" t="s">
        <v>53</v>
      </c>
      <c r="AE36" s="4">
        <v>0</v>
      </c>
      <c r="AF36" s="3" t="s">
        <v>109</v>
      </c>
      <c r="AG36" s="4">
        <v>0</v>
      </c>
      <c r="AH36" s="4" t="s">
        <v>39</v>
      </c>
      <c r="AI36" s="4">
        <v>700</v>
      </c>
    </row>
    <row r="37" spans="1:35" ht="45" hidden="1" x14ac:dyDescent="0.25">
      <c r="A37" s="7">
        <v>43987</v>
      </c>
      <c r="B37" s="3">
        <f>C37+F37</f>
        <v>115150</v>
      </c>
      <c r="C37" s="4">
        <v>4050</v>
      </c>
      <c r="D37" s="4" t="s">
        <v>193</v>
      </c>
      <c r="E37" s="3" t="s">
        <v>29</v>
      </c>
      <c r="F37" s="4">
        <f t="shared" si="4"/>
        <v>111100</v>
      </c>
      <c r="G37" s="4">
        <v>64900</v>
      </c>
      <c r="H37" s="8" t="s">
        <v>30</v>
      </c>
      <c r="I37" s="3" t="s">
        <v>108</v>
      </c>
      <c r="J37" s="3">
        <v>0</v>
      </c>
      <c r="K37" s="3" t="s">
        <v>157</v>
      </c>
      <c r="L37" s="3" t="s">
        <v>7</v>
      </c>
      <c r="M37" s="4">
        <v>0</v>
      </c>
      <c r="N37" s="3" t="s">
        <v>190</v>
      </c>
      <c r="O37" s="4">
        <v>2200</v>
      </c>
      <c r="P37" s="3" t="s">
        <v>173</v>
      </c>
      <c r="Q37" s="3" t="s">
        <v>13</v>
      </c>
      <c r="R37" s="3" t="s">
        <v>72</v>
      </c>
      <c r="S37" s="8" t="s">
        <v>16</v>
      </c>
      <c r="T37" s="3" t="s">
        <v>20</v>
      </c>
      <c r="U37" s="3" t="s">
        <v>43</v>
      </c>
      <c r="V37" s="4">
        <v>2200</v>
      </c>
      <c r="W37" s="3" t="s">
        <v>194</v>
      </c>
      <c r="X37" s="3" t="s">
        <v>195</v>
      </c>
      <c r="Y37" s="3">
        <v>0</v>
      </c>
      <c r="Z37" s="3" t="s">
        <v>7</v>
      </c>
      <c r="AA37" s="4">
        <v>14300</v>
      </c>
      <c r="AB37" s="3" t="s">
        <v>216</v>
      </c>
      <c r="AC37" s="3">
        <v>90</v>
      </c>
      <c r="AD37" s="3" t="s">
        <v>196</v>
      </c>
      <c r="AE37" s="4">
        <v>22000</v>
      </c>
      <c r="AF37" s="3" t="s">
        <v>13</v>
      </c>
      <c r="AG37" s="4">
        <v>5500</v>
      </c>
      <c r="AH37" s="4" t="s">
        <v>39</v>
      </c>
      <c r="AI37" s="4">
        <v>0</v>
      </c>
    </row>
    <row r="38" spans="1:35" ht="45" hidden="1" x14ac:dyDescent="0.25">
      <c r="A38" s="7">
        <v>44073</v>
      </c>
      <c r="B38" s="3">
        <f>C38+F38</f>
        <v>122300</v>
      </c>
      <c r="C38" s="4">
        <v>2300</v>
      </c>
      <c r="D38" s="4" t="s">
        <v>193</v>
      </c>
      <c r="E38" s="3" t="s">
        <v>1</v>
      </c>
      <c r="F38" s="4">
        <f t="shared" si="4"/>
        <v>120000</v>
      </c>
      <c r="G38" s="4">
        <v>115500</v>
      </c>
      <c r="H38" s="8" t="s">
        <v>65</v>
      </c>
      <c r="I38" s="3" t="s">
        <v>197</v>
      </c>
      <c r="J38" s="3">
        <v>0</v>
      </c>
      <c r="K38" s="3" t="s">
        <v>157</v>
      </c>
      <c r="L38" s="3" t="s">
        <v>7</v>
      </c>
      <c r="M38" s="4">
        <v>5500</v>
      </c>
      <c r="N38" s="3" t="s">
        <v>198</v>
      </c>
      <c r="O38" s="4">
        <v>0</v>
      </c>
      <c r="P38" s="3" t="s">
        <v>173</v>
      </c>
      <c r="Q38" s="3" t="s">
        <v>13</v>
      </c>
      <c r="R38" s="3" t="s">
        <v>132</v>
      </c>
      <c r="S38" s="8" t="s">
        <v>152</v>
      </c>
      <c r="T38" s="3" t="s">
        <v>20</v>
      </c>
      <c r="U38" s="3" t="s">
        <v>49</v>
      </c>
      <c r="V38" s="4">
        <v>0</v>
      </c>
      <c r="W38" s="3" t="s">
        <v>199</v>
      </c>
      <c r="X38" s="3" t="s">
        <v>200</v>
      </c>
      <c r="Y38" s="3">
        <v>-12000</v>
      </c>
      <c r="Z38" s="3" t="s">
        <v>7</v>
      </c>
      <c r="AA38" s="4">
        <v>0</v>
      </c>
      <c r="AB38" s="3" t="s">
        <v>229</v>
      </c>
      <c r="AC38" s="3">
        <v>150</v>
      </c>
      <c r="AD38" s="3" t="s">
        <v>201</v>
      </c>
      <c r="AE38" s="4">
        <v>5500</v>
      </c>
      <c r="AF38" s="3" t="s">
        <v>13</v>
      </c>
      <c r="AG38" s="4">
        <v>5500</v>
      </c>
      <c r="AH38" s="4" t="s">
        <v>39</v>
      </c>
      <c r="AI38" s="4">
        <v>0</v>
      </c>
    </row>
    <row r="39" spans="1:35" ht="45" hidden="1" x14ac:dyDescent="0.25">
      <c r="A39" s="7">
        <v>44309</v>
      </c>
      <c r="B39" s="3">
        <f t="shared" ref="B39:B40" si="5">C39+F39</f>
        <v>152756</v>
      </c>
      <c r="C39" s="4">
        <v>22856</v>
      </c>
      <c r="D39" s="4" t="s">
        <v>192</v>
      </c>
      <c r="E39" s="3" t="s">
        <v>29</v>
      </c>
      <c r="F39" s="4">
        <f t="shared" ref="F39:F40" si="6">SUM(G39,O39,V39,AA39,AE39,AG39,AH39,AI39,J39,M39,Y39)</f>
        <v>129900</v>
      </c>
      <c r="G39" s="4">
        <v>64900</v>
      </c>
      <c r="H39" s="8" t="s">
        <v>139</v>
      </c>
      <c r="I39" s="3" t="s">
        <v>156</v>
      </c>
      <c r="J39" s="3">
        <v>3300</v>
      </c>
      <c r="K39" s="3" t="s">
        <v>157</v>
      </c>
      <c r="L39" s="3" t="s">
        <v>7</v>
      </c>
      <c r="M39" s="4">
        <v>0</v>
      </c>
      <c r="N39" s="3" t="s">
        <v>176</v>
      </c>
      <c r="O39" s="4">
        <v>0</v>
      </c>
      <c r="P39" s="3" t="s">
        <v>11</v>
      </c>
      <c r="Q39" s="3" t="s">
        <v>13</v>
      </c>
      <c r="R39" s="3" t="s">
        <v>151</v>
      </c>
      <c r="S39" s="8" t="s">
        <v>124</v>
      </c>
      <c r="T39" s="3" t="s">
        <v>20</v>
      </c>
      <c r="U39" s="3" t="s">
        <v>43</v>
      </c>
      <c r="V39" s="4">
        <v>2200</v>
      </c>
      <c r="W39" s="3" t="s">
        <v>202</v>
      </c>
      <c r="X39" s="3" t="s">
        <v>203</v>
      </c>
      <c r="Y39" s="3">
        <f>22000+5500+11000+3300+6600</f>
        <v>48400</v>
      </c>
      <c r="Z39" s="3" t="s">
        <v>39</v>
      </c>
      <c r="AA39" s="4">
        <v>0</v>
      </c>
      <c r="AB39" s="3" t="s">
        <v>227</v>
      </c>
      <c r="AC39" s="3">
        <v>150</v>
      </c>
      <c r="AD39" s="3" t="s">
        <v>214</v>
      </c>
      <c r="AE39" s="4">
        <v>0</v>
      </c>
      <c r="AF39" s="3" t="s">
        <v>13</v>
      </c>
      <c r="AG39" s="4">
        <v>5500</v>
      </c>
      <c r="AH39" s="4">
        <v>4900</v>
      </c>
      <c r="AI39" s="4">
        <v>700</v>
      </c>
    </row>
    <row r="40" spans="1:35" ht="60" x14ac:dyDescent="0.25">
      <c r="A40" s="7">
        <v>44309</v>
      </c>
      <c r="B40" s="3">
        <f t="shared" si="5"/>
        <v>129216</v>
      </c>
      <c r="C40" s="4">
        <v>22516</v>
      </c>
      <c r="D40" s="4" t="s">
        <v>192</v>
      </c>
      <c r="E40" s="3" t="s">
        <v>29</v>
      </c>
      <c r="F40" s="4">
        <f t="shared" si="6"/>
        <v>106700</v>
      </c>
      <c r="G40" s="4">
        <v>64900</v>
      </c>
      <c r="H40" s="8" t="s">
        <v>122</v>
      </c>
      <c r="I40" s="3" t="s">
        <v>102</v>
      </c>
      <c r="J40" s="3">
        <v>0</v>
      </c>
      <c r="K40" s="3" t="s">
        <v>157</v>
      </c>
      <c r="L40" s="3" t="s">
        <v>7</v>
      </c>
      <c r="M40" s="4">
        <v>0</v>
      </c>
      <c r="N40" s="3" t="s">
        <v>176</v>
      </c>
      <c r="O40" s="4">
        <v>0</v>
      </c>
      <c r="P40" s="3" t="s">
        <v>173</v>
      </c>
      <c r="Q40" s="3" t="s">
        <v>13</v>
      </c>
      <c r="R40" s="3" t="s">
        <v>72</v>
      </c>
      <c r="S40" s="8" t="s">
        <v>67</v>
      </c>
      <c r="T40" s="3" t="s">
        <v>20</v>
      </c>
      <c r="U40" s="3" t="s">
        <v>43</v>
      </c>
      <c r="V40" s="4">
        <v>2200</v>
      </c>
      <c r="W40" s="3" t="s">
        <v>204</v>
      </c>
      <c r="X40" s="3" t="s">
        <v>205</v>
      </c>
      <c r="Y40" s="3">
        <v>0</v>
      </c>
      <c r="Z40" s="3" t="s">
        <v>7</v>
      </c>
      <c r="AA40" s="4">
        <v>17600</v>
      </c>
      <c r="AB40" s="3" t="s">
        <v>206</v>
      </c>
      <c r="AC40" s="3">
        <v>100</v>
      </c>
      <c r="AD40" s="3" t="s">
        <v>207</v>
      </c>
      <c r="AE40" s="4">
        <v>22000</v>
      </c>
      <c r="AF40" s="3" t="s">
        <v>109</v>
      </c>
      <c r="AG40" s="4">
        <v>0</v>
      </c>
      <c r="AH40" s="4" t="s">
        <v>39</v>
      </c>
      <c r="AI40" s="4">
        <v>0</v>
      </c>
    </row>
  </sheetData>
  <autoFilter ref="A1:AI40" xr:uid="{492CC0B1-5BBA-4F45-9CF9-1F2C1624F09B}">
    <filterColumn colId="27">
      <filters>
        <filter val="T-46 Sanskrit"/>
        <filter val="T-49 Hideyoshi Kiri"/>
        <filter val="T-51 Flower raft"/>
        <filter val="T-58 Kyogiku Toru"/>
        <filter val="T-65 Toru"/>
        <filter val="T-79 Deer and autumn leaves"/>
        <filter val="T-95 Miyomoto Musashi"/>
        <filter val="T-97 Echisai Uchiryu"/>
      </filters>
    </filterColumn>
  </autoFilter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G1" workbookViewId="0">
      <selection activeCell="Y11" sqref="Y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Valeth Ang</dc:creator>
  <cp:lastModifiedBy>ShengJun Ang</cp:lastModifiedBy>
  <dcterms:created xsi:type="dcterms:W3CDTF">2018-02-04T03:48:40Z</dcterms:created>
  <dcterms:modified xsi:type="dcterms:W3CDTF">2021-05-22T05:12:34Z</dcterms:modified>
</cp:coreProperties>
</file>