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esktop\S-W Excel\"/>
    </mc:Choice>
  </mc:AlternateContent>
  <xr:revisionPtr revIDLastSave="0" documentId="13_ncr:1_{614E969B-6585-4C5D-B397-A181446D3B3E}" xr6:coauthVersionLast="45" xr6:coauthVersionMax="45" xr10:uidLastSave="{00000000-0000-0000-0000-000000000000}"/>
  <bookViews>
    <workbookView xWindow="-120" yWindow="-120" windowWidth="20730" windowHeight="11160" xr2:uid="{726A395F-91E8-4408-9755-B513EE3FD192}"/>
  </bookViews>
  <sheets>
    <sheet name="Shapiro_Wilk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3" l="1"/>
  <c r="G3" i="3" s="1"/>
  <c r="I3" i="3"/>
  <c r="F4" i="3"/>
  <c r="G4" i="3"/>
  <c r="I4" i="3"/>
  <c r="F5" i="3"/>
  <c r="G5" i="3" s="1"/>
  <c r="I5" i="3"/>
  <c r="F6" i="3"/>
  <c r="G6" i="3"/>
  <c r="I6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H4" i="3"/>
  <c r="H6" i="3"/>
  <c r="H3" i="3"/>
  <c r="H5" i="3"/>
  <c r="J5" i="3" l="1"/>
  <c r="J3" i="3"/>
  <c r="J6" i="3"/>
  <c r="J4" i="3"/>
  <c r="F2" i="3" l="1"/>
  <c r="B2" i="3"/>
  <c r="C2" i="3"/>
  <c r="I2" i="3"/>
  <c r="G2" i="3"/>
  <c r="BW5" i="3"/>
  <c r="BW4" i="3"/>
  <c r="BW3" i="3"/>
  <c r="H2" i="3"/>
  <c r="N2" i="3" l="1"/>
  <c r="J2" i="3" l="1"/>
  <c r="K2" i="3" l="1"/>
  <c r="L2" i="3" s="1"/>
  <c r="O2" i="3" s="1"/>
  <c r="K3" i="3"/>
  <c r="K5" i="3"/>
  <c r="K4" i="3"/>
  <c r="K6" i="3"/>
</calcChain>
</file>

<file path=xl/sharedStrings.xml><?xml version="1.0" encoding="utf-8"?>
<sst xmlns="http://schemas.openxmlformats.org/spreadsheetml/2006/main" count="74" uniqueCount="74">
  <si>
    <t>n</t>
  </si>
  <si>
    <t>i\n</t>
  </si>
  <si>
    <t>amostra ordenada</t>
  </si>
  <si>
    <t>Ordem</t>
  </si>
  <si>
    <t>i</t>
  </si>
  <si>
    <t>N-i +1</t>
  </si>
  <si>
    <t>a(N-i+a)</t>
  </si>
  <si>
    <t>Metade inferior</t>
  </si>
  <si>
    <t>Metade superior</t>
  </si>
  <si>
    <t>b</t>
  </si>
  <si>
    <t>S</t>
  </si>
  <si>
    <t>T</t>
  </si>
  <si>
    <t>U</t>
  </si>
  <si>
    <t>V</t>
  </si>
  <si>
    <t>X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</si>
  <si>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</si>
  <si>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</si>
  <si>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</si>
  <si>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</si>
  <si>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</si>
  <si>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</si>
  <si>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</si>
  <si>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</si>
  <si>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</si>
  <si>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</si>
  <si>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</si>
  <si>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</si>
  <si>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</si>
  <si>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</si>
  <si>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</si>
  <si>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</si>
  <si>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</si>
  <si>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</si>
  <si>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</si>
  <si>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</si>
  <si>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</si>
  <si>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</si>
  <si>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</si>
  <si>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</si>
  <si>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</si>
  <si>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</si>
  <si>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</si>
  <si>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</si>
  <si>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</si>
  <si>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</si>
  <si>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</si>
  <si>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</si>
  <si>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</si>
  <si>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BH</t>
  </si>
  <si>
    <t>BI</t>
  </si>
  <si>
    <t>BJ</t>
  </si>
  <si>
    <t>BK</t>
  </si>
  <si>
    <t>BL</t>
  </si>
  <si>
    <t>AK</t>
  </si>
  <si>
    <t>AL</t>
  </si>
  <si>
    <t>BG</t>
  </si>
  <si>
    <t>Nome coluna</t>
  </si>
  <si>
    <t>Diferença</t>
  </si>
  <si>
    <t>a(N-i+a) * Diferença</t>
  </si>
  <si>
    <t xml:space="preserve">Estatistica </t>
  </si>
  <si>
    <t>(xi -xmedio)^2</t>
  </si>
  <si>
    <t>BM</t>
  </si>
  <si>
    <t>BN</t>
  </si>
  <si>
    <t>alfa</t>
  </si>
  <si>
    <t>Valor tabelado</t>
  </si>
  <si>
    <t>Conclusão</t>
  </si>
  <si>
    <t>BO</t>
  </si>
  <si>
    <t>N</t>
  </si>
  <si>
    <t>alfa = 0,01</t>
  </si>
  <si>
    <t>alfa = 0,05</t>
  </si>
  <si>
    <t>alfa = 0,1</t>
  </si>
  <si>
    <t>SW 1% =</t>
  </si>
  <si>
    <t>SW 5% =</t>
  </si>
  <si>
    <t>SW 10%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</si>
</sst>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1CE9-C10F-4A87-ABE5-1FDEC999CE32}">
  <dimension ref="A1:BW51"/>
  <sheetViews>
    <sheetView tabSelected="1" zoomScale="85" zoomScaleNormal="85" workbookViewId="0">
      <selection activeCell="M10" sqref="M10"/>
    </sheetView>
  </sheetViews>
  <sheetFormatPr defaultRowHeight="15" x14ac:dyDescent="0.25"/>
  <cols>
    <col min="1" max="1" width="18.42578125" style="1" bestFit="1" customWidth="1"/>
    <col min="2" max="2" width="9.140625" style="1"/>
    <col min="3" max="3" width="14.140625" style="1" bestFit="1" customWidth="1"/>
    <col min="4" max="4" width="15.7109375" bestFit="1" customWidth="1"/>
    <col min="5" max="5" width="16.5703125" bestFit="1" customWidth="1"/>
    <col min="9" max="9" width="10" bestFit="1" customWidth="1"/>
    <col min="10" max="10" width="19.85546875" bestFit="1" customWidth="1"/>
    <col min="12" max="12" width="11.28515625" bestFit="1" customWidth="1"/>
    <col min="13" max="13" width="11.28515625" customWidth="1"/>
    <col min="14" max="14" width="15.140625" bestFit="1" customWidth="1"/>
    <col min="15" max="15" width="199.140625" bestFit="1" customWidth="1"/>
    <col min="16" max="16" width="9.140625" style="1"/>
    <col min="17" max="17" width="13.42578125" style="1" bestFit="1" customWidth="1"/>
    <col min="18" max="18" width="9.140625" style="1"/>
    <col min="70" max="70" width="9.140625" style="1"/>
    <col min="71" max="72" width="10.42578125" style="1" bestFit="1" customWidth="1"/>
    <col min="73" max="73" width="9.42578125" style="1" bestFit="1" customWidth="1"/>
  </cols>
  <sheetData>
    <row r="1" spans="1:75" x14ac:dyDescent="0.25">
      <c r="A1" s="1" t="s">
        <v>2</v>
      </c>
      <c r="B1" s="1" t="s">
        <v>3</v>
      </c>
      <c r="C1" s="1" t="s">
        <v>60</v>
      </c>
      <c r="D1" s="1" t="s">
        <v>7</v>
      </c>
      <c r="E1" s="1" t="s">
        <v>8</v>
      </c>
      <c r="F1" s="1" t="s">
        <v>4</v>
      </c>
      <c r="G1" s="1" t="s">
        <v>5</v>
      </c>
      <c r="H1" s="1" t="s">
        <v>6</v>
      </c>
      <c r="I1" s="1" t="s">
        <v>57</v>
      </c>
      <c r="J1" s="1" t="s">
        <v>58</v>
      </c>
      <c r="K1" s="1" t="s">
        <v>9</v>
      </c>
      <c r="L1" s="1" t="s">
        <v>59</v>
      </c>
      <c r="M1" s="1" t="s">
        <v>63</v>
      </c>
      <c r="N1" s="2" t="s">
        <v>64</v>
      </c>
      <c r="O1" s="1" t="s">
        <v>65</v>
      </c>
      <c r="P1" s="1" t="s">
        <v>0</v>
      </c>
      <c r="Q1" s="1" t="s">
        <v>56</v>
      </c>
      <c r="R1" s="1" t="s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B1">
        <v>11</v>
      </c>
      <c r="AC1">
        <v>12</v>
      </c>
      <c r="AD1">
        <v>13</v>
      </c>
      <c r="AE1">
        <v>14</v>
      </c>
      <c r="AF1">
        <v>15</v>
      </c>
      <c r="AG1">
        <v>16</v>
      </c>
      <c r="AH1">
        <v>17</v>
      </c>
      <c r="AI1">
        <v>18</v>
      </c>
      <c r="AJ1">
        <v>19</v>
      </c>
      <c r="AK1">
        <v>20</v>
      </c>
      <c r="AL1">
        <v>21</v>
      </c>
      <c r="AM1">
        <v>22</v>
      </c>
      <c r="AN1">
        <v>23</v>
      </c>
      <c r="AO1">
        <v>24</v>
      </c>
      <c r="AP1">
        <v>25</v>
      </c>
      <c r="AQ1">
        <v>26</v>
      </c>
      <c r="AR1">
        <v>27</v>
      </c>
      <c r="AS1">
        <v>28</v>
      </c>
      <c r="AT1">
        <v>29</v>
      </c>
      <c r="AU1">
        <v>30</v>
      </c>
      <c r="AV1">
        <v>31</v>
      </c>
      <c r="AW1">
        <v>32</v>
      </c>
      <c r="AX1">
        <v>33</v>
      </c>
      <c r="AY1">
        <v>34</v>
      </c>
      <c r="AZ1">
        <v>35</v>
      </c>
      <c r="BA1">
        <v>36</v>
      </c>
      <c r="BB1">
        <v>37</v>
      </c>
      <c r="BC1">
        <v>38</v>
      </c>
      <c r="BD1">
        <v>39</v>
      </c>
      <c r="BE1">
        <v>40</v>
      </c>
      <c r="BF1">
        <v>41</v>
      </c>
      <c r="BG1">
        <v>42</v>
      </c>
      <c r="BH1">
        <v>43</v>
      </c>
      <c r="BI1">
        <v>44</v>
      </c>
      <c r="BJ1">
        <v>45</v>
      </c>
      <c r="BK1">
        <v>46</v>
      </c>
      <c r="BL1">
        <v>47</v>
      </c>
      <c r="BM1">
        <v>48</v>
      </c>
      <c r="BN1">
        <v>49</v>
      </c>
      <c r="BO1">
        <v>50</v>
      </c>
      <c r="BR1" s="1" t="s">
        <v>67</v>
      </c>
      <c r="BS1" s="1" t="s">
        <v>68</v>
      </c>
      <c r="BT1" s="1" t="s">
        <v>69</v>
      </c>
      <c r="BU1" s="1" t="s">
        <v>70</v>
      </c>
    </row>
    <row r="2" spans="1:75" x14ac:dyDescent="0.25">
      <c r="A2" s="1">
        <v>1.4273800000000001</v>
      </c>
      <c r="B2" s="1">
        <f>ROW()-1</f>
        <v>1</v>
      </c>
      <c r="C2" s="1">
        <f>(A2-AVERAGE(A:A))^2</f>
        <v>0.40458250062400009</v>
      </c>
      <c r="D2" s="1">
        <v>1.4273800000000001</v>
      </c>
      <c r="E2" s="1">
        <v>3.15435</v>
      </c>
      <c r="F2" s="1">
        <f>ROW()-1</f>
        <v>1</v>
      </c>
      <c r="G2" s="1">
        <f>COUNT(A:A)-F2+1</f>
        <v>10</v>
      </c>
      <c r="H2" s="1">
        <f ca="1">INDIRECT((INDIRECT("Q"&amp;(COUNT(A:A))))&amp;ROW())</f>
        <v>0.57389999999999997</v>
      </c>
      <c r="I2" s="1">
        <f>-D2+E2</f>
        <v>1.7269699999999999</v>
      </c>
      <c r="J2" s="1">
        <f t="shared" ref="J2" ca="1" si="0">H2*I2</f>
        <v>0.99110808299999986</v>
      </c>
      <c r="K2" s="1">
        <f ca="1">SUM(J:J)</f>
        <v>1.4891970240000001</v>
      </c>
      <c r="L2">
        <f ca="1">(K2^2)/SUM(C:C)</f>
        <v>0.92700877711820129</v>
      </c>
      <c r="M2" s="1">
        <v>0.05</v>
      </c>
      <c r="N2" s="1">
        <f ca="1">IF(M2=0.01,BW3,IF(M2=0.05,BW4,IF(M2=0.1,BW5:BW5,"Nível de significância não encontrado")))</f>
        <v>0.84199999999999997</v>
      </c>
      <c r="O2" t="str">
        <f ca="1">IF(L2&gt;N2,"Não temos evidências para rejeitar a hipótese nula, e os dados são, pelo menos aproximadamente, provenientes de uma distribuição Normal segundo o teste de Shapiro-Wilk, com alfa nível de significância","Temos evidências para rejeitar a hipótese nula, e os dados não são provenientes de uma distribuição Normal, segundo o teste de Shapiro-Wilk, com alfa nível de significância")</f>
        <v>Não temos evidências para rejeitar a hipótese nula, e os dados são, pelo menos aproximadamente, provenientes de uma distribuição Normal segundo o teste de Shapiro-Wilk, com alfa nível de significância</v>
      </c>
      <c r="P2" s="1">
        <v>2</v>
      </c>
      <c r="Q2" s="1" t="s">
        <v>10</v>
      </c>
      <c r="R2" s="1">
        <v>1</v>
      </c>
      <c r="S2">
        <v>0.70709999999999995</v>
      </c>
      <c r="T2">
        <v>0.70709999999999995</v>
      </c>
      <c r="U2">
        <v>0.68720000000000003</v>
      </c>
      <c r="V2">
        <v>0.66459999999999997</v>
      </c>
      <c r="W2">
        <v>0.6431</v>
      </c>
      <c r="X2">
        <v>0.62329999999999997</v>
      </c>
      <c r="Y2">
        <v>0.60619999999999996</v>
      </c>
      <c r="Z2">
        <v>0.58879999999999999</v>
      </c>
      <c r="AA2">
        <v>0.57389999999999997</v>
      </c>
      <c r="AB2">
        <v>0.56010000000000004</v>
      </c>
      <c r="AC2">
        <v>0.54749999999999999</v>
      </c>
      <c r="AD2">
        <v>0.53590000000000004</v>
      </c>
      <c r="AE2">
        <v>0.52510000000000001</v>
      </c>
      <c r="AF2">
        <v>0.51500000000000001</v>
      </c>
      <c r="AG2">
        <v>0.50560000000000005</v>
      </c>
      <c r="AH2">
        <v>0.49680000000000002</v>
      </c>
      <c r="AI2">
        <v>0.48859999999999998</v>
      </c>
      <c r="AJ2">
        <v>0.48080000000000001</v>
      </c>
      <c r="AK2">
        <v>0.47339999999999999</v>
      </c>
      <c r="AL2">
        <v>0.46429999999999999</v>
      </c>
      <c r="AM2">
        <v>0.45900000000000002</v>
      </c>
      <c r="AN2">
        <v>0.45419999999999999</v>
      </c>
      <c r="AO2">
        <v>0.44929999999999998</v>
      </c>
      <c r="AP2">
        <v>0.44500000000000001</v>
      </c>
      <c r="AQ2">
        <v>0.44069999999999998</v>
      </c>
      <c r="AR2">
        <v>0.43659999999999999</v>
      </c>
      <c r="AS2">
        <v>0.43280000000000002</v>
      </c>
      <c r="AT2">
        <v>0.42909999999999998</v>
      </c>
      <c r="AU2">
        <v>0.4254</v>
      </c>
      <c r="AV2">
        <v>0.42199999999999999</v>
      </c>
      <c r="AW2">
        <v>0.41880000000000001</v>
      </c>
      <c r="AX2">
        <v>0.41560000000000002</v>
      </c>
      <c r="AY2">
        <v>0.41270000000000001</v>
      </c>
      <c r="AZ2">
        <v>0.40960000000000002</v>
      </c>
      <c r="BA2">
        <v>0.40679999999999999</v>
      </c>
      <c r="BB2">
        <v>0.40400000000000003</v>
      </c>
      <c r="BC2">
        <v>0.40150000000000002</v>
      </c>
      <c r="BD2">
        <v>0.39889999999999998</v>
      </c>
      <c r="BE2">
        <v>0.39639999999999997</v>
      </c>
      <c r="BF2">
        <v>0.39400000000000002</v>
      </c>
      <c r="BG2">
        <v>0.39169999999999999</v>
      </c>
      <c r="BH2">
        <v>0.38940000000000002</v>
      </c>
      <c r="BI2">
        <v>0.38719999999999999</v>
      </c>
      <c r="BJ2">
        <v>0.38500000000000001</v>
      </c>
      <c r="BK2">
        <v>0.38300000000000001</v>
      </c>
      <c r="BL2">
        <v>0.38080000000000003</v>
      </c>
      <c r="BM2">
        <v>0.37890000000000001</v>
      </c>
      <c r="BN2">
        <v>0.377</v>
      </c>
      <c r="BO2">
        <v>0.37509999999999999</v>
      </c>
      <c r="BR2" s="1">
        <v>3</v>
      </c>
      <c r="BS2" s="1">
        <v>0.753</v>
      </c>
      <c r="BT2" s="1">
        <v>0.76700000000000002</v>
      </c>
      <c r="BU2" s="1">
        <v>0.78900000000000003</v>
      </c>
    </row>
    <row r="3" spans="1:75" x14ac:dyDescent="0.25">
      <c r="A3" s="1">
        <v>1.5222899999999999</v>
      </c>
      <c r="B3" s="1">
        <f t="shared" ref="B3:B11" si="1">ROW()-1</f>
        <v>2</v>
      </c>
      <c r="C3" s="1">
        <f t="shared" ref="C3:C11" si="2">(A3-AVERAGE(A:A))^2</f>
        <v>0.29285198096400028</v>
      </c>
      <c r="D3" s="1">
        <v>1.5222899999999999</v>
      </c>
      <c r="E3" s="1">
        <v>2.6182599999999998</v>
      </c>
      <c r="F3" s="1">
        <f t="shared" ref="F3:F6" si="3">ROW()-1</f>
        <v>2</v>
      </c>
      <c r="G3" s="1">
        <f t="shared" ref="G3:G6" si="4">COUNT(A:A)-F3+1</f>
        <v>9</v>
      </c>
      <c r="H3" s="1">
        <f t="shared" ref="H3:H6" ca="1" si="5">INDIRECT((INDIRECT("Q"&amp;(COUNT(A:A))))&amp;ROW())</f>
        <v>0.3291</v>
      </c>
      <c r="I3" s="1">
        <f t="shared" ref="I3:I6" si="6">-D3+E3</f>
        <v>1.0959699999999999</v>
      </c>
      <c r="J3" s="1">
        <f t="shared" ref="J3:J6" ca="1" si="7">H3*I3</f>
        <v>0.36068372699999995</v>
      </c>
      <c r="K3" s="1">
        <f t="shared" ref="K3:K6" ca="1" si="8">SUM(J:J)</f>
        <v>1.4891970240000001</v>
      </c>
      <c r="P3" s="1">
        <v>3</v>
      </c>
      <c r="Q3" s="1" t="s">
        <v>11</v>
      </c>
      <c r="R3" s="1">
        <v>2</v>
      </c>
      <c r="U3">
        <v>0.16769999999999999</v>
      </c>
      <c r="V3">
        <v>0.24129999999999999</v>
      </c>
      <c r="W3">
        <v>0.28060000000000002</v>
      </c>
      <c r="X3">
        <v>0.30309999999999998</v>
      </c>
      <c r="Y3">
        <v>0.31640000000000001</v>
      </c>
      <c r="Z3">
        <v>0.32440000000000002</v>
      </c>
      <c r="AA3">
        <v>0.3291</v>
      </c>
      <c r="AB3">
        <v>0.33150000000000002</v>
      </c>
      <c r="AC3">
        <v>0.33250000000000002</v>
      </c>
      <c r="AD3">
        <v>0.33250000000000002</v>
      </c>
      <c r="AE3">
        <v>0.33179999999999998</v>
      </c>
      <c r="AF3">
        <v>0.3306</v>
      </c>
      <c r="AG3">
        <v>0.32900000000000001</v>
      </c>
      <c r="AH3">
        <v>0.32729999999999998</v>
      </c>
      <c r="AI3">
        <v>0.32529999999999998</v>
      </c>
      <c r="AJ3">
        <v>0.32319999999999999</v>
      </c>
      <c r="AK3">
        <v>0.3211</v>
      </c>
      <c r="AL3">
        <v>0.31850000000000001</v>
      </c>
      <c r="AM3">
        <v>0.31559999999999999</v>
      </c>
      <c r="AN3">
        <v>0.31259999999999999</v>
      </c>
      <c r="AO3">
        <v>0.30980000000000002</v>
      </c>
      <c r="AP3">
        <v>0.30690000000000001</v>
      </c>
      <c r="AQ3">
        <v>0.30430000000000001</v>
      </c>
      <c r="AR3">
        <v>0.30180000000000001</v>
      </c>
      <c r="AS3">
        <v>0.29920000000000002</v>
      </c>
      <c r="AT3">
        <v>0.29680000000000001</v>
      </c>
      <c r="AU3">
        <v>0.2944</v>
      </c>
      <c r="AV3">
        <v>0.29210000000000003</v>
      </c>
      <c r="AW3">
        <v>0.2898</v>
      </c>
      <c r="AX3">
        <v>0.28760000000000002</v>
      </c>
      <c r="AY3">
        <v>0.28539999999999999</v>
      </c>
      <c r="AZ3">
        <v>0.28339999999999999</v>
      </c>
      <c r="BA3">
        <v>0.28129999999999999</v>
      </c>
      <c r="BB3">
        <v>0.27939999999999998</v>
      </c>
      <c r="BC3">
        <v>0.27739999999999998</v>
      </c>
      <c r="BD3">
        <v>0.27550000000000002</v>
      </c>
      <c r="BE3">
        <v>0.2737</v>
      </c>
      <c r="BF3">
        <v>0.27189999999999998</v>
      </c>
      <c r="BG3">
        <v>0.27010000000000001</v>
      </c>
      <c r="BH3">
        <v>0.26840000000000003</v>
      </c>
      <c r="BI3">
        <v>0.26669999999999999</v>
      </c>
      <c r="BJ3">
        <v>0.2651</v>
      </c>
      <c r="BK3">
        <v>0.26350000000000001</v>
      </c>
      <c r="BL3">
        <v>0.26200000000000001</v>
      </c>
      <c r="BM3">
        <v>0.26040000000000002</v>
      </c>
      <c r="BN3">
        <v>0.25890000000000002</v>
      </c>
      <c r="BO3">
        <v>0.25740000000000002</v>
      </c>
      <c r="BR3" s="1">
        <v>4</v>
      </c>
      <c r="BS3" s="1">
        <v>0.68700000000000006</v>
      </c>
      <c r="BT3" s="1">
        <v>0.748</v>
      </c>
      <c r="BU3" s="1">
        <v>0.79200000000000004</v>
      </c>
      <c r="BV3" t="s">
        <v>71</v>
      </c>
      <c r="BW3">
        <f ca="1">INDIRECT("BS"&amp;COUNT(A:A)-1)</f>
        <v>0.78100000000000003</v>
      </c>
    </row>
    <row r="4" spans="1:75" x14ac:dyDescent="0.25">
      <c r="A4" s="1">
        <v>1.6974199999999999</v>
      </c>
      <c r="B4" s="1">
        <f t="shared" si="1"/>
        <v>3</v>
      </c>
      <c r="C4" s="1">
        <f t="shared" si="2"/>
        <v>0.13397649678400017</v>
      </c>
      <c r="D4" s="1">
        <v>1.6974199999999999</v>
      </c>
      <c r="E4" s="1">
        <v>2.2248800000000002</v>
      </c>
      <c r="F4" s="1">
        <f t="shared" si="3"/>
        <v>3</v>
      </c>
      <c r="G4" s="1">
        <f t="shared" si="4"/>
        <v>8</v>
      </c>
      <c r="H4" s="1">
        <f t="shared" ca="1" si="5"/>
        <v>0.21410000000000001</v>
      </c>
      <c r="I4" s="1">
        <f t="shared" si="6"/>
        <v>0.52746000000000026</v>
      </c>
      <c r="J4" s="1">
        <f t="shared" ca="1" si="7"/>
        <v>0.11292918600000006</v>
      </c>
      <c r="K4" s="1">
        <f t="shared" ca="1" si="8"/>
        <v>1.4891970240000001</v>
      </c>
      <c r="P4" s="1">
        <v>4</v>
      </c>
      <c r="Q4" s="1" t="s">
        <v>12</v>
      </c>
      <c r="R4" s="1">
        <v>3</v>
      </c>
      <c r="W4">
        <v>8.7499999999999994E-2</v>
      </c>
      <c r="X4">
        <v>0.1401</v>
      </c>
      <c r="Y4">
        <v>0.17430000000000001</v>
      </c>
      <c r="Z4">
        <v>0.1976</v>
      </c>
      <c r="AA4">
        <v>0.21410000000000001</v>
      </c>
      <c r="AB4">
        <v>0.22600000000000001</v>
      </c>
      <c r="AC4">
        <v>0.23469999999999999</v>
      </c>
      <c r="AD4">
        <v>0.2412</v>
      </c>
      <c r="AE4">
        <v>0.246</v>
      </c>
      <c r="AF4">
        <v>0.2495</v>
      </c>
      <c r="AG4">
        <v>0.25209999999999999</v>
      </c>
      <c r="AH4">
        <v>0.254</v>
      </c>
      <c r="AI4">
        <v>0.25530000000000003</v>
      </c>
      <c r="AJ4">
        <v>0.25609999999999999</v>
      </c>
      <c r="AK4">
        <v>0.25650000000000001</v>
      </c>
      <c r="AL4">
        <v>0.25779999999999997</v>
      </c>
      <c r="AM4">
        <v>0.2571</v>
      </c>
      <c r="AN4">
        <v>0.25629999999999997</v>
      </c>
      <c r="AO4">
        <v>0.25540000000000002</v>
      </c>
      <c r="AP4">
        <v>0.25430000000000003</v>
      </c>
      <c r="AQ4">
        <v>0.25330000000000003</v>
      </c>
      <c r="AR4">
        <v>0.25219999999999998</v>
      </c>
      <c r="AS4">
        <v>0.251</v>
      </c>
      <c r="AT4">
        <v>0.24990000000000001</v>
      </c>
      <c r="AU4">
        <v>0.2487</v>
      </c>
      <c r="AV4">
        <v>0.2475</v>
      </c>
      <c r="AW4">
        <v>0.24629999999999999</v>
      </c>
      <c r="AX4">
        <v>0.24510000000000001</v>
      </c>
      <c r="AY4">
        <v>0.24390000000000001</v>
      </c>
      <c r="AZ4">
        <v>0.2427</v>
      </c>
      <c r="BA4">
        <v>0.24149999999999999</v>
      </c>
      <c r="BB4">
        <v>0.24030000000000001</v>
      </c>
      <c r="BC4">
        <v>0.23910000000000001</v>
      </c>
      <c r="BD4">
        <v>0.23799999999999999</v>
      </c>
      <c r="BE4">
        <v>0.23680000000000001</v>
      </c>
      <c r="BF4">
        <v>0.23569999999999999</v>
      </c>
      <c r="BG4">
        <v>0.23449999999999999</v>
      </c>
      <c r="BH4">
        <v>0.2334</v>
      </c>
      <c r="BI4">
        <v>0.23230000000000001</v>
      </c>
      <c r="BJ4">
        <v>0.23130000000000001</v>
      </c>
      <c r="BK4">
        <v>0.23019999999999999</v>
      </c>
      <c r="BL4">
        <v>0.2291</v>
      </c>
      <c r="BM4">
        <v>0.2281</v>
      </c>
      <c r="BN4">
        <v>0.2271</v>
      </c>
      <c r="BO4">
        <v>0.22600000000000001</v>
      </c>
      <c r="BR4" s="1">
        <v>5</v>
      </c>
      <c r="BS4" s="1">
        <v>0.68600000000000005</v>
      </c>
      <c r="BT4" s="1">
        <v>0.76200000000000001</v>
      </c>
      <c r="BU4" s="1">
        <v>0.80600000000000005</v>
      </c>
      <c r="BV4" t="s">
        <v>72</v>
      </c>
      <c r="BW4">
        <f ca="1">INDIRECT("BT"&amp;COUNT(A:A)-1)</f>
        <v>0.84199999999999997</v>
      </c>
    </row>
    <row r="5" spans="1:75" x14ac:dyDescent="0.25">
      <c r="A5" s="1">
        <v>1.90642</v>
      </c>
      <c r="B5" s="1">
        <f t="shared" si="1"/>
        <v>4</v>
      </c>
      <c r="C5" s="1">
        <f t="shared" si="2"/>
        <v>2.4657792784000054E-2</v>
      </c>
      <c r="D5" s="1">
        <v>1.90642</v>
      </c>
      <c r="E5" s="1">
        <v>2.1028799999999999</v>
      </c>
      <c r="F5" s="1">
        <f t="shared" si="3"/>
        <v>4</v>
      </c>
      <c r="G5" s="1">
        <f t="shared" si="4"/>
        <v>7</v>
      </c>
      <c r="H5" s="1">
        <f t="shared" ca="1" si="5"/>
        <v>0.12239999999999999</v>
      </c>
      <c r="I5" s="1">
        <f t="shared" si="6"/>
        <v>0.19645999999999986</v>
      </c>
      <c r="J5" s="1">
        <f t="shared" ca="1" si="7"/>
        <v>2.4046703999999981E-2</v>
      </c>
      <c r="K5" s="1">
        <f t="shared" ca="1" si="8"/>
        <v>1.4891970240000001</v>
      </c>
      <c r="P5" s="1">
        <v>5</v>
      </c>
      <c r="Q5" s="1" t="s">
        <v>13</v>
      </c>
      <c r="R5" s="1">
        <v>4</v>
      </c>
      <c r="Y5">
        <v>5.6099999999999997E-2</v>
      </c>
      <c r="Z5">
        <v>9.4700000000000006E-2</v>
      </c>
      <c r="AA5">
        <v>0.12239999999999999</v>
      </c>
      <c r="AB5">
        <v>0.1429</v>
      </c>
      <c r="AC5">
        <v>0.15859999999999999</v>
      </c>
      <c r="AD5">
        <v>0.17069999999999999</v>
      </c>
      <c r="AE5">
        <v>0.1802</v>
      </c>
      <c r="AF5">
        <v>0.18779999999999999</v>
      </c>
      <c r="AG5">
        <v>0.19389999999999999</v>
      </c>
      <c r="AH5">
        <v>0.1988</v>
      </c>
      <c r="AI5">
        <v>0.20269999999999999</v>
      </c>
      <c r="AJ5">
        <v>0.2059</v>
      </c>
      <c r="AK5">
        <v>0.20849999999999999</v>
      </c>
      <c r="AL5">
        <v>0.21190000000000001</v>
      </c>
      <c r="AM5">
        <v>0.21310000000000001</v>
      </c>
      <c r="AN5">
        <v>0.21390000000000001</v>
      </c>
      <c r="AO5">
        <v>0.2145</v>
      </c>
      <c r="AP5">
        <v>0.21479999999999999</v>
      </c>
      <c r="AQ5">
        <v>0.21510000000000001</v>
      </c>
      <c r="AR5">
        <v>0.2152</v>
      </c>
      <c r="AS5">
        <v>0.21510000000000001</v>
      </c>
      <c r="AT5">
        <v>0.215</v>
      </c>
      <c r="AU5">
        <v>0.21479999999999999</v>
      </c>
      <c r="AV5">
        <v>0.2145</v>
      </c>
      <c r="AW5">
        <v>0.21410000000000001</v>
      </c>
      <c r="AX5">
        <v>0.2137</v>
      </c>
      <c r="AY5">
        <v>0.2132</v>
      </c>
      <c r="AZ5">
        <v>0.1227</v>
      </c>
      <c r="BA5">
        <v>0.21210000000000001</v>
      </c>
      <c r="BB5">
        <v>0.21160000000000001</v>
      </c>
      <c r="BC5">
        <v>0.21099999999999999</v>
      </c>
      <c r="BD5">
        <v>0.2104</v>
      </c>
      <c r="BE5">
        <v>0.20979999999999999</v>
      </c>
      <c r="BF5">
        <v>0.20910000000000001</v>
      </c>
      <c r="BG5">
        <v>0.20849999999999999</v>
      </c>
      <c r="BH5">
        <v>0.20780000000000001</v>
      </c>
      <c r="BI5">
        <v>0.2072</v>
      </c>
      <c r="BJ5">
        <v>0.20649999999999999</v>
      </c>
      <c r="BK5">
        <v>0.20580000000000001</v>
      </c>
      <c r="BL5">
        <v>0.20519999999999999</v>
      </c>
      <c r="BM5">
        <v>0.20449999999999999</v>
      </c>
      <c r="BN5">
        <v>0.20380000000000001</v>
      </c>
      <c r="BO5">
        <v>0.20319999999999999</v>
      </c>
      <c r="BR5" s="1">
        <v>6</v>
      </c>
      <c r="BS5" s="1">
        <v>0.71299999999999997</v>
      </c>
      <c r="BT5" s="1">
        <v>0.78800000000000003</v>
      </c>
      <c r="BU5" s="1">
        <v>0.82599999999999996</v>
      </c>
      <c r="BV5" t="s">
        <v>73</v>
      </c>
      <c r="BW5">
        <f ca="1">INDIRECT("BU"&amp;COUNT(A:A)-1)</f>
        <v>0.86899999999999999</v>
      </c>
    </row>
    <row r="6" spans="1:75" x14ac:dyDescent="0.25">
      <c r="A6" s="1">
        <v>1.98492</v>
      </c>
      <c r="B6" s="1">
        <f t="shared" si="1"/>
        <v>5</v>
      </c>
      <c r="C6" s="1">
        <f t="shared" si="2"/>
        <v>6.1666467840000242E-3</v>
      </c>
      <c r="D6" s="1">
        <v>1.98492</v>
      </c>
      <c r="E6" s="1">
        <v>1.9956799999999999</v>
      </c>
      <c r="F6" s="1">
        <f t="shared" si="3"/>
        <v>5</v>
      </c>
      <c r="G6" s="1">
        <f t="shared" si="4"/>
        <v>6</v>
      </c>
      <c r="H6" s="1">
        <f t="shared" ca="1" si="5"/>
        <v>3.9899999999999998E-2</v>
      </c>
      <c r="I6" s="1">
        <f t="shared" si="6"/>
        <v>1.0759999999999881E-2</v>
      </c>
      <c r="J6" s="1">
        <f t="shared" ca="1" si="7"/>
        <v>4.293239999999952E-4</v>
      </c>
      <c r="K6" s="1">
        <f t="shared" ca="1" si="8"/>
        <v>1.4891970240000001</v>
      </c>
      <c r="P6" s="1">
        <v>6</v>
      </c>
      <c r="Q6" s="1" t="s">
        <v>15</v>
      </c>
      <c r="R6" s="1">
        <v>5</v>
      </c>
      <c r="AA6">
        <v>3.9899999999999998E-2</v>
      </c>
      <c r="AB6">
        <v>6.9500000000000006E-2</v>
      </c>
      <c r="AC6">
        <v>9.2200000000000004E-2</v>
      </c>
      <c r="AD6">
        <v>0.1099</v>
      </c>
      <c r="AE6">
        <v>0.124</v>
      </c>
      <c r="AF6">
        <v>0.1353</v>
      </c>
      <c r="AG6">
        <v>0.1447</v>
      </c>
      <c r="AH6">
        <v>0.15240000000000001</v>
      </c>
      <c r="AI6">
        <v>0.15870000000000001</v>
      </c>
      <c r="AJ6">
        <v>0.1641</v>
      </c>
      <c r="AK6">
        <v>0.1686</v>
      </c>
      <c r="AL6">
        <v>0.1736</v>
      </c>
      <c r="AM6">
        <v>0.1764</v>
      </c>
      <c r="AN6">
        <v>0.1787</v>
      </c>
      <c r="AO6">
        <v>0.1807</v>
      </c>
      <c r="AP6">
        <v>0.1822</v>
      </c>
      <c r="AQ6">
        <v>0.18360000000000001</v>
      </c>
      <c r="AR6">
        <v>0.18479999999999999</v>
      </c>
      <c r="AS6">
        <v>0.1857</v>
      </c>
      <c r="AT6">
        <v>0.18640000000000001</v>
      </c>
      <c r="AU6">
        <v>0.187</v>
      </c>
      <c r="AV6">
        <v>0.18740000000000001</v>
      </c>
      <c r="AW6">
        <v>0.18779999999999999</v>
      </c>
      <c r="AX6">
        <v>0.188</v>
      </c>
      <c r="AY6">
        <v>0.18820000000000001</v>
      </c>
      <c r="AZ6">
        <v>0.1883</v>
      </c>
      <c r="BA6">
        <v>0.1883</v>
      </c>
      <c r="BB6">
        <v>0.1883</v>
      </c>
      <c r="BC6">
        <v>0.18809999999999999</v>
      </c>
      <c r="BD6">
        <v>0.188</v>
      </c>
      <c r="BE6">
        <v>0.18779999999999999</v>
      </c>
      <c r="BF6">
        <v>0.18759999999999999</v>
      </c>
      <c r="BG6">
        <v>0.18740000000000001</v>
      </c>
      <c r="BH6">
        <v>0.18709999999999999</v>
      </c>
      <c r="BI6">
        <v>0.18679999999999999</v>
      </c>
      <c r="BJ6">
        <v>0.1865</v>
      </c>
      <c r="BK6">
        <v>0.1862</v>
      </c>
      <c r="BL6">
        <v>0.18590000000000001</v>
      </c>
      <c r="BM6">
        <v>0.1855</v>
      </c>
      <c r="BN6">
        <v>0.18509999999999999</v>
      </c>
      <c r="BO6">
        <v>0.1847</v>
      </c>
      <c r="BR6" s="1">
        <v>7</v>
      </c>
      <c r="BS6" s="1">
        <v>0.73</v>
      </c>
      <c r="BT6" s="1">
        <v>0.80300000000000005</v>
      </c>
      <c r="BU6" s="1">
        <v>0.83799999999999997</v>
      </c>
    </row>
    <row r="7" spans="1:75" x14ac:dyDescent="0.25">
      <c r="A7" s="1">
        <v>1.9956799999999999</v>
      </c>
      <c r="B7" s="1">
        <f t="shared" si="1"/>
        <v>6</v>
      </c>
      <c r="C7" s="1">
        <f t="shared" si="2"/>
        <v>4.5925018240000372E-3</v>
      </c>
      <c r="D7" s="1"/>
      <c r="E7" s="1"/>
      <c r="F7" s="1"/>
      <c r="G7" s="1"/>
      <c r="H7" s="1"/>
      <c r="I7" s="1"/>
      <c r="J7" s="1"/>
      <c r="P7" s="1">
        <v>7</v>
      </c>
      <c r="Q7" s="1" t="s">
        <v>14</v>
      </c>
      <c r="R7" s="1">
        <v>6</v>
      </c>
      <c r="AC7">
        <v>3.0300000000000001E-2</v>
      </c>
      <c r="AD7">
        <v>5.3900000000000003E-2</v>
      </c>
      <c r="AE7">
        <v>7.2700000000000001E-2</v>
      </c>
      <c r="AF7">
        <v>8.7999999999999995E-2</v>
      </c>
      <c r="AG7">
        <v>0.10050000000000001</v>
      </c>
      <c r="AH7">
        <v>0.1109</v>
      </c>
      <c r="AI7">
        <v>0.1197</v>
      </c>
      <c r="AJ7">
        <v>0.12709999999999999</v>
      </c>
      <c r="AK7">
        <v>0.13339999999999999</v>
      </c>
      <c r="AL7">
        <v>0.1399</v>
      </c>
      <c r="AM7">
        <v>0.14430000000000001</v>
      </c>
      <c r="AN7">
        <v>0.14799999999999999</v>
      </c>
      <c r="AO7">
        <v>0.1512</v>
      </c>
      <c r="AP7">
        <v>0.15390000000000001</v>
      </c>
      <c r="AQ7">
        <v>0.15629999999999999</v>
      </c>
      <c r="AR7">
        <v>0.15840000000000001</v>
      </c>
      <c r="AS7">
        <v>0.16009999999999999</v>
      </c>
      <c r="AT7">
        <v>0.16159999999999999</v>
      </c>
      <c r="AU7">
        <v>0.16300000000000001</v>
      </c>
      <c r="AV7">
        <v>0.1641</v>
      </c>
      <c r="AW7">
        <v>0.1651</v>
      </c>
      <c r="AX7">
        <v>0.16600000000000001</v>
      </c>
      <c r="AY7">
        <v>0.16669999999999999</v>
      </c>
      <c r="AZ7">
        <v>0.1673</v>
      </c>
      <c r="BA7">
        <v>0.1678</v>
      </c>
      <c r="BB7">
        <v>0.16830000000000001</v>
      </c>
      <c r="BC7">
        <v>0.1686</v>
      </c>
      <c r="BD7">
        <v>0.16889999999999999</v>
      </c>
      <c r="BE7">
        <v>0.1691</v>
      </c>
      <c r="BF7">
        <v>0.16930000000000001</v>
      </c>
      <c r="BG7">
        <v>0.1694</v>
      </c>
      <c r="BH7">
        <v>0.16950000000000001</v>
      </c>
      <c r="BI7">
        <v>0.16950000000000001</v>
      </c>
      <c r="BJ7">
        <v>0.16950000000000001</v>
      </c>
      <c r="BK7">
        <v>0.16950000000000001</v>
      </c>
      <c r="BL7">
        <v>0.16950000000000001</v>
      </c>
      <c r="BM7">
        <v>0.16930000000000001</v>
      </c>
      <c r="BN7">
        <v>0.16919999999999999</v>
      </c>
      <c r="BO7">
        <v>0.1691</v>
      </c>
      <c r="BR7" s="1">
        <v>8</v>
      </c>
      <c r="BS7" s="1">
        <v>0.749</v>
      </c>
      <c r="BT7" s="1">
        <v>0.81799999999999995</v>
      </c>
      <c r="BU7" s="1">
        <v>0.85099999999999998</v>
      </c>
    </row>
    <row r="8" spans="1:75" x14ac:dyDescent="0.25">
      <c r="A8" s="1">
        <v>2.1028799999999999</v>
      </c>
      <c r="B8" s="1">
        <f t="shared" si="1"/>
        <v>7</v>
      </c>
      <c r="C8" s="1">
        <f t="shared" si="2"/>
        <v>1.5548826239999754E-3</v>
      </c>
      <c r="P8" s="1">
        <v>8</v>
      </c>
      <c r="Q8" s="1" t="s">
        <v>16</v>
      </c>
      <c r="R8" s="1">
        <v>7</v>
      </c>
      <c r="AE8">
        <v>2.4E-2</v>
      </c>
      <c r="AF8">
        <v>4.3299999999999998E-2</v>
      </c>
      <c r="AG8">
        <v>5.9299999999999999E-2</v>
      </c>
      <c r="AH8">
        <v>7.2499999999999995E-2</v>
      </c>
      <c r="AI8">
        <v>8.3699999999999997E-2</v>
      </c>
      <c r="AJ8">
        <v>9.3200000000000005E-2</v>
      </c>
      <c r="AK8">
        <v>0.1013</v>
      </c>
      <c r="AL8">
        <v>0.10920000000000001</v>
      </c>
      <c r="AM8">
        <v>0.115</v>
      </c>
      <c r="AN8">
        <v>0.1201</v>
      </c>
      <c r="AO8">
        <v>0.1245</v>
      </c>
      <c r="AP8">
        <v>0.1283</v>
      </c>
      <c r="AQ8">
        <v>0.13159999999999999</v>
      </c>
      <c r="AR8">
        <v>0.1346</v>
      </c>
      <c r="AS8">
        <v>0.13719999999999999</v>
      </c>
      <c r="AT8">
        <v>0.13950000000000001</v>
      </c>
      <c r="AU8">
        <v>0.14149999999999999</v>
      </c>
      <c r="AV8">
        <v>0.14330000000000001</v>
      </c>
      <c r="AW8">
        <v>0.1449</v>
      </c>
      <c r="AX8">
        <v>0.14630000000000001</v>
      </c>
      <c r="AY8">
        <v>0.14749999999999999</v>
      </c>
      <c r="AZ8">
        <v>0.1487</v>
      </c>
      <c r="BA8">
        <v>0.14960000000000001</v>
      </c>
      <c r="BB8">
        <v>0.15049999999999999</v>
      </c>
      <c r="BC8">
        <v>0.15129999999999999</v>
      </c>
      <c r="BD8">
        <v>0.152</v>
      </c>
      <c r="BE8">
        <v>0.15260000000000001</v>
      </c>
      <c r="BF8">
        <v>0.15310000000000001</v>
      </c>
      <c r="BG8">
        <v>0.1535</v>
      </c>
      <c r="BH8">
        <v>0.15390000000000001</v>
      </c>
      <c r="BI8">
        <v>0.1542</v>
      </c>
      <c r="BJ8">
        <v>0.1545</v>
      </c>
      <c r="BK8">
        <v>0.15479999999999999</v>
      </c>
      <c r="BL8">
        <v>0.155</v>
      </c>
      <c r="BM8">
        <v>0.15509999999999999</v>
      </c>
      <c r="BN8">
        <v>0.15529999999999999</v>
      </c>
      <c r="BO8">
        <v>0.15540000000000001</v>
      </c>
      <c r="BR8" s="1">
        <v>9</v>
      </c>
      <c r="BS8" s="1">
        <v>0.76400000000000001</v>
      </c>
      <c r="BT8" s="1">
        <v>0.82899999999999996</v>
      </c>
      <c r="BU8" s="1">
        <v>0.85899999999999999</v>
      </c>
    </row>
    <row r="9" spans="1:75" x14ac:dyDescent="0.25">
      <c r="A9" s="1">
        <v>2.2248800000000002</v>
      </c>
      <c r="B9" s="1">
        <f t="shared" si="1"/>
        <v>8</v>
      </c>
      <c r="C9" s="1">
        <f t="shared" si="2"/>
        <v>2.6060290624000008E-2</v>
      </c>
      <c r="P9" s="1">
        <v>9</v>
      </c>
      <c r="Q9" s="1" t="s">
        <v>17</v>
      </c>
      <c r="R9" s="1">
        <v>8</v>
      </c>
      <c r="AG9">
        <v>1.9599999999999999E-2</v>
      </c>
      <c r="AH9">
        <v>3.5900000000000001E-2</v>
      </c>
      <c r="AI9">
        <v>4.9599999999999998E-2</v>
      </c>
      <c r="AJ9">
        <v>6.1199999999999997E-2</v>
      </c>
      <c r="AK9">
        <v>7.1099999999999997E-2</v>
      </c>
      <c r="AL9">
        <v>8.0399999999999999E-2</v>
      </c>
      <c r="AM9">
        <v>8.7800000000000003E-2</v>
      </c>
      <c r="AN9">
        <v>9.4100000000000003E-2</v>
      </c>
      <c r="AO9">
        <v>9.9699999999999997E-2</v>
      </c>
      <c r="AP9">
        <v>0.1046</v>
      </c>
      <c r="AQ9">
        <v>0.1089</v>
      </c>
      <c r="AR9">
        <v>0.1128</v>
      </c>
      <c r="AS9">
        <v>0.1162</v>
      </c>
      <c r="AT9">
        <v>0.1192</v>
      </c>
      <c r="AU9">
        <v>0.12189999999999999</v>
      </c>
      <c r="AV9">
        <v>0.12429999999999999</v>
      </c>
      <c r="AW9">
        <v>0.1265</v>
      </c>
      <c r="AX9">
        <v>0.12839999999999999</v>
      </c>
      <c r="AY9">
        <v>0.13009999999999999</v>
      </c>
      <c r="AZ9">
        <v>0.13170000000000001</v>
      </c>
      <c r="BA9">
        <v>0.1331</v>
      </c>
      <c r="BB9">
        <v>0.13439999999999999</v>
      </c>
      <c r="BC9">
        <v>0.1356</v>
      </c>
      <c r="BD9">
        <v>0.1366</v>
      </c>
      <c r="BE9">
        <v>0.1376</v>
      </c>
      <c r="BF9">
        <v>0.1384</v>
      </c>
      <c r="BG9">
        <v>0.13919999999999999</v>
      </c>
      <c r="BH9">
        <v>0.13980000000000001</v>
      </c>
      <c r="BI9">
        <v>0.14050000000000001</v>
      </c>
      <c r="BJ9">
        <v>0.14099999999999999</v>
      </c>
      <c r="BK9">
        <v>0.14149999999999999</v>
      </c>
      <c r="BL9">
        <v>0.14199999999999999</v>
      </c>
      <c r="BM9">
        <v>0.14230000000000001</v>
      </c>
      <c r="BN9">
        <v>0.14269999999999999</v>
      </c>
      <c r="BO9">
        <v>0.14299999999999999</v>
      </c>
      <c r="BR9" s="1">
        <v>10</v>
      </c>
      <c r="BS9" s="1">
        <v>0.78100000000000003</v>
      </c>
      <c r="BT9" s="1">
        <v>0.84199999999999997</v>
      </c>
      <c r="BU9" s="1">
        <v>0.86899999999999999</v>
      </c>
    </row>
    <row r="10" spans="1:75" x14ac:dyDescent="0.25">
      <c r="A10" s="1">
        <v>2.6182599999999998</v>
      </c>
      <c r="B10" s="1">
        <f t="shared" si="1"/>
        <v>9</v>
      </c>
      <c r="C10" s="1">
        <f t="shared" si="2"/>
        <v>0.30781635534399959</v>
      </c>
      <c r="P10" s="1">
        <v>10</v>
      </c>
      <c r="Q10" s="1" t="s">
        <v>18</v>
      </c>
      <c r="R10" s="1">
        <v>9</v>
      </c>
      <c r="AI10">
        <v>1.6299999999999999E-2</v>
      </c>
      <c r="AJ10">
        <v>3.0300000000000001E-2</v>
      </c>
      <c r="AK10">
        <v>4.2200000000000001E-2</v>
      </c>
      <c r="AL10">
        <v>5.2999999999999999E-2</v>
      </c>
      <c r="AM10">
        <v>6.1800000000000001E-2</v>
      </c>
      <c r="AN10">
        <v>6.9599999999999995E-2</v>
      </c>
      <c r="AO10">
        <v>7.6399999999999996E-2</v>
      </c>
      <c r="AP10">
        <v>8.2299999999999998E-2</v>
      </c>
      <c r="AQ10">
        <v>8.7599999999999997E-2</v>
      </c>
      <c r="AR10">
        <v>9.2299999999999993E-2</v>
      </c>
      <c r="AS10">
        <v>9.6500000000000002E-2</v>
      </c>
      <c r="AT10">
        <v>0.1002</v>
      </c>
      <c r="AU10">
        <v>0.1036</v>
      </c>
      <c r="AV10">
        <v>0.1066</v>
      </c>
      <c r="AW10">
        <v>0.10929999999999999</v>
      </c>
      <c r="AX10">
        <v>0.1118</v>
      </c>
      <c r="AY10">
        <v>0.114</v>
      </c>
      <c r="AZ10">
        <v>0.11600000000000001</v>
      </c>
      <c r="BA10">
        <v>0.1179</v>
      </c>
      <c r="BB10">
        <v>0.1196</v>
      </c>
      <c r="BC10">
        <v>0.1211</v>
      </c>
      <c r="BD10">
        <v>0.1225</v>
      </c>
      <c r="BE10">
        <v>0.1237</v>
      </c>
      <c r="BF10">
        <v>0.1249</v>
      </c>
      <c r="BG10">
        <v>0.12590000000000001</v>
      </c>
      <c r="BH10">
        <v>0.12690000000000001</v>
      </c>
      <c r="BI10">
        <v>0.1278</v>
      </c>
      <c r="BJ10">
        <v>0.12859999999999999</v>
      </c>
      <c r="BK10">
        <v>0.1293</v>
      </c>
      <c r="BL10">
        <v>0.13</v>
      </c>
      <c r="BM10">
        <v>0.13059999999999999</v>
      </c>
      <c r="BN10">
        <v>0.13120000000000001</v>
      </c>
      <c r="BO10">
        <v>0.13170000000000001</v>
      </c>
      <c r="BR10" s="1">
        <v>11</v>
      </c>
      <c r="BS10" s="1">
        <v>0.79200000000000004</v>
      </c>
      <c r="BT10" s="1">
        <v>0.85</v>
      </c>
      <c r="BU10" s="1">
        <v>0.876</v>
      </c>
    </row>
    <row r="11" spans="1:75" x14ac:dyDescent="0.25">
      <c r="A11" s="1">
        <v>3.15435</v>
      </c>
      <c r="B11" s="1">
        <f t="shared" si="1"/>
        <v>10</v>
      </c>
      <c r="C11" s="1">
        <f t="shared" si="2"/>
        <v>1.1900671736039996</v>
      </c>
      <c r="P11" s="1">
        <v>11</v>
      </c>
      <c r="Q11" s="1" t="s">
        <v>19</v>
      </c>
      <c r="R11" s="1">
        <v>10</v>
      </c>
      <c r="AK11">
        <v>1.4E-2</v>
      </c>
      <c r="AL11">
        <v>2.63E-2</v>
      </c>
      <c r="AM11">
        <v>3.6799999999999999E-2</v>
      </c>
      <c r="AN11">
        <v>4.5900000000000003E-2</v>
      </c>
      <c r="AO11">
        <v>5.3900000000000003E-2</v>
      </c>
      <c r="AP11">
        <v>6.0999999999999999E-2</v>
      </c>
      <c r="AQ11">
        <v>6.7199999999999996E-2</v>
      </c>
      <c r="AR11">
        <v>7.2800000000000004E-2</v>
      </c>
      <c r="AS11">
        <v>7.7799999999999994E-2</v>
      </c>
      <c r="AT11">
        <v>8.2199999999999995E-2</v>
      </c>
      <c r="AU11">
        <v>8.6199999999999999E-2</v>
      </c>
      <c r="AV11">
        <v>8.9899999999999994E-2</v>
      </c>
      <c r="AW11">
        <v>9.3100000000000002E-2</v>
      </c>
      <c r="AX11">
        <v>9.6100000000000005E-2</v>
      </c>
      <c r="AY11">
        <v>9.8799999999999999E-2</v>
      </c>
      <c r="AZ11">
        <v>0.1013</v>
      </c>
      <c r="BA11">
        <v>0.1036</v>
      </c>
      <c r="BB11">
        <v>0.1056</v>
      </c>
      <c r="BC11">
        <v>0.1075</v>
      </c>
      <c r="BD11">
        <v>0.10920000000000001</v>
      </c>
      <c r="BE11">
        <v>0.1108</v>
      </c>
      <c r="BF11">
        <v>0.1123</v>
      </c>
      <c r="BG11">
        <v>0.11360000000000001</v>
      </c>
      <c r="BH11">
        <v>0.1149</v>
      </c>
      <c r="BI11">
        <v>0.11600000000000001</v>
      </c>
      <c r="BJ11">
        <v>0.11700000000000001</v>
      </c>
      <c r="BK11">
        <v>0.11799999999999999</v>
      </c>
      <c r="BL11">
        <v>0.11890000000000001</v>
      </c>
      <c r="BM11">
        <v>0.1197</v>
      </c>
      <c r="BN11">
        <v>0.1205</v>
      </c>
      <c r="BO11">
        <v>0.1212</v>
      </c>
      <c r="BR11" s="1">
        <v>12</v>
      </c>
      <c r="BS11" s="1">
        <v>0.80500000000000005</v>
      </c>
      <c r="BT11" s="1">
        <v>0.85899999999999999</v>
      </c>
      <c r="BU11" s="1">
        <v>0.88300000000000001</v>
      </c>
    </row>
    <row r="12" spans="1:75" x14ac:dyDescent="0.25">
      <c r="P12" s="1">
        <v>12</v>
      </c>
      <c r="Q12" s="1" t="s">
        <v>20</v>
      </c>
      <c r="R12" s="1">
        <v>11</v>
      </c>
      <c r="AM12">
        <v>1.2200000000000001E-2</v>
      </c>
      <c r="AN12">
        <v>2.2800000000000001E-2</v>
      </c>
      <c r="AO12">
        <v>3.2099999999999997E-2</v>
      </c>
      <c r="AP12">
        <v>4.0300000000000002E-2</v>
      </c>
      <c r="AQ12">
        <v>4.7600000000000003E-2</v>
      </c>
      <c r="AR12">
        <v>5.3999999999999999E-2</v>
      </c>
      <c r="AS12">
        <v>5.9799999999999999E-2</v>
      </c>
      <c r="AT12">
        <v>6.5000000000000002E-2</v>
      </c>
      <c r="AU12">
        <v>6.9699999999999998E-2</v>
      </c>
      <c r="AV12">
        <v>7.3899999999999993E-2</v>
      </c>
      <c r="AW12">
        <v>7.7700000000000005E-2</v>
      </c>
      <c r="AX12">
        <v>8.1199999999999994E-2</v>
      </c>
      <c r="AY12">
        <v>8.4400000000000003E-2</v>
      </c>
      <c r="AZ12">
        <v>8.7300000000000003E-2</v>
      </c>
      <c r="BA12">
        <v>0.09</v>
      </c>
      <c r="BB12">
        <v>9.2399999999999996E-2</v>
      </c>
      <c r="BC12">
        <v>9.4700000000000006E-2</v>
      </c>
      <c r="BD12">
        <v>9.6699999999999994E-2</v>
      </c>
      <c r="BE12">
        <v>9.8599999999999993E-2</v>
      </c>
      <c r="BF12">
        <v>0.1004</v>
      </c>
      <c r="BG12">
        <v>0.10199999999999999</v>
      </c>
      <c r="BH12">
        <v>0.10349999999999999</v>
      </c>
      <c r="BI12">
        <v>0.10489999999999999</v>
      </c>
      <c r="BJ12">
        <v>0.1062</v>
      </c>
      <c r="BK12">
        <v>0.10730000000000001</v>
      </c>
      <c r="BL12">
        <v>0.1085</v>
      </c>
      <c r="BM12">
        <v>0.1095</v>
      </c>
      <c r="BN12">
        <v>0.1105</v>
      </c>
      <c r="BO12">
        <v>0.1113</v>
      </c>
      <c r="BR12" s="1">
        <v>13</v>
      </c>
      <c r="BS12" s="1">
        <v>0.81399999999999995</v>
      </c>
      <c r="BT12" s="1">
        <v>0.86599999999999999</v>
      </c>
      <c r="BU12" s="1">
        <v>0.88900000000000001</v>
      </c>
    </row>
    <row r="13" spans="1:75" x14ac:dyDescent="0.25">
      <c r="P13" s="1">
        <v>13</v>
      </c>
      <c r="Q13" s="1" t="s">
        <v>21</v>
      </c>
      <c r="R13" s="1">
        <v>12</v>
      </c>
      <c r="AO13">
        <v>1.0699999999999999E-2</v>
      </c>
      <c r="AP13">
        <v>0.02</v>
      </c>
      <c r="AQ13">
        <v>2.8400000000000002E-2</v>
      </c>
      <c r="AR13">
        <v>3.5799999999999998E-2</v>
      </c>
      <c r="AS13">
        <v>4.24E-2</v>
      </c>
      <c r="AT13">
        <v>4.8300000000000003E-2</v>
      </c>
      <c r="AU13">
        <v>5.3699999999999998E-2</v>
      </c>
      <c r="AV13">
        <v>5.8500000000000003E-2</v>
      </c>
      <c r="AW13">
        <v>6.2899999999999998E-2</v>
      </c>
      <c r="AX13">
        <v>6.6900000000000001E-2</v>
      </c>
      <c r="AY13">
        <v>7.0599999999999996E-2</v>
      </c>
      <c r="AZ13">
        <v>7.3899999999999993E-2</v>
      </c>
      <c r="BA13">
        <v>7.6999999999999999E-2</v>
      </c>
      <c r="BB13">
        <v>7.9799999999999996E-2</v>
      </c>
      <c r="BC13">
        <v>8.2400000000000001E-2</v>
      </c>
      <c r="BD13">
        <v>8.48E-2</v>
      </c>
      <c r="BE13">
        <v>8.6999999999999994E-2</v>
      </c>
      <c r="BF13">
        <v>8.9099999999999999E-2</v>
      </c>
      <c r="BG13">
        <v>9.0899999999999995E-2</v>
      </c>
      <c r="BH13">
        <v>9.2700000000000005E-2</v>
      </c>
      <c r="BI13">
        <v>9.4299999999999995E-2</v>
      </c>
      <c r="BJ13">
        <v>9.5899999999999999E-2</v>
      </c>
      <c r="BK13">
        <v>9.7199999999999995E-2</v>
      </c>
      <c r="BL13">
        <v>9.8599999999999993E-2</v>
      </c>
      <c r="BM13">
        <v>9.98E-2</v>
      </c>
      <c r="BN13">
        <v>0.10100000000000001</v>
      </c>
      <c r="BO13">
        <v>0.10199999999999999</v>
      </c>
      <c r="BR13" s="1">
        <v>14</v>
      </c>
      <c r="BS13" s="1">
        <v>0.82499999999999996</v>
      </c>
      <c r="BT13" s="1">
        <v>0.874</v>
      </c>
      <c r="BU13" s="1">
        <v>0.89500000000000002</v>
      </c>
    </row>
    <row r="14" spans="1:75" x14ac:dyDescent="0.25">
      <c r="P14" s="1">
        <v>14</v>
      </c>
      <c r="Q14" s="1" t="s">
        <v>22</v>
      </c>
      <c r="R14" s="1">
        <v>13</v>
      </c>
      <c r="AP14">
        <v>0</v>
      </c>
      <c r="AQ14">
        <v>9.4000000000000004E-3</v>
      </c>
      <c r="AR14">
        <v>1.78E-2</v>
      </c>
      <c r="AS14">
        <v>2.53E-2</v>
      </c>
      <c r="AT14">
        <v>3.2000000000000001E-2</v>
      </c>
      <c r="AU14">
        <v>3.8100000000000002E-2</v>
      </c>
      <c r="AV14">
        <v>4.3499999999999997E-2</v>
      </c>
      <c r="AW14">
        <v>4.8500000000000001E-2</v>
      </c>
      <c r="AX14">
        <v>5.2999999999999999E-2</v>
      </c>
      <c r="AY14">
        <v>5.7200000000000001E-2</v>
      </c>
      <c r="AZ14">
        <v>6.0999999999999999E-2</v>
      </c>
      <c r="BA14">
        <v>6.4500000000000002E-2</v>
      </c>
      <c r="BB14">
        <v>6.7699999999999996E-2</v>
      </c>
      <c r="BC14">
        <v>7.0599999999999996E-2</v>
      </c>
      <c r="BD14">
        <v>7.3300000000000004E-2</v>
      </c>
      <c r="BE14">
        <v>7.5899999999999995E-2</v>
      </c>
      <c r="BF14">
        <v>7.8200000000000006E-2</v>
      </c>
      <c r="BG14">
        <v>8.0399999999999999E-2</v>
      </c>
      <c r="BH14">
        <v>8.2400000000000001E-2</v>
      </c>
      <c r="BI14">
        <v>8.4199999999999997E-2</v>
      </c>
      <c r="BJ14">
        <v>8.5999999999999993E-2</v>
      </c>
      <c r="BK14">
        <v>8.7599999999999997E-2</v>
      </c>
      <c r="BL14">
        <v>8.9200000000000002E-2</v>
      </c>
      <c r="BM14">
        <v>9.06E-2</v>
      </c>
      <c r="BN14">
        <v>9.1899999999999996E-2</v>
      </c>
      <c r="BO14">
        <v>9.3200000000000005E-2</v>
      </c>
      <c r="BR14" s="1">
        <v>15</v>
      </c>
      <c r="BS14" s="1">
        <v>0.83499999999999996</v>
      </c>
      <c r="BT14" s="1">
        <v>0.88100000000000001</v>
      </c>
      <c r="BU14" s="1">
        <v>0.90100000000000002</v>
      </c>
    </row>
    <row r="15" spans="1:75" x14ac:dyDescent="0.25">
      <c r="P15" s="1">
        <v>15</v>
      </c>
      <c r="Q15" s="1" t="s">
        <v>23</v>
      </c>
      <c r="R15" s="1">
        <v>14</v>
      </c>
      <c r="AR15">
        <v>0</v>
      </c>
      <c r="AS15">
        <v>8.3999999999999995E-3</v>
      </c>
      <c r="AT15">
        <v>1.5900000000000001E-2</v>
      </c>
      <c r="AU15">
        <v>2.2700000000000001E-2</v>
      </c>
      <c r="AV15">
        <v>2.8899999999999999E-2</v>
      </c>
      <c r="AW15">
        <v>3.44E-2</v>
      </c>
      <c r="AX15">
        <v>3.95E-2</v>
      </c>
      <c r="AY15">
        <v>4.41E-2</v>
      </c>
      <c r="AZ15">
        <v>4.8399999999999999E-2</v>
      </c>
      <c r="BA15">
        <v>5.2299999999999999E-2</v>
      </c>
      <c r="BB15">
        <v>5.5899999999999998E-2</v>
      </c>
      <c r="BC15">
        <v>5.9200000000000003E-2</v>
      </c>
      <c r="BD15">
        <v>6.2199999999999998E-2</v>
      </c>
      <c r="BE15">
        <v>6.5100000000000005E-2</v>
      </c>
      <c r="BF15">
        <v>6.7699999999999996E-2</v>
      </c>
      <c r="BG15">
        <v>7.0099999999999996E-2</v>
      </c>
      <c r="BH15">
        <v>7.2400000000000006E-2</v>
      </c>
      <c r="BI15">
        <v>7.4499999999999997E-2</v>
      </c>
      <c r="BJ15">
        <v>7.6499999999999999E-2</v>
      </c>
      <c r="BK15">
        <v>7.8299999999999995E-2</v>
      </c>
      <c r="BL15">
        <v>8.0100000000000005E-2</v>
      </c>
      <c r="BM15">
        <v>8.1699999999999995E-2</v>
      </c>
      <c r="BN15">
        <v>8.3199999999999996E-2</v>
      </c>
      <c r="BO15">
        <v>8.4599999999999995E-2</v>
      </c>
      <c r="BR15" s="1">
        <v>16</v>
      </c>
      <c r="BS15" s="1">
        <v>0.84399999999999997</v>
      </c>
      <c r="BT15" s="1">
        <v>0.88700000000000001</v>
      </c>
      <c r="BU15" s="1">
        <v>0.90600000000000003</v>
      </c>
    </row>
    <row r="16" spans="1:75" x14ac:dyDescent="0.25">
      <c r="P16" s="1">
        <v>16</v>
      </c>
      <c r="Q16" s="1" t="s">
        <v>24</v>
      </c>
      <c r="R16" s="1">
        <v>15</v>
      </c>
      <c r="AT16">
        <v>0</v>
      </c>
      <c r="AU16">
        <v>7.6E-3</v>
      </c>
      <c r="AV16">
        <v>1.44E-2</v>
      </c>
      <c r="AW16">
        <v>2.06E-2</v>
      </c>
      <c r="AX16">
        <v>2.6200000000000001E-2</v>
      </c>
      <c r="AY16">
        <v>3.1399999999999997E-2</v>
      </c>
      <c r="AZ16">
        <v>3.61E-2</v>
      </c>
      <c r="BA16">
        <v>4.0399999999999998E-2</v>
      </c>
      <c r="BB16">
        <v>4.4400000000000002E-2</v>
      </c>
      <c r="BC16">
        <v>4.8099999999999997E-2</v>
      </c>
      <c r="BD16">
        <v>5.1499999999999997E-2</v>
      </c>
      <c r="BE16">
        <v>5.4600000000000003E-2</v>
      </c>
      <c r="BF16">
        <v>5.7500000000000002E-2</v>
      </c>
      <c r="BG16">
        <v>6.0199999999999997E-2</v>
      </c>
      <c r="BH16">
        <v>6.2799999999999995E-2</v>
      </c>
      <c r="BI16">
        <v>6.5100000000000005E-2</v>
      </c>
      <c r="BJ16">
        <v>6.7299999999999999E-2</v>
      </c>
      <c r="BK16">
        <v>6.9400000000000003E-2</v>
      </c>
      <c r="BL16">
        <v>7.1300000000000002E-2</v>
      </c>
      <c r="BM16">
        <v>7.3099999999999998E-2</v>
      </c>
      <c r="BN16">
        <v>7.4800000000000005E-2</v>
      </c>
      <c r="BO16">
        <v>7.6399999999999996E-2</v>
      </c>
      <c r="BR16" s="1">
        <v>17</v>
      </c>
      <c r="BS16" s="1">
        <v>0.85099999999999998</v>
      </c>
      <c r="BT16" s="1">
        <v>0.89200000000000002</v>
      </c>
      <c r="BU16" s="1">
        <v>0.91</v>
      </c>
    </row>
    <row r="17" spans="16:73" x14ac:dyDescent="0.25">
      <c r="P17" s="1">
        <v>17</v>
      </c>
      <c r="Q17" s="1" t="s">
        <v>25</v>
      </c>
      <c r="R17" s="1">
        <v>16</v>
      </c>
      <c r="AV17">
        <v>0</v>
      </c>
      <c r="AW17">
        <v>6.7999999999999996E-3</v>
      </c>
      <c r="AX17">
        <v>1.3100000000000001E-2</v>
      </c>
      <c r="AY17">
        <v>1.8700000000000001E-2</v>
      </c>
      <c r="AZ17">
        <v>2.3900000000000001E-2</v>
      </c>
      <c r="BA17">
        <v>2.87E-2</v>
      </c>
      <c r="BB17">
        <v>3.3099999999999997E-2</v>
      </c>
      <c r="BC17">
        <v>3.7199999999999997E-2</v>
      </c>
      <c r="BD17">
        <v>4.0899999999999999E-2</v>
      </c>
      <c r="BE17">
        <v>4.4400000000000002E-2</v>
      </c>
      <c r="BF17">
        <v>4.7600000000000003E-2</v>
      </c>
      <c r="BG17">
        <v>5.0599999999999999E-2</v>
      </c>
      <c r="BH17">
        <v>5.3400000000000003E-2</v>
      </c>
      <c r="BI17">
        <v>5.6000000000000001E-2</v>
      </c>
      <c r="BJ17">
        <v>5.8400000000000001E-2</v>
      </c>
      <c r="BK17">
        <v>6.0699999999999997E-2</v>
      </c>
      <c r="BL17">
        <v>6.2799999999999995E-2</v>
      </c>
      <c r="BM17">
        <v>6.4799999999999996E-2</v>
      </c>
      <c r="BN17">
        <v>6.6699999999999995E-2</v>
      </c>
      <c r="BO17">
        <v>6.8500000000000005E-2</v>
      </c>
      <c r="BR17" s="1">
        <v>18</v>
      </c>
      <c r="BS17" s="1">
        <v>0.85799999999999998</v>
      </c>
      <c r="BT17" s="1">
        <v>0.89700000000000002</v>
      </c>
      <c r="BU17" s="1">
        <v>0.91400000000000003</v>
      </c>
    </row>
    <row r="18" spans="16:73" x14ac:dyDescent="0.25">
      <c r="P18" s="1">
        <v>18</v>
      </c>
      <c r="Q18" s="1" t="s">
        <v>26</v>
      </c>
      <c r="R18" s="1">
        <v>17</v>
      </c>
      <c r="AX18">
        <v>0</v>
      </c>
      <c r="AY18">
        <v>6.1999999999999998E-3</v>
      </c>
      <c r="AZ18">
        <v>1.1900000000000001E-2</v>
      </c>
      <c r="BA18">
        <v>1.72E-2</v>
      </c>
      <c r="BB18">
        <v>2.1999999999999999E-2</v>
      </c>
      <c r="BC18">
        <v>2.64E-2</v>
      </c>
      <c r="BD18">
        <v>3.0499999999999999E-2</v>
      </c>
      <c r="BE18">
        <v>3.4299999999999997E-2</v>
      </c>
      <c r="BF18">
        <v>3.7900000000000003E-2</v>
      </c>
      <c r="BG18">
        <v>4.1099999999999998E-2</v>
      </c>
      <c r="BH18">
        <v>4.4200000000000003E-2</v>
      </c>
      <c r="BI18">
        <v>4.7100000000000003E-2</v>
      </c>
      <c r="BJ18">
        <v>4.9700000000000001E-2</v>
      </c>
      <c r="BK18">
        <v>5.2200000000000003E-2</v>
      </c>
      <c r="BL18">
        <v>5.4600000000000003E-2</v>
      </c>
      <c r="BM18">
        <v>5.6800000000000003E-2</v>
      </c>
      <c r="BN18">
        <v>5.8799999999999998E-2</v>
      </c>
      <c r="BO18">
        <v>6.08E-2</v>
      </c>
      <c r="BR18" s="1">
        <v>19</v>
      </c>
      <c r="BS18" s="1">
        <v>0.86299999999999999</v>
      </c>
      <c r="BT18" s="1">
        <v>0.90100000000000002</v>
      </c>
      <c r="BU18" s="1">
        <v>0.91700000000000004</v>
      </c>
    </row>
    <row r="19" spans="16:73" x14ac:dyDescent="0.25">
      <c r="P19" s="1">
        <v>19</v>
      </c>
      <c r="Q19" s="1" t="s">
        <v>27</v>
      </c>
      <c r="R19" s="1">
        <v>18</v>
      </c>
      <c r="AZ19">
        <v>0</v>
      </c>
      <c r="BA19">
        <v>5.7000000000000002E-3</v>
      </c>
      <c r="BB19">
        <v>1.0999999999999999E-2</v>
      </c>
      <c r="BC19">
        <v>1.5800000000000002E-2</v>
      </c>
      <c r="BD19">
        <v>2.0299999999999999E-2</v>
      </c>
      <c r="BE19">
        <v>2.4400000000000002E-2</v>
      </c>
      <c r="BF19">
        <v>2.8299999999999999E-2</v>
      </c>
      <c r="BG19">
        <v>3.1800000000000002E-2</v>
      </c>
      <c r="BH19">
        <v>3.5200000000000002E-2</v>
      </c>
      <c r="BI19">
        <v>3.8300000000000001E-2</v>
      </c>
      <c r="BJ19">
        <v>4.1200000000000001E-2</v>
      </c>
      <c r="BK19">
        <v>4.3900000000000002E-2</v>
      </c>
      <c r="BL19">
        <v>4.65E-2</v>
      </c>
      <c r="BM19">
        <v>4.8899999999999999E-2</v>
      </c>
      <c r="BN19">
        <v>5.11E-2</v>
      </c>
      <c r="BO19">
        <v>5.3199999999999997E-2</v>
      </c>
      <c r="BR19" s="1">
        <v>20</v>
      </c>
      <c r="BS19" s="1">
        <v>0.86799999999999999</v>
      </c>
      <c r="BT19" s="1">
        <v>0.90500000000000003</v>
      </c>
      <c r="BU19" s="1">
        <v>0.92</v>
      </c>
    </row>
    <row r="20" spans="16:73" x14ac:dyDescent="0.25">
      <c r="P20" s="1">
        <v>20</v>
      </c>
      <c r="Q20" s="1" t="s">
        <v>53</v>
      </c>
      <c r="R20" s="1">
        <v>19</v>
      </c>
      <c r="BB20">
        <v>0</v>
      </c>
      <c r="BC20">
        <v>5.3E-3</v>
      </c>
      <c r="BD20">
        <v>1.01E-2</v>
      </c>
      <c r="BE20">
        <v>1.46E-2</v>
      </c>
      <c r="BF20">
        <v>1.8800000000000001E-2</v>
      </c>
      <c r="BG20">
        <v>2.2700000000000001E-2</v>
      </c>
      <c r="BH20">
        <v>2.63E-2</v>
      </c>
      <c r="BI20">
        <v>2.9600000000000001E-2</v>
      </c>
      <c r="BJ20">
        <v>3.2800000000000003E-2</v>
      </c>
      <c r="BK20">
        <v>3.5700000000000003E-2</v>
      </c>
      <c r="BL20">
        <v>3.85E-2</v>
      </c>
      <c r="BM20">
        <v>4.1099999999999998E-2</v>
      </c>
      <c r="BN20">
        <v>4.36E-2</v>
      </c>
      <c r="BO20">
        <v>4.5900000000000003E-2</v>
      </c>
      <c r="BR20" s="1">
        <v>21</v>
      </c>
      <c r="BS20" s="1">
        <v>0.873</v>
      </c>
      <c r="BT20" s="1">
        <v>0.90800000000000003</v>
      </c>
      <c r="BU20" s="1">
        <v>0.92300000000000004</v>
      </c>
    </row>
    <row r="21" spans="16:73" x14ac:dyDescent="0.25">
      <c r="P21" s="1">
        <v>21</v>
      </c>
      <c r="Q21" s="1" t="s">
        <v>54</v>
      </c>
      <c r="R21" s="1">
        <v>20</v>
      </c>
      <c r="BD21">
        <v>0</v>
      </c>
      <c r="BE21">
        <v>4.8999999999999998E-3</v>
      </c>
      <c r="BF21">
        <v>9.4000000000000004E-3</v>
      </c>
      <c r="BG21">
        <v>1.3599999999999999E-2</v>
      </c>
      <c r="BH21">
        <v>1.7500000000000002E-2</v>
      </c>
      <c r="BI21">
        <v>2.1100000000000001E-2</v>
      </c>
      <c r="BJ21">
        <v>2.4500000000000001E-2</v>
      </c>
      <c r="BK21">
        <v>2.7699999999999999E-2</v>
      </c>
      <c r="BL21">
        <v>3.0700000000000002E-2</v>
      </c>
      <c r="BM21">
        <v>3.3500000000000002E-2</v>
      </c>
      <c r="BN21">
        <v>3.61E-2</v>
      </c>
      <c r="BO21">
        <v>3.8600000000000002E-2</v>
      </c>
      <c r="BR21" s="1">
        <v>22</v>
      </c>
      <c r="BS21" s="1">
        <v>0.878</v>
      </c>
      <c r="BT21" s="1">
        <v>0.91100000000000003</v>
      </c>
      <c r="BU21" s="1">
        <v>0.92600000000000005</v>
      </c>
    </row>
    <row r="22" spans="16:73" x14ac:dyDescent="0.25">
      <c r="P22" s="1">
        <v>22</v>
      </c>
      <c r="Q22" s="1" t="s">
        <v>28</v>
      </c>
      <c r="R22" s="1">
        <v>21</v>
      </c>
      <c r="BF22">
        <v>0</v>
      </c>
      <c r="BG22">
        <v>4.4999999999999997E-3</v>
      </c>
      <c r="BH22">
        <v>8.6999999999999994E-3</v>
      </c>
      <c r="BI22">
        <v>1.26E-2</v>
      </c>
      <c r="BJ22">
        <v>1.6299999999999999E-2</v>
      </c>
      <c r="BK22">
        <v>1.9699999999999999E-2</v>
      </c>
      <c r="BL22">
        <v>2.29E-2</v>
      </c>
      <c r="BM22">
        <v>2.5899999999999999E-2</v>
      </c>
      <c r="BN22">
        <v>2.8799999999999999E-2</v>
      </c>
      <c r="BO22">
        <v>3.1399999999999997E-2</v>
      </c>
      <c r="BR22" s="1">
        <v>23</v>
      </c>
      <c r="BS22" s="1">
        <v>0.88100000000000001</v>
      </c>
      <c r="BT22" s="1">
        <v>0.91400000000000003</v>
      </c>
      <c r="BU22" s="1">
        <v>0.92800000000000005</v>
      </c>
    </row>
    <row r="23" spans="16:73" x14ac:dyDescent="0.25">
      <c r="P23" s="1">
        <v>23</v>
      </c>
      <c r="Q23" s="1" t="s">
        <v>29</v>
      </c>
      <c r="R23" s="1">
        <v>22</v>
      </c>
      <c r="BH23">
        <v>0</v>
      </c>
      <c r="BI23">
        <v>4.1999999999999997E-3</v>
      </c>
      <c r="BJ23">
        <v>8.0999999999999996E-3</v>
      </c>
      <c r="BK23">
        <v>1.18E-2</v>
      </c>
      <c r="BL23">
        <v>1.5299999999999999E-2</v>
      </c>
      <c r="BM23">
        <v>1.8499999999999999E-2</v>
      </c>
      <c r="BN23">
        <v>2.1499999999999998E-2</v>
      </c>
      <c r="BO23">
        <v>2.4400000000000002E-2</v>
      </c>
      <c r="BR23" s="1">
        <v>24</v>
      </c>
      <c r="BS23" s="1">
        <v>0.88400000000000001</v>
      </c>
      <c r="BT23" s="1">
        <v>0.91600000000000004</v>
      </c>
      <c r="BU23" s="1">
        <v>0.93</v>
      </c>
    </row>
    <row r="24" spans="16:73" x14ac:dyDescent="0.25">
      <c r="P24" s="1">
        <v>24</v>
      </c>
      <c r="Q24" s="1" t="s">
        <v>30</v>
      </c>
      <c r="R24" s="1">
        <v>23</v>
      </c>
      <c r="BJ24">
        <v>0</v>
      </c>
      <c r="BK24">
        <v>3.8999999999999998E-3</v>
      </c>
      <c r="BL24">
        <v>7.6E-3</v>
      </c>
      <c r="BM24">
        <v>1.11E-2</v>
      </c>
      <c r="BN24">
        <v>1.43E-2</v>
      </c>
      <c r="BO24">
        <v>1.7399999999999999E-2</v>
      </c>
      <c r="BR24" s="1">
        <v>25</v>
      </c>
      <c r="BS24" s="1">
        <v>0.88800000000000001</v>
      </c>
      <c r="BT24" s="1">
        <v>0.91800000000000004</v>
      </c>
      <c r="BU24" s="1">
        <v>0.93100000000000005</v>
      </c>
    </row>
    <row r="25" spans="16:73" x14ac:dyDescent="0.25">
      <c r="P25" s="1">
        <v>25</v>
      </c>
      <c r="Q25" s="1" t="s">
        <v>31</v>
      </c>
      <c r="R25" s="1">
        <v>24</v>
      </c>
      <c r="BL25">
        <v>0</v>
      </c>
      <c r="BM25">
        <v>3.7000000000000002E-3</v>
      </c>
      <c r="BN25">
        <v>7.1000000000000004E-3</v>
      </c>
      <c r="BO25">
        <v>1.04E-2</v>
      </c>
      <c r="BR25" s="1">
        <v>26</v>
      </c>
      <c r="BS25" s="1">
        <v>0.89100000000000001</v>
      </c>
      <c r="BT25" s="1">
        <v>0.92</v>
      </c>
      <c r="BU25" s="1">
        <v>0.93300000000000005</v>
      </c>
    </row>
    <row r="26" spans="16:73" x14ac:dyDescent="0.25">
      <c r="P26" s="1">
        <v>26</v>
      </c>
      <c r="Q26" s="1" t="s">
        <v>32</v>
      </c>
      <c r="R26" s="1">
        <v>25</v>
      </c>
      <c r="BN26">
        <v>0</v>
      </c>
      <c r="BO26">
        <v>3.5000000000000003E-2</v>
      </c>
      <c r="BR26" s="1">
        <v>27</v>
      </c>
      <c r="BS26" s="1">
        <v>0.89400000000000002</v>
      </c>
      <c r="BT26" s="1">
        <v>0.92300000000000004</v>
      </c>
      <c r="BU26" s="1">
        <v>0.93500000000000005</v>
      </c>
    </row>
    <row r="27" spans="16:73" x14ac:dyDescent="0.25">
      <c r="P27" s="1">
        <v>27</v>
      </c>
      <c r="Q27" s="1" t="s">
        <v>33</v>
      </c>
      <c r="R27" s="1">
        <v>26</v>
      </c>
      <c r="BR27" s="1">
        <v>28</v>
      </c>
      <c r="BS27" s="1">
        <v>0.89600000000000002</v>
      </c>
      <c r="BT27" s="1">
        <v>0.92400000000000004</v>
      </c>
      <c r="BU27" s="1">
        <v>0.93600000000000005</v>
      </c>
    </row>
    <row r="28" spans="16:73" x14ac:dyDescent="0.25">
      <c r="P28" s="1">
        <v>28</v>
      </c>
      <c r="Q28" s="1" t="s">
        <v>34</v>
      </c>
      <c r="R28" s="1">
        <v>27</v>
      </c>
      <c r="BR28" s="1">
        <v>29</v>
      </c>
      <c r="BS28" s="1">
        <v>0.89800000000000002</v>
      </c>
      <c r="BT28" s="1">
        <v>0.92600000000000005</v>
      </c>
      <c r="BU28" s="1">
        <v>0.93700000000000006</v>
      </c>
    </row>
    <row r="29" spans="16:73" x14ac:dyDescent="0.25">
      <c r="P29" s="1">
        <v>29</v>
      </c>
      <c r="Q29" s="1" t="s">
        <v>35</v>
      </c>
      <c r="R29" s="1">
        <v>28</v>
      </c>
      <c r="BR29" s="1">
        <v>30</v>
      </c>
      <c r="BS29" s="1">
        <v>0.9</v>
      </c>
      <c r="BT29" s="1">
        <v>0.92700000000000005</v>
      </c>
      <c r="BU29" s="1">
        <v>0.93899999999999995</v>
      </c>
    </row>
    <row r="30" spans="16:73" x14ac:dyDescent="0.25">
      <c r="P30" s="1">
        <v>30</v>
      </c>
      <c r="Q30" s="1" t="s">
        <v>36</v>
      </c>
      <c r="R30" s="1">
        <v>29</v>
      </c>
      <c r="BR30" s="1">
        <v>31</v>
      </c>
      <c r="BS30" s="1">
        <v>0.90200000000000002</v>
      </c>
      <c r="BT30" s="1">
        <v>0.92900000000000005</v>
      </c>
      <c r="BU30" s="1">
        <v>0.94</v>
      </c>
    </row>
    <row r="31" spans="16:73" x14ac:dyDescent="0.25">
      <c r="P31" s="1">
        <v>31</v>
      </c>
      <c r="Q31" s="1" t="s">
        <v>37</v>
      </c>
      <c r="R31" s="1">
        <v>30</v>
      </c>
      <c r="BR31" s="1">
        <v>32</v>
      </c>
      <c r="BS31" s="1">
        <v>0.90400000000000003</v>
      </c>
      <c r="BT31" s="1">
        <v>0.93</v>
      </c>
      <c r="BU31" s="1">
        <v>0.94099999999999995</v>
      </c>
    </row>
    <row r="32" spans="16:73" x14ac:dyDescent="0.25">
      <c r="P32" s="1">
        <v>32</v>
      </c>
      <c r="Q32" s="1" t="s">
        <v>38</v>
      </c>
      <c r="R32" s="1">
        <v>31</v>
      </c>
      <c r="BR32" s="1">
        <v>33</v>
      </c>
      <c r="BS32" s="1">
        <v>0.90600000000000003</v>
      </c>
      <c r="BT32" s="1">
        <v>0.93100000000000005</v>
      </c>
      <c r="BU32" s="1">
        <v>0.94199999999999995</v>
      </c>
    </row>
    <row r="33" spans="16:73" x14ac:dyDescent="0.25">
      <c r="P33" s="1">
        <v>33</v>
      </c>
      <c r="Q33" s="1" t="s">
        <v>39</v>
      </c>
      <c r="R33" s="1">
        <v>32</v>
      </c>
      <c r="BR33" s="1">
        <v>34</v>
      </c>
      <c r="BS33" s="1">
        <v>0.90800000000000003</v>
      </c>
      <c r="BT33" s="1">
        <v>0.93300000000000005</v>
      </c>
      <c r="BU33" s="1">
        <v>0.94299999999999995</v>
      </c>
    </row>
    <row r="34" spans="16:73" x14ac:dyDescent="0.25">
      <c r="P34" s="1">
        <v>34</v>
      </c>
      <c r="Q34" s="1" t="s">
        <v>40</v>
      </c>
      <c r="R34" s="1">
        <v>33</v>
      </c>
      <c r="BR34" s="1">
        <v>35</v>
      </c>
      <c r="BS34" s="1">
        <v>0.91</v>
      </c>
      <c r="BT34" s="1">
        <v>0.93400000000000005</v>
      </c>
      <c r="BU34" s="1">
        <v>0.94399999999999995</v>
      </c>
    </row>
    <row r="35" spans="16:73" x14ac:dyDescent="0.25">
      <c r="P35" s="1">
        <v>35</v>
      </c>
      <c r="Q35" s="1" t="s">
        <v>41</v>
      </c>
      <c r="R35" s="1">
        <v>34</v>
      </c>
      <c r="BR35" s="1">
        <v>36</v>
      </c>
      <c r="BS35" s="1">
        <v>0.91200000000000003</v>
      </c>
      <c r="BT35" s="1">
        <v>0.93500000000000005</v>
      </c>
      <c r="BU35" s="1">
        <v>0.94499999999999995</v>
      </c>
    </row>
    <row r="36" spans="16:73" x14ac:dyDescent="0.25">
      <c r="P36" s="1">
        <v>36</v>
      </c>
      <c r="Q36" s="1" t="s">
        <v>42</v>
      </c>
      <c r="R36" s="1">
        <v>35</v>
      </c>
      <c r="BR36" s="1">
        <v>37</v>
      </c>
      <c r="BS36" s="1">
        <v>0.91400000000000003</v>
      </c>
      <c r="BT36" s="1">
        <v>0.93600000000000005</v>
      </c>
      <c r="BU36" s="1">
        <v>0.94599999999999995</v>
      </c>
    </row>
    <row r="37" spans="16:73" x14ac:dyDescent="0.25">
      <c r="P37" s="1">
        <v>37</v>
      </c>
      <c r="Q37" s="1" t="s">
        <v>43</v>
      </c>
      <c r="R37" s="1">
        <v>36</v>
      </c>
      <c r="BR37" s="1">
        <v>38</v>
      </c>
      <c r="BS37" s="1">
        <v>0.91600000000000004</v>
      </c>
      <c r="BT37" s="1">
        <v>0.93799999999999994</v>
      </c>
      <c r="BU37" s="1">
        <v>0.94699999999999995</v>
      </c>
    </row>
    <row r="38" spans="16:73" x14ac:dyDescent="0.25">
      <c r="P38" s="1">
        <v>38</v>
      </c>
      <c r="Q38" s="1" t="s">
        <v>44</v>
      </c>
      <c r="R38" s="1">
        <v>37</v>
      </c>
      <c r="BR38" s="1">
        <v>39</v>
      </c>
      <c r="BS38" s="1">
        <v>0.91700000000000004</v>
      </c>
      <c r="BT38" s="1">
        <v>0.93899999999999995</v>
      </c>
      <c r="BU38" s="1">
        <v>0.94799999999999995</v>
      </c>
    </row>
    <row r="39" spans="16:73" x14ac:dyDescent="0.25">
      <c r="P39" s="1">
        <v>39</v>
      </c>
      <c r="Q39" s="1" t="s">
        <v>45</v>
      </c>
      <c r="R39" s="1">
        <v>38</v>
      </c>
      <c r="BR39" s="1">
        <v>40</v>
      </c>
      <c r="BS39" s="1">
        <v>0.91900000000000004</v>
      </c>
      <c r="BT39" s="1">
        <v>0.94</v>
      </c>
      <c r="BU39" s="1">
        <v>0.94899999999999995</v>
      </c>
    </row>
    <row r="40" spans="16:73" x14ac:dyDescent="0.25">
      <c r="P40" s="1">
        <v>40</v>
      </c>
      <c r="Q40" s="1" t="s">
        <v>46</v>
      </c>
      <c r="R40" s="1">
        <v>39</v>
      </c>
      <c r="BR40" s="1">
        <v>41</v>
      </c>
      <c r="BS40" s="1">
        <v>0.92</v>
      </c>
      <c r="BT40" s="1">
        <v>0.94099999999999995</v>
      </c>
      <c r="BU40" s="1">
        <v>0.95</v>
      </c>
    </row>
    <row r="41" spans="16:73" x14ac:dyDescent="0.25">
      <c r="P41" s="1">
        <v>41</v>
      </c>
      <c r="Q41" s="1" t="s">
        <v>47</v>
      </c>
      <c r="R41" s="1">
        <v>40</v>
      </c>
      <c r="BR41" s="1">
        <v>42</v>
      </c>
      <c r="BS41" s="1">
        <v>0.92200000000000004</v>
      </c>
      <c r="BT41" s="1">
        <v>0.94199999999999995</v>
      </c>
      <c r="BU41" s="1">
        <v>0.95099999999999996</v>
      </c>
    </row>
    <row r="42" spans="16:73" x14ac:dyDescent="0.25">
      <c r="P42" s="1">
        <v>42</v>
      </c>
      <c r="Q42" s="1" t="s">
        <v>55</v>
      </c>
      <c r="R42" s="1">
        <v>41</v>
      </c>
      <c r="BR42" s="1">
        <v>43</v>
      </c>
      <c r="BS42" s="1">
        <v>0.92300000000000004</v>
      </c>
      <c r="BT42" s="1">
        <v>0.94299999999999995</v>
      </c>
      <c r="BU42" s="1">
        <v>0.95099999999999996</v>
      </c>
    </row>
    <row r="43" spans="16:73" x14ac:dyDescent="0.25">
      <c r="P43" s="1">
        <v>43</v>
      </c>
      <c r="Q43" s="1" t="s">
        <v>48</v>
      </c>
      <c r="R43" s="1">
        <v>42</v>
      </c>
      <c r="BR43" s="1">
        <v>44</v>
      </c>
      <c r="BS43" s="1">
        <v>0.92400000000000004</v>
      </c>
      <c r="BT43" s="1">
        <v>0.94399999999999995</v>
      </c>
      <c r="BU43" s="1">
        <v>0.95199999999999996</v>
      </c>
    </row>
    <row r="44" spans="16:73" x14ac:dyDescent="0.25">
      <c r="P44" s="1">
        <v>44</v>
      </c>
      <c r="Q44" s="1" t="s">
        <v>49</v>
      </c>
      <c r="R44" s="1">
        <v>43</v>
      </c>
      <c r="BR44" s="1">
        <v>45</v>
      </c>
      <c r="BS44" s="1">
        <v>0.92600000000000005</v>
      </c>
      <c r="BT44" s="1">
        <v>0.94499999999999995</v>
      </c>
      <c r="BU44" s="1">
        <v>0.95299999999999996</v>
      </c>
    </row>
    <row r="45" spans="16:73" x14ac:dyDescent="0.25">
      <c r="P45" s="1">
        <v>45</v>
      </c>
      <c r="Q45" s="1" t="s">
        <v>50</v>
      </c>
      <c r="R45" s="1">
        <v>44</v>
      </c>
      <c r="BR45" s="1">
        <v>46</v>
      </c>
      <c r="BS45" s="1">
        <v>0.92700000000000005</v>
      </c>
      <c r="BT45" s="1">
        <v>0.94499999999999995</v>
      </c>
      <c r="BU45" s="1">
        <v>0.95299999999999996</v>
      </c>
    </row>
    <row r="46" spans="16:73" x14ac:dyDescent="0.25">
      <c r="P46" s="1">
        <v>46</v>
      </c>
      <c r="Q46" s="1" t="s">
        <v>51</v>
      </c>
      <c r="R46" s="1">
        <v>45</v>
      </c>
      <c r="BR46" s="1">
        <v>47</v>
      </c>
      <c r="BS46" s="1">
        <v>0.92800000000000005</v>
      </c>
      <c r="BT46" s="1">
        <v>0.94599999999999995</v>
      </c>
      <c r="BU46" s="1">
        <v>0.95399999999999996</v>
      </c>
    </row>
    <row r="47" spans="16:73" x14ac:dyDescent="0.25">
      <c r="P47" s="1">
        <v>47</v>
      </c>
      <c r="Q47" s="1" t="s">
        <v>52</v>
      </c>
      <c r="R47" s="1">
        <v>46</v>
      </c>
      <c r="BR47" s="1">
        <v>48</v>
      </c>
      <c r="BS47" s="1">
        <v>0.92900000000000005</v>
      </c>
      <c r="BT47" s="1">
        <v>0.94699999999999995</v>
      </c>
      <c r="BU47" s="1">
        <v>0.95399999999999996</v>
      </c>
    </row>
    <row r="48" spans="16:73" x14ac:dyDescent="0.25">
      <c r="P48" s="1">
        <v>48</v>
      </c>
      <c r="Q48" s="1" t="s">
        <v>61</v>
      </c>
      <c r="R48" s="1">
        <v>47</v>
      </c>
      <c r="BR48" s="1">
        <v>49</v>
      </c>
      <c r="BS48" s="1">
        <v>0.92900000000000005</v>
      </c>
      <c r="BT48" s="1">
        <v>0.94699999999999995</v>
      </c>
      <c r="BU48" s="1">
        <v>0.95499999999999996</v>
      </c>
    </row>
    <row r="49" spans="16:73" x14ac:dyDescent="0.25">
      <c r="P49" s="1">
        <v>49</v>
      </c>
      <c r="Q49" s="1" t="s">
        <v>62</v>
      </c>
      <c r="R49" s="1">
        <v>48</v>
      </c>
      <c r="BR49" s="1">
        <v>50</v>
      </c>
      <c r="BS49" s="1">
        <v>0.93</v>
      </c>
      <c r="BT49" s="1">
        <v>0.94699999999999995</v>
      </c>
      <c r="BU49" s="1">
        <v>0.95499999999999996</v>
      </c>
    </row>
    <row r="50" spans="16:73" x14ac:dyDescent="0.25">
      <c r="P50" s="1">
        <v>50</v>
      </c>
      <c r="Q50" s="1" t="s">
        <v>66</v>
      </c>
      <c r="R50" s="1">
        <v>49</v>
      </c>
    </row>
    <row r="51" spans="16:73" x14ac:dyDescent="0.25">
      <c r="R51" s="1">
        <v>50</v>
      </c>
    </row>
  </sheetData>
  <sortState ref="E2:E52">
    <sortCondition descending="1" ref="E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Shapiro_Wilk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2019-10-28T14:23:12Z</dcterms:created>
  <dcterms:modified xsi:type="dcterms:W3CDTF">2019-11-01T01:27:41Z</dcterms:modified>
</cp:coreProperties>
</file>