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teste bartlett\"/>
    </mc:Choice>
  </mc:AlternateContent>
  <xr:revisionPtr revIDLastSave="0" documentId="13_ncr:1_{8903185A-CB92-43D0-803F-8DE5120A0A3F}" xr6:coauthVersionLast="45" xr6:coauthVersionMax="45" xr10:uidLastSave="{00000000-0000-0000-0000-000000000000}"/>
  <bookViews>
    <workbookView xWindow="-120" yWindow="-120" windowWidth="20730" windowHeight="11160" xr2:uid="{41F70738-C2FE-4DCE-A749-4760153A0D01}"/>
  </bookViews>
  <sheets>
    <sheet name="Bartlett" sheetId="1" r:id="rId1"/>
    <sheet name="sepala_flor_Iri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2" i="1"/>
  <c r="N12" i="1"/>
  <c r="N2" i="1"/>
  <c r="M2" i="1"/>
  <c r="L2" i="1"/>
  <c r="K2" i="1"/>
  <c r="J22" i="1"/>
  <c r="J12" i="1"/>
  <c r="J2" i="1"/>
  <c r="I2" i="1"/>
  <c r="H22" i="1"/>
  <c r="H12" i="1"/>
  <c r="H2" i="1"/>
  <c r="G22" i="1"/>
  <c r="G12" i="1"/>
  <c r="G2" i="1"/>
  <c r="F22" i="1"/>
  <c r="F12" i="1"/>
  <c r="F2" i="1"/>
  <c r="E22" i="1"/>
  <c r="E12" i="1"/>
  <c r="E2" i="1"/>
</calcChain>
</file>

<file path=xl/sharedStrings.xml><?xml version="1.0" encoding="utf-8"?>
<sst xmlns="http://schemas.openxmlformats.org/spreadsheetml/2006/main" count="79" uniqueCount="22">
  <si>
    <t>Nomes</t>
  </si>
  <si>
    <t>Valores</t>
  </si>
  <si>
    <t>nº grupos =</t>
  </si>
  <si>
    <t>alfa =</t>
  </si>
  <si>
    <t>setosa</t>
  </si>
  <si>
    <t>virgínica</t>
  </si>
  <si>
    <t>versicolor</t>
  </si>
  <si>
    <t>Variância</t>
  </si>
  <si>
    <t>ln(var)</t>
  </si>
  <si>
    <t>df</t>
  </si>
  <si>
    <t>ln(var)*df</t>
  </si>
  <si>
    <t>SOMA(ln(var)*df)</t>
  </si>
  <si>
    <t>var*df</t>
  </si>
  <si>
    <t>Variancia agrupada</t>
  </si>
  <si>
    <t>(N-k)*ln(var_agrupada)</t>
  </si>
  <si>
    <t>Numerador</t>
  </si>
  <si>
    <t>1/df</t>
  </si>
  <si>
    <t>Denominador</t>
  </si>
  <si>
    <t>Estatistica</t>
  </si>
  <si>
    <t>B tab</t>
  </si>
  <si>
    <t>p-valor</t>
  </si>
  <si>
    <t>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</si>
</sst>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36EA-ADB7-4324-9692-CAB61A675E86}">
  <dimension ref="A1:S31"/>
  <sheetViews>
    <sheetView tabSelected="1" topLeftCell="G1" workbookViewId="0">
      <selection activeCell="S31" sqref="S31"/>
    </sheetView>
  </sheetViews>
  <sheetFormatPr defaultRowHeight="15" x14ac:dyDescent="0.25"/>
  <cols>
    <col min="1" max="1" width="10.85546875" bestFit="1" customWidth="1"/>
    <col min="8" max="8" width="12.7109375" bestFit="1" customWidth="1"/>
    <col min="9" max="9" width="16.7109375" bestFit="1" customWidth="1"/>
    <col min="11" max="11" width="18" bestFit="1" customWidth="1"/>
    <col min="12" max="12" width="22" bestFit="1" customWidth="1"/>
    <col min="13" max="13" width="11.140625" bestFit="1" customWidth="1"/>
    <col min="15" max="15" width="13.28515625" bestFit="1" customWidth="1"/>
    <col min="16" max="16" width="12" bestFit="1" customWidth="1"/>
    <col min="19" max="19" width="32" bestFit="1" customWidth="1"/>
  </cols>
  <sheetData>
    <row r="1" spans="1:19" x14ac:dyDescent="0.25">
      <c r="A1" t="s">
        <v>2</v>
      </c>
      <c r="B1">
        <v>3</v>
      </c>
      <c r="C1" s="1" t="s">
        <v>0</v>
      </c>
      <c r="D1" s="1" t="s">
        <v>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</row>
    <row r="2" spans="1:19" x14ac:dyDescent="0.25">
      <c r="A2" t="s">
        <v>3</v>
      </c>
      <c r="B2">
        <v>0.05</v>
      </c>
      <c r="C2" t="s">
        <v>4</v>
      </c>
      <c r="D2">
        <v>5.0999999999999996</v>
      </c>
      <c r="E2">
        <f>VAR(D2:D11)</f>
        <v>8.4888888888888916E-2</v>
      </c>
      <c r="F2">
        <f>LN(E2)</f>
        <v>-2.4664120671518357</v>
      </c>
      <c r="G2">
        <f>COUNT(D2:D11)-1</f>
        <v>9</v>
      </c>
      <c r="H2">
        <f>F2*G2</f>
        <v>-22.197708604366522</v>
      </c>
      <c r="I2">
        <f>SUM(H:H)</f>
        <v>-31.852273367622189</v>
      </c>
      <c r="J2">
        <f>E2*G2</f>
        <v>0.76400000000000023</v>
      </c>
      <c r="K2">
        <f>SUM(J:J)/(COUNT(D:D)-B1)</f>
        <v>0.42018518518518372</v>
      </c>
      <c r="L2">
        <f>(COUNT(D:D)-B1)*LN(K2)</f>
        <v>-23.410613189858243</v>
      </c>
      <c r="M2">
        <f>L2-I2</f>
        <v>8.4416601777639464</v>
      </c>
      <c r="N2">
        <f>1/G2</f>
        <v>0.1111111111111111</v>
      </c>
      <c r="O2">
        <f>1 + (1/(3*(B1-1)))*((SUM(N:N) - 1/(COUNT(D:D)-B1)))</f>
        <v>1.0493827160493827</v>
      </c>
      <c r="P2">
        <f>M2/O2</f>
        <v>8.0444055811632893</v>
      </c>
      <c r="Q2">
        <f>CHIINV(B2,(B1-1))</f>
        <v>5.9914645471079817</v>
      </c>
      <c r="R2">
        <f>CHIDIST(P2,(B1-1))</f>
        <v>1.7913461841920535E-2</v>
      </c>
      <c r="S2" t="str">
        <f>IF(P2&gt;Q2,"As variâncias não são homogêneas","As variâncias são homogêneas")</f>
        <v>As variâncias não são homogêneas</v>
      </c>
    </row>
    <row r="3" spans="1:19" x14ac:dyDescent="0.25">
      <c r="C3" t="s">
        <v>4</v>
      </c>
      <c r="D3">
        <v>4.9000000000000004</v>
      </c>
    </row>
    <row r="4" spans="1:19" x14ac:dyDescent="0.25">
      <c r="C4" t="s">
        <v>4</v>
      </c>
      <c r="D4">
        <v>4.7</v>
      </c>
    </row>
    <row r="5" spans="1:19" x14ac:dyDescent="0.25">
      <c r="C5" t="s">
        <v>4</v>
      </c>
      <c r="D5">
        <v>4.5999999999999996</v>
      </c>
    </row>
    <row r="6" spans="1:19" x14ac:dyDescent="0.25">
      <c r="C6" t="s">
        <v>4</v>
      </c>
      <c r="D6">
        <v>5</v>
      </c>
    </row>
    <row r="7" spans="1:19" x14ac:dyDescent="0.25">
      <c r="C7" t="s">
        <v>4</v>
      </c>
      <c r="D7">
        <v>5.4</v>
      </c>
    </row>
    <row r="8" spans="1:19" x14ac:dyDescent="0.25">
      <c r="C8" t="s">
        <v>4</v>
      </c>
      <c r="D8">
        <v>4.5999999999999996</v>
      </c>
    </row>
    <row r="9" spans="1:19" x14ac:dyDescent="0.25">
      <c r="C9" t="s">
        <v>4</v>
      </c>
      <c r="D9">
        <v>5</v>
      </c>
    </row>
    <row r="10" spans="1:19" x14ac:dyDescent="0.25">
      <c r="C10" t="s">
        <v>4</v>
      </c>
      <c r="D10">
        <v>4.4000000000000004</v>
      </c>
    </row>
    <row r="11" spans="1:19" x14ac:dyDescent="0.25">
      <c r="C11" t="s">
        <v>4</v>
      </c>
      <c r="D11">
        <v>4.9000000000000004</v>
      </c>
    </row>
    <row r="12" spans="1:19" x14ac:dyDescent="0.25">
      <c r="C12" t="s">
        <v>5</v>
      </c>
      <c r="D12">
        <v>6.3</v>
      </c>
      <c r="E12">
        <f>VAR(D12:D21)</f>
        <v>0.64677777777777434</v>
      </c>
      <c r="F12">
        <f>LN(E12)</f>
        <v>-0.43575250904662621</v>
      </c>
      <c r="G12">
        <f>COUNT(D12:D21)-1</f>
        <v>9</v>
      </c>
      <c r="H12">
        <f>F12*G12</f>
        <v>-3.9217725814196358</v>
      </c>
      <c r="J12">
        <f>E12*G12</f>
        <v>5.8209999999999695</v>
      </c>
      <c r="N12">
        <f>1/G12</f>
        <v>0.1111111111111111</v>
      </c>
    </row>
    <row r="13" spans="1:19" x14ac:dyDescent="0.25">
      <c r="C13" t="s">
        <v>5</v>
      </c>
      <c r="D13">
        <v>5.8</v>
      </c>
    </row>
    <row r="14" spans="1:19" x14ac:dyDescent="0.25">
      <c r="C14" t="s">
        <v>5</v>
      </c>
      <c r="D14">
        <v>7.1</v>
      </c>
    </row>
    <row r="15" spans="1:19" x14ac:dyDescent="0.25">
      <c r="C15" t="s">
        <v>5</v>
      </c>
      <c r="D15">
        <v>6.3</v>
      </c>
    </row>
    <row r="16" spans="1:19" x14ac:dyDescent="0.25">
      <c r="C16" t="s">
        <v>5</v>
      </c>
      <c r="D16">
        <v>6.5</v>
      </c>
    </row>
    <row r="17" spans="3:14" x14ac:dyDescent="0.25">
      <c r="C17" t="s">
        <v>5</v>
      </c>
      <c r="D17">
        <v>7.6</v>
      </c>
    </row>
    <row r="18" spans="3:14" x14ac:dyDescent="0.25">
      <c r="C18" t="s">
        <v>5</v>
      </c>
      <c r="D18">
        <v>4.9000000000000004</v>
      </c>
    </row>
    <row r="19" spans="3:14" x14ac:dyDescent="0.25">
      <c r="C19" t="s">
        <v>5</v>
      </c>
      <c r="D19">
        <v>7.3</v>
      </c>
    </row>
    <row r="20" spans="3:14" x14ac:dyDescent="0.25">
      <c r="C20" t="s">
        <v>5</v>
      </c>
      <c r="D20">
        <v>6.7</v>
      </c>
    </row>
    <row r="21" spans="3:14" x14ac:dyDescent="0.25">
      <c r="C21" t="s">
        <v>5</v>
      </c>
      <c r="D21">
        <v>7.2</v>
      </c>
    </row>
    <row r="22" spans="3:14" x14ac:dyDescent="0.25">
      <c r="C22" t="s">
        <v>6</v>
      </c>
      <c r="D22">
        <v>7</v>
      </c>
      <c r="E22">
        <f>VAR(D22:D31)</f>
        <v>0.52888888888888785</v>
      </c>
      <c r="F22">
        <f>LN(E22)</f>
        <v>-0.63697690909289273</v>
      </c>
      <c r="G22">
        <f>COUNT(D22:D31)-1</f>
        <v>9</v>
      </c>
      <c r="H22">
        <f>F22*G22</f>
        <v>-5.7327921818360341</v>
      </c>
      <c r="J22">
        <f>E22*G22</f>
        <v>4.7599999999999909</v>
      </c>
      <c r="N22">
        <f>1/G22</f>
        <v>0.1111111111111111</v>
      </c>
    </row>
    <row r="23" spans="3:14" x14ac:dyDescent="0.25">
      <c r="C23" t="s">
        <v>6</v>
      </c>
      <c r="D23">
        <v>6.4</v>
      </c>
    </row>
    <row r="24" spans="3:14" x14ac:dyDescent="0.25">
      <c r="C24" t="s">
        <v>6</v>
      </c>
      <c r="D24">
        <v>6.9</v>
      </c>
    </row>
    <row r="25" spans="3:14" x14ac:dyDescent="0.25">
      <c r="C25" t="s">
        <v>6</v>
      </c>
      <c r="D25">
        <v>5.5</v>
      </c>
    </row>
    <row r="26" spans="3:14" x14ac:dyDescent="0.25">
      <c r="C26" t="s">
        <v>6</v>
      </c>
      <c r="D26">
        <v>6.5</v>
      </c>
    </row>
    <row r="27" spans="3:14" x14ac:dyDescent="0.25">
      <c r="C27" t="s">
        <v>6</v>
      </c>
      <c r="D27">
        <v>5.7</v>
      </c>
    </row>
    <row r="28" spans="3:14" x14ac:dyDescent="0.25">
      <c r="C28" t="s">
        <v>6</v>
      </c>
      <c r="D28">
        <v>6.3</v>
      </c>
    </row>
    <row r="29" spans="3:14" x14ac:dyDescent="0.25">
      <c r="C29" t="s">
        <v>6</v>
      </c>
      <c r="D29">
        <v>4.9000000000000004</v>
      </c>
    </row>
    <row r="30" spans="3:14" x14ac:dyDescent="0.25">
      <c r="C30" t="s">
        <v>6</v>
      </c>
      <c r="D30">
        <v>6.6</v>
      </c>
    </row>
    <row r="31" spans="3:14" x14ac:dyDescent="0.25">
      <c r="C31" t="s">
        <v>6</v>
      </c>
      <c r="D31">
        <v>5.2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83AA-CD94-4582-9264-B727D019BFFA}">
  <dimension ref="C1:D30"/>
  <sheetViews>
    <sheetView topLeftCell="A4" workbookViewId="0">
      <selection activeCell="D1" sqref="D1:D30"/>
    </sheetView>
  </sheetViews>
  <sheetFormatPr defaultRowHeight="15" x14ac:dyDescent="0.25"/>
  <sheetData>
    <row r="1" spans="3:4" x14ac:dyDescent="0.25">
      <c r="C1" t="s">
        <v>4</v>
      </c>
      <c r="D1">
        <v>5.0999999999999996</v>
      </c>
    </row>
    <row r="2" spans="3:4" x14ac:dyDescent="0.25">
      <c r="C2" t="s">
        <v>4</v>
      </c>
      <c r="D2">
        <v>4.9000000000000004</v>
      </c>
    </row>
    <row r="3" spans="3:4" x14ac:dyDescent="0.25">
      <c r="C3" t="s">
        <v>4</v>
      </c>
      <c r="D3">
        <v>4.7</v>
      </c>
    </row>
    <row r="4" spans="3:4" x14ac:dyDescent="0.25">
      <c r="C4" t="s">
        <v>4</v>
      </c>
      <c r="D4">
        <v>4.5999999999999996</v>
      </c>
    </row>
    <row r="5" spans="3:4" x14ac:dyDescent="0.25">
      <c r="C5" t="s">
        <v>4</v>
      </c>
      <c r="D5">
        <v>5</v>
      </c>
    </row>
    <row r="6" spans="3:4" x14ac:dyDescent="0.25">
      <c r="C6" t="s">
        <v>4</v>
      </c>
      <c r="D6">
        <v>5.4</v>
      </c>
    </row>
    <row r="7" spans="3:4" x14ac:dyDescent="0.25">
      <c r="C7" t="s">
        <v>4</v>
      </c>
      <c r="D7">
        <v>4.5999999999999996</v>
      </c>
    </row>
    <row r="8" spans="3:4" x14ac:dyDescent="0.25">
      <c r="C8" t="s">
        <v>4</v>
      </c>
      <c r="D8">
        <v>5</v>
      </c>
    </row>
    <row r="9" spans="3:4" x14ac:dyDescent="0.25">
      <c r="C9" t="s">
        <v>4</v>
      </c>
      <c r="D9">
        <v>4.4000000000000004</v>
      </c>
    </row>
    <row r="10" spans="3:4" x14ac:dyDescent="0.25">
      <c r="C10" t="s">
        <v>4</v>
      </c>
      <c r="D10">
        <v>4.9000000000000004</v>
      </c>
    </row>
    <row r="11" spans="3:4" x14ac:dyDescent="0.25">
      <c r="C11" t="s">
        <v>5</v>
      </c>
      <c r="D11">
        <v>6.3</v>
      </c>
    </row>
    <row r="12" spans="3:4" x14ac:dyDescent="0.25">
      <c r="C12" t="s">
        <v>5</v>
      </c>
      <c r="D12">
        <v>5.8</v>
      </c>
    </row>
    <row r="13" spans="3:4" x14ac:dyDescent="0.25">
      <c r="C13" t="s">
        <v>5</v>
      </c>
      <c r="D13">
        <v>7.1</v>
      </c>
    </row>
    <row r="14" spans="3:4" x14ac:dyDescent="0.25">
      <c r="C14" t="s">
        <v>5</v>
      </c>
      <c r="D14">
        <v>6.3</v>
      </c>
    </row>
    <row r="15" spans="3:4" x14ac:dyDescent="0.25">
      <c r="C15" t="s">
        <v>5</v>
      </c>
      <c r="D15">
        <v>6.5</v>
      </c>
    </row>
    <row r="16" spans="3:4" x14ac:dyDescent="0.25">
      <c r="C16" t="s">
        <v>5</v>
      </c>
      <c r="D16">
        <v>7.6</v>
      </c>
    </row>
    <row r="17" spans="3:4" x14ac:dyDescent="0.25">
      <c r="C17" t="s">
        <v>5</v>
      </c>
      <c r="D17">
        <v>4.9000000000000004</v>
      </c>
    </row>
    <row r="18" spans="3:4" x14ac:dyDescent="0.25">
      <c r="C18" t="s">
        <v>5</v>
      </c>
      <c r="D18">
        <v>7.3</v>
      </c>
    </row>
    <row r="19" spans="3:4" x14ac:dyDescent="0.25">
      <c r="C19" t="s">
        <v>5</v>
      </c>
      <c r="D19">
        <v>6.7</v>
      </c>
    </row>
    <row r="20" spans="3:4" x14ac:dyDescent="0.25">
      <c r="C20" t="s">
        <v>5</v>
      </c>
      <c r="D20">
        <v>7.2</v>
      </c>
    </row>
    <row r="21" spans="3:4" x14ac:dyDescent="0.25">
      <c r="C21" t="s">
        <v>6</v>
      </c>
      <c r="D21">
        <v>7</v>
      </c>
    </row>
    <row r="22" spans="3:4" x14ac:dyDescent="0.25">
      <c r="C22" t="s">
        <v>6</v>
      </c>
      <c r="D22">
        <v>6.4</v>
      </c>
    </row>
    <row r="23" spans="3:4" x14ac:dyDescent="0.25">
      <c r="C23" t="s">
        <v>6</v>
      </c>
      <c r="D23">
        <v>6.9</v>
      </c>
    </row>
    <row r="24" spans="3:4" x14ac:dyDescent="0.25">
      <c r="C24" t="s">
        <v>6</v>
      </c>
      <c r="D24">
        <v>5.5</v>
      </c>
    </row>
    <row r="25" spans="3:4" x14ac:dyDescent="0.25">
      <c r="C25" t="s">
        <v>6</v>
      </c>
      <c r="D25">
        <v>6.5</v>
      </c>
    </row>
    <row r="26" spans="3:4" x14ac:dyDescent="0.25">
      <c r="C26" t="s">
        <v>6</v>
      </c>
      <c r="D26">
        <v>5.7</v>
      </c>
    </row>
    <row r="27" spans="3:4" x14ac:dyDescent="0.25">
      <c r="C27" t="s">
        <v>6</v>
      </c>
      <c r="D27">
        <v>6.3</v>
      </c>
    </row>
    <row r="28" spans="3:4" x14ac:dyDescent="0.25">
      <c r="C28" t="s">
        <v>6</v>
      </c>
      <c r="D28">
        <v>4.9000000000000004</v>
      </c>
    </row>
    <row r="29" spans="3:4" x14ac:dyDescent="0.25">
      <c r="C29" t="s">
        <v>6</v>
      </c>
      <c r="D29">
        <v>6.6</v>
      </c>
    </row>
    <row r="30" spans="3:4" x14ac:dyDescent="0.25">
      <c r="C30" t="s">
        <v>6</v>
      </c>
      <c r="D30">
        <v>5.2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Bartlett</vt:lpstr>
      <vt:lpstr>sepala_flor_Iris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2019-11-01T12:16:54Z</dcterms:created>
  <dcterms:modified xsi:type="dcterms:W3CDTF">2019-11-02T18:11:14Z</dcterms:modified>
</cp:coreProperties>
</file>