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240" yWindow="105" windowWidth="14805" windowHeight="8010" tabRatio="712" activeTab="2"/>
  </bookViews>
  <sheets>
    <sheet name="Painel Vendedores" sheetId="5" r:id="rId1"/>
    <sheet name="Painel Lojas" sheetId="1" r:id="rId2"/>
    <sheet name="Lojas Analítico" sheetId="6" r:id="rId3"/>
    <sheet name="Dados" sheetId="7" r:id="rId4"/>
  </sheets>
  <externalReferences>
    <externalReference r:id="rId5"/>
  </externalReferences>
  <definedNames>
    <definedName name="_xlnm._FilterDatabase" localSheetId="1" hidden="1">'Painel Lojas'!$C$6:$F$12</definedName>
    <definedName name="NativeTimeline_DATA_EFT">#N/A</definedName>
  </definedNames>
  <calcPr calcId="152511"/>
  <pivotCaches>
    <pivotCache cacheId="0" r:id="rId6"/>
    <pivotCache cacheId="1" r:id="rId7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</extLst>
</workbook>
</file>

<file path=xl/calcChain.xml><?xml version="1.0" encoding="utf-8"?>
<calcChain xmlns="http://schemas.openxmlformats.org/spreadsheetml/2006/main">
  <c r="F6" i="5" l="1"/>
  <c r="G6" i="5" l="1"/>
  <c r="G24" i="5"/>
  <c r="G23" i="5"/>
  <c r="F7" i="5" l="1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E24" i="5" s="1"/>
  <c r="G7" i="5" l="1"/>
  <c r="E7" i="5" s="1"/>
  <c r="G8" i="5"/>
  <c r="G11" i="5"/>
  <c r="G10" i="5"/>
  <c r="G14" i="5"/>
  <c r="G13" i="5"/>
  <c r="G17" i="5"/>
  <c r="G18" i="5"/>
  <c r="G16" i="5"/>
  <c r="G21" i="5"/>
  <c r="G20" i="5"/>
  <c r="E6" i="5" l="1"/>
  <c r="E15" i="5"/>
  <c r="C10" i="1"/>
  <c r="C9" i="1"/>
  <c r="C7" i="1"/>
  <c r="C11" i="1"/>
  <c r="C12" i="1"/>
  <c r="C8" i="1"/>
  <c r="D8" i="1" l="1"/>
  <c r="D10" i="1"/>
  <c r="D12" i="1"/>
  <c r="D11" i="1"/>
  <c r="D9" i="1"/>
  <c r="D7" i="1"/>
  <c r="E23" i="5"/>
  <c r="E21" i="5"/>
  <c r="E20" i="5"/>
  <c r="E17" i="5"/>
  <c r="E18" i="5"/>
  <c r="E14" i="5"/>
  <c r="E16" i="5"/>
  <c r="E13" i="5"/>
  <c r="E11" i="5"/>
  <c r="E10" i="5"/>
  <c r="E8" i="5"/>
  <c r="E7" i="1" l="1"/>
  <c r="F7" i="1" s="1"/>
  <c r="E11" i="1" l="1"/>
  <c r="F11" i="1" s="1"/>
  <c r="E8" i="1"/>
  <c r="F8" i="1" s="1"/>
  <c r="C13" i="1"/>
  <c r="D13" i="1" s="1"/>
  <c r="E9" i="1"/>
  <c r="F9" i="1" s="1"/>
  <c r="E10" i="1"/>
  <c r="F10" i="1" s="1"/>
  <c r="E12" i="1"/>
  <c r="F12" i="1" s="1"/>
  <c r="E13" i="1" l="1"/>
  <c r="F13" i="1" s="1"/>
</calcChain>
</file>

<file path=xl/connections.xml><?xml version="1.0" encoding="utf-8"?>
<connections xmlns="http://schemas.openxmlformats.org/spreadsheetml/2006/main">
  <connection id="1" sourceFile="C:\Users\carol\Desktop\Comercial\.Database\Lucratividade\Base de Dados Lucatividade.xlsx" keepAlive="1" interval="5" name="Base de Dados Lucatividade" type="5" refreshedVersion="5" saveData="1">
    <dbPr connection="Provider=Microsoft.ACE.OLEDB.12.0;User ID=Admin;Data Source=C:\Users\carol\Desktop\Comercial\.Database\Lucratividade\Base de Dados Lucatividade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Plan1$" commandType="3"/>
  </connection>
</connections>
</file>

<file path=xl/sharedStrings.xml><?xml version="1.0" encoding="utf-8"?>
<sst xmlns="http://schemas.openxmlformats.org/spreadsheetml/2006/main" count="76" uniqueCount="54">
  <si>
    <t>FATURAMENTO</t>
  </si>
  <si>
    <t>MargCont %</t>
  </si>
  <si>
    <t>Markup</t>
  </si>
  <si>
    <t>% ATINGIDO META</t>
  </si>
  <si>
    <r>
      <rPr>
        <sz val="9"/>
        <color theme="1"/>
        <rFont val="Calibri"/>
        <family val="2"/>
        <scheme val="minor"/>
      </rPr>
      <t>DIAS DE OPERAÇÃO</t>
    </r>
    <r>
      <rPr>
        <b/>
        <sz val="9"/>
        <color theme="1"/>
        <rFont val="Calibri"/>
        <family val="2"/>
        <scheme val="minor"/>
      </rPr>
      <t xml:space="preserve"> LOJAS DE RUA</t>
    </r>
  </si>
  <si>
    <r>
      <rPr>
        <sz val="9"/>
        <color theme="1"/>
        <rFont val="Calibri"/>
        <family val="2"/>
        <scheme val="minor"/>
      </rPr>
      <t xml:space="preserve">DIAS DE OPERAÇÃO </t>
    </r>
    <r>
      <rPr>
        <b/>
        <sz val="9"/>
        <color theme="1"/>
        <rFont val="Calibri"/>
        <family val="2"/>
        <scheme val="minor"/>
      </rPr>
      <t>LOJAS SHOPPING</t>
    </r>
  </si>
  <si>
    <t>Ontem</t>
  </si>
  <si>
    <t>Dias úteis / mês</t>
  </si>
  <si>
    <t>PROJETADO</t>
  </si>
  <si>
    <t>PROJETADO (%)</t>
  </si>
  <si>
    <t>DIONARA VARGAS</t>
  </si>
  <si>
    <t>GABRIELLE MATOS</t>
  </si>
  <si>
    <t>MARIA CRISTINA BEHREND</t>
  </si>
  <si>
    <t>VERIDIANA PIRES</t>
  </si>
  <si>
    <t>SAMARA OLIVEIRA</t>
  </si>
  <si>
    <t>CARLA RIBEIRO</t>
  </si>
  <si>
    <t>ALINE COSTA</t>
  </si>
  <si>
    <t>VANUZA GRESSLER</t>
  </si>
  <si>
    <t>Luana Padilha</t>
  </si>
  <si>
    <t>FABIANA SILVEIRA</t>
  </si>
  <si>
    <t>IARA SOUSA</t>
  </si>
  <si>
    <t>RAFAELA MACHADO</t>
  </si>
  <si>
    <t>BRUNA MEDEIROS</t>
  </si>
  <si>
    <t>VICTORIA LISBOA</t>
  </si>
  <si>
    <t>Lucas Santos</t>
  </si>
  <si>
    <t>VIVIANE PORFÍRIO</t>
  </si>
  <si>
    <t>JULIANE OLIVEIRA</t>
  </si>
  <si>
    <t>Natalia dos Santos</t>
  </si>
  <si>
    <t>ROSICLER LIMA</t>
  </si>
  <si>
    <t>Loja</t>
  </si>
  <si>
    <t>Código Vendedor</t>
  </si>
  <si>
    <t>Vendedor</t>
  </si>
  <si>
    <t>Total Vendido (R$)</t>
  </si>
  <si>
    <t>Meta de Vendas</t>
  </si>
  <si>
    <t>% Atingido da Meta</t>
  </si>
  <si>
    <t>OBS: As vendas somadas de todos os vendedores de uma loja não resulta nas vendas da loja</t>
  </si>
  <si>
    <t>Rótulos de Linha</t>
  </si>
  <si>
    <t>Total Geral</t>
  </si>
  <si>
    <t>Qtd Vendida</t>
  </si>
  <si>
    <t>Valor Vendido</t>
  </si>
  <si>
    <t>Custo Total</t>
  </si>
  <si>
    <t>CMV %</t>
  </si>
  <si>
    <t>Preço Médio Venda</t>
  </si>
  <si>
    <t>MargCont</t>
  </si>
  <si>
    <t>loja</t>
  </si>
  <si>
    <t>meta</t>
  </si>
  <si>
    <t>mês</t>
  </si>
  <si>
    <t>jan</t>
  </si>
  <si>
    <t>mar</t>
  </si>
  <si>
    <t>fev</t>
  </si>
  <si>
    <t>Meta Mensal</t>
  </si>
  <si>
    <t>Indicadores de desempenho / lojas</t>
  </si>
  <si>
    <t>MÊS REFERÊNCIA:</t>
  </si>
  <si>
    <t>Certifique-se de que o mês de referência é o mesmo mês da planilha "Painel Lojas"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</si>
</sst>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* #,##0.00_-;\-&quot;R$&quot;* #,##0.00_-;_-&quot;R$&quot;* &quot;-&quot;??_-;_-@_-"/>
    <numFmt numFmtId="43" formatCode="_-* #,##0.00_-;\-* #,##0.00_-;_-* &quot;-&quot;??_-;_-@_-"/>
    <numFmt numFmtId="164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Bahnschrift"/>
      <family val="2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6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9" fontId="0" fillId="0" borderId="0" xfId="2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0" xfId="1" applyNumberFormat="1" applyFont="1"/>
    <xf numFmtId="0" fontId="4" fillId="0" borderId="4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6" fillId="3" borderId="4" xfId="2" applyNumberFormat="1" applyFont="1" applyFill="1" applyBorder="1" applyAlignment="1">
      <alignment horizontal="center" vertical="center" wrapText="1"/>
    </xf>
    <xf numFmtId="0" fontId="6" fillId="3" borderId="5" xfId="2" applyNumberFormat="1" applyFont="1" applyFill="1" applyBorder="1" applyAlignment="1">
      <alignment horizontal="center" vertical="center" wrapText="1"/>
    </xf>
    <xf numFmtId="0" fontId="6" fillId="2" borderId="4" xfId="2" applyNumberFormat="1" applyFont="1" applyFill="1" applyBorder="1" applyAlignment="1">
      <alignment horizontal="center" vertical="center" wrapText="1"/>
    </xf>
    <xf numFmtId="0" fontId="6" fillId="2" borderId="5" xfId="2" applyNumberFormat="1" applyFont="1" applyFill="1" applyBorder="1" applyAlignment="1">
      <alignment horizontal="center" vertical="center" wrapText="1"/>
    </xf>
    <xf numFmtId="9" fontId="0" fillId="0" borderId="0" xfId="2" applyFont="1" applyAlignment="1">
      <alignment horizontal="center"/>
    </xf>
    <xf numFmtId="44" fontId="2" fillId="0" borderId="1" xfId="1" applyFont="1" applyBorder="1" applyAlignment="1">
      <alignment horizontal="center" vertical="center"/>
    </xf>
    <xf numFmtId="9" fontId="2" fillId="0" borderId="1" xfId="2" applyNumberFormat="1" applyFont="1" applyBorder="1" applyAlignment="1">
      <alignment horizontal="center" vertical="center"/>
    </xf>
    <xf numFmtId="44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/>
    <xf numFmtId="0" fontId="0" fillId="0" borderId="0" xfId="0" applyAlignment="1">
      <alignment horizontal="left" indent="1"/>
    </xf>
    <xf numFmtId="9" fontId="0" fillId="0" borderId="0" xfId="2" applyFont="1"/>
    <xf numFmtId="0" fontId="0" fillId="6" borderId="0" xfId="0" applyFill="1" applyBorder="1" applyAlignment="1">
      <alignment horizontal="left" indent="1"/>
    </xf>
    <xf numFmtId="0" fontId="0" fillId="6" borderId="8" xfId="0" applyFill="1" applyBorder="1" applyAlignment="1">
      <alignment horizontal="left" indent="1"/>
    </xf>
    <xf numFmtId="0" fontId="0" fillId="7" borderId="0" xfId="0" applyFill="1" applyBorder="1" applyAlignment="1">
      <alignment horizontal="left" indent="1"/>
    </xf>
    <xf numFmtId="0" fontId="0" fillId="7" borderId="8" xfId="0" applyFill="1" applyBorder="1" applyAlignment="1">
      <alignment horizontal="left" indent="1"/>
    </xf>
    <xf numFmtId="44" fontId="0" fillId="0" borderId="0" xfId="1" applyFont="1" applyAlignment="1">
      <alignment horizontal="center"/>
    </xf>
    <xf numFmtId="9" fontId="0" fillId="7" borderId="0" xfId="2" applyFont="1" applyFill="1" applyBorder="1" applyAlignment="1">
      <alignment horizontal="center" vertical="center"/>
    </xf>
    <xf numFmtId="44" fontId="0" fillId="7" borderId="0" xfId="1" applyFont="1" applyFill="1" applyBorder="1" applyAlignment="1">
      <alignment horizontal="center"/>
    </xf>
    <xf numFmtId="44" fontId="0" fillId="7" borderId="0" xfId="0" applyNumberFormat="1" applyFill="1" applyBorder="1" applyAlignment="1">
      <alignment horizontal="center"/>
    </xf>
    <xf numFmtId="9" fontId="0" fillId="7" borderId="8" xfId="2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center"/>
    </xf>
    <xf numFmtId="9" fontId="0" fillId="6" borderId="0" xfId="2" applyFont="1" applyFill="1" applyBorder="1" applyAlignment="1">
      <alignment horizontal="center" vertical="center"/>
    </xf>
    <xf numFmtId="44" fontId="0" fillId="6" borderId="0" xfId="1" applyFont="1" applyFill="1" applyBorder="1" applyAlignment="1">
      <alignment horizontal="center"/>
    </xf>
    <xf numFmtId="9" fontId="0" fillId="6" borderId="8" xfId="2" applyFont="1" applyFill="1" applyBorder="1" applyAlignment="1">
      <alignment horizontal="center" vertical="center"/>
    </xf>
    <xf numFmtId="44" fontId="0" fillId="6" borderId="8" xfId="1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9" fillId="5" borderId="0" xfId="0" applyFont="1" applyFill="1" applyAlignment="1">
      <alignment horizontal="center" vertical="center"/>
    </xf>
    <xf numFmtId="9" fontId="9" fillId="5" borderId="0" xfId="2" applyFont="1" applyFill="1" applyAlignment="1">
      <alignment horizontal="center" vertical="center"/>
    </xf>
    <xf numFmtId="44" fontId="9" fillId="5" borderId="0" xfId="1" applyFont="1" applyFill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44" fontId="3" fillId="0" borderId="8" xfId="0" applyNumberFormat="1" applyFont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6" xfId="0" pivotButton="1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2" fontId="11" fillId="0" borderId="8" xfId="0" applyNumberFormat="1" applyFont="1" applyBorder="1" applyAlignment="1">
      <alignment horizontal="center" vertical="center"/>
    </xf>
    <xf numFmtId="164" fontId="11" fillId="0" borderId="8" xfId="0" applyNumberFormat="1" applyFont="1" applyBorder="1" applyAlignment="1">
      <alignment horizontal="center" vertical="center"/>
    </xf>
    <xf numFmtId="44" fontId="11" fillId="0" borderId="8" xfId="0" applyNumberFormat="1" applyFont="1" applyBorder="1" applyAlignment="1">
      <alignment horizontal="center" vertical="center"/>
    </xf>
    <xf numFmtId="0" fontId="11" fillId="0" borderId="8" xfId="0" applyNumberFormat="1" applyFont="1" applyBorder="1" applyAlignment="1">
      <alignment horizontal="center" vertical="center"/>
    </xf>
    <xf numFmtId="164" fontId="11" fillId="0" borderId="9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43" fontId="0" fillId="0" borderId="0" xfId="3" applyFont="1"/>
    <xf numFmtId="0" fontId="7" fillId="0" borderId="0" xfId="0" applyFont="1" applyBorder="1" applyAlignment="1">
      <alignment horizontal="center"/>
    </xf>
    <xf numFmtId="0" fontId="0" fillId="0" borderId="0" xfId="0" pivotButton="1" applyBorder="1"/>
    <xf numFmtId="0" fontId="0" fillId="0" borderId="0" xfId="0" applyBorder="1"/>
    <xf numFmtId="44" fontId="0" fillId="0" borderId="0" xfId="0" applyNumberFormat="1" applyBorder="1"/>
    <xf numFmtId="44" fontId="0" fillId="0" borderId="0" xfId="1" applyFont="1" applyBorder="1" applyAlignment="1">
      <alignment horizontal="center" vertical="center"/>
    </xf>
    <xf numFmtId="9" fontId="0" fillId="0" borderId="0" xfId="2" applyNumberFormat="1" applyFont="1" applyBorder="1" applyAlignment="1">
      <alignment horizontal="center" vertical="center"/>
    </xf>
    <xf numFmtId="44" fontId="0" fillId="0" borderId="0" xfId="0" applyNumberFormat="1" applyBorder="1" applyAlignment="1">
      <alignment horizontal="center" vertical="center"/>
    </xf>
    <xf numFmtId="9" fontId="0" fillId="0" borderId="0" xfId="2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44" fontId="0" fillId="0" borderId="1" xfId="0" applyNumberFormat="1" applyBorder="1"/>
    <xf numFmtId="9" fontId="2" fillId="0" borderId="1" xfId="2" applyFont="1" applyBorder="1" applyAlignment="1">
      <alignment horizontal="center" vertical="center"/>
    </xf>
    <xf numFmtId="44" fontId="2" fillId="4" borderId="1" xfId="1" applyFont="1" applyFill="1" applyBorder="1" applyAlignment="1">
      <alignment horizontal="center" vertical="center"/>
    </xf>
    <xf numFmtId="9" fontId="2" fillId="4" borderId="1" xfId="2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9" fontId="2" fillId="4" borderId="1" xfId="2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" fontId="0" fillId="0" borderId="0" xfId="0" applyNumberFormat="1"/>
    <xf numFmtId="0" fontId="0" fillId="7" borderId="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44" fontId="0" fillId="7" borderId="8" xfId="1" applyFont="1" applyFill="1" applyBorder="1" applyAlignment="1">
      <alignment horizontal="center"/>
    </xf>
    <xf numFmtId="44" fontId="0" fillId="7" borderId="8" xfId="0" applyNumberFormat="1" applyFill="1" applyBorder="1" applyAlignment="1">
      <alignment horizontal="center"/>
    </xf>
    <xf numFmtId="44" fontId="0" fillId="6" borderId="0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44" fontId="14" fillId="8" borderId="11" xfId="1" applyFont="1" applyFill="1" applyBorder="1" applyAlignment="1">
      <alignment horizontal="center" vertical="center"/>
    </xf>
    <xf numFmtId="17" fontId="13" fillId="0" borderId="11" xfId="0" applyNumberFormat="1" applyFont="1" applyBorder="1" applyAlignment="1">
      <alignment horizontal="left" vertical="center" indent="1"/>
    </xf>
    <xf numFmtId="44" fontId="0" fillId="6" borderId="8" xfId="0" applyNumberForma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13" fillId="6" borderId="0" xfId="0" applyFont="1" applyFill="1" applyBorder="1" applyAlignment="1">
      <alignment horizontal="center" vertical="center"/>
    </xf>
    <xf numFmtId="0" fontId="13" fillId="6" borderId="8" xfId="0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0" fontId="13" fillId="7" borderId="8" xfId="0" applyFont="1" applyFill="1" applyBorder="1" applyAlignment="1">
      <alignment horizontal="center" vertical="center"/>
    </xf>
    <xf numFmtId="0" fontId="5" fillId="3" borderId="2" xfId="2" applyNumberFormat="1" applyFont="1" applyFill="1" applyBorder="1" applyAlignment="1">
      <alignment horizontal="center" vertical="center" wrapText="1"/>
    </xf>
    <xf numFmtId="0" fontId="5" fillId="3" borderId="3" xfId="2" applyNumberFormat="1" applyFont="1" applyFill="1" applyBorder="1" applyAlignment="1">
      <alignment horizontal="center" vertical="center" wrapText="1"/>
    </xf>
    <xf numFmtId="0" fontId="5" fillId="2" borderId="2" xfId="2" applyNumberFormat="1" applyFont="1" applyFill="1" applyBorder="1" applyAlignment="1">
      <alignment horizontal="center" vertical="center" wrapText="1"/>
    </xf>
    <xf numFmtId="0" fontId="5" fillId="2" borderId="3" xfId="2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left style="thin">
          <color indexed="64"/>
        </left>
      </border>
    </dxf>
    <dxf>
      <border>
        <left/>
        <right/>
        <top/>
        <bottom/>
      </border>
    </dxf>
    <dxf>
      <font>
        <sz val="14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sz val="12"/>
      </font>
    </dxf>
    <dxf>
      <font>
        <sz val="14"/>
      </font>
    </dxf>
    <dxf>
      <font>
        <sz val="14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sz val="12"/>
      </font>
    </dxf>
    <dxf>
      <font>
        <sz val="12"/>
      </font>
    </dxf>
    <dxf>
      <font>
        <color auto="1"/>
      </font>
    </dxf>
    <dxf>
      <font>
        <color auto="1"/>
      </font>
    </dxf>
    <dxf>
      <font>
        <i val="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2"/>
      </font>
    </dxf>
    <dxf>
      <font>
        <b/>
      </font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right/>
        <top/>
        <bottom/>
      </border>
    </dxf>
    <dxf>
      <border>
        <right/>
        <top/>
        <bottom/>
      </border>
    </dxf>
    <dxf>
      <border>
        <right/>
        <top/>
        <bottom/>
      </border>
    </dxf>
    <dxf>
      <border>
        <right/>
        <top/>
        <bottom/>
      </border>
    </dxf>
    <dxf>
      <border>
        <right/>
        <top/>
        <bottom/>
      </border>
    </dxf>
    <dxf>
      <border>
        <right/>
        <top/>
        <bottom/>
      </border>
    </dxf>
    <dxf>
      <font>
        <b/>
        <i val="0"/>
        <color theme="0"/>
      </font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font>
        <name val="Microsoft Sans Serif"/>
        <scheme val="none"/>
      </font>
    </dxf>
  </dxfs>
  <tableStyles count="2" defaultTableStyle="TableStyleMedium2" defaultPivotStyle="PivotStyleMedium9">
    <tableStyle name="Estilo de Segmentação de Dados 1" pivot="0" table="0" count="1">
      <tableStyleElement type="wholeTable" dxfId="91"/>
    </tableStyle>
    <tableStyle name="Estilo de Segmentação de Dados 2" pivot="0" table="0" count="3">
      <tableStyleElement type="wholeTable" dxfId="90"/>
      <tableStyleElement type="headerRow" dxfId="89"/>
    </tableStyle>
  </tableStyles>
  <colors>
    <mruColors>
      <color rgb="FFFFFF99"/>
    </mruColors>
  </colors>
  <extLst>
    <ext xmlns:x14="http://schemas.microsoft.com/office/spreadsheetml/2009/9/main" uri="{46F421CA-312F-682f-3DD2-61675219B42D}">
      <x14:dxfs count="1">
        <dxf>
          <font>
            <color theme="3" tint="-0.24994659260841701"/>
          </font>
          <fill>
            <patternFill>
              <bgColor theme="0" tint="-4.9989318521683403E-2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0</xdr:rowOff>
    </xdr:from>
    <xdr:to>
      <xdr:col>4</xdr:col>
      <xdr:colOff>390525</xdr:colOff>
      <xdr:row>4</xdr:row>
      <xdr:rowOff>161925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DATA EF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EF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0" y="0"/>
              <a:ext cx="3333750" cy="923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no Excel 2013 ou versões superiores. Não mova ou redimensione.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rol\Desktop\Comercial\.Database\Lucratividade\Base%20de%20Dados%20Lucativida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</sheetNames>
    <sheetDataSet>
      <sheetData sheetId="0">
        <row r="1">
          <cell r="G1" t="str">
            <v>MÊS EFT</v>
          </cell>
          <cell r="H1" t="str">
            <v>Código Vendedor 1</v>
          </cell>
          <cell r="AF1" t="str">
            <v>VENDA</v>
          </cell>
        </row>
        <row r="2">
          <cell r="G2" t="str">
            <v>fev/22</v>
          </cell>
          <cell r="H2">
            <v>30869</v>
          </cell>
          <cell r="AF2">
            <v>-5895</v>
          </cell>
        </row>
        <row r="3">
          <cell r="G3" t="str">
            <v>fev/22</v>
          </cell>
          <cell r="H3">
            <v>64147</v>
          </cell>
          <cell r="AF3">
            <v>-740</v>
          </cell>
        </row>
        <row r="4">
          <cell r="G4" t="str">
            <v>fev/22</v>
          </cell>
          <cell r="H4">
            <v>64151</v>
          </cell>
          <cell r="AF4">
            <v>-863</v>
          </cell>
        </row>
        <row r="5">
          <cell r="G5" t="str">
            <v>fev/22</v>
          </cell>
          <cell r="H5">
            <v>64145</v>
          </cell>
          <cell r="AF5">
            <v>-913</v>
          </cell>
        </row>
        <row r="6">
          <cell r="G6" t="str">
            <v>fev/22</v>
          </cell>
          <cell r="H6">
            <v>64147</v>
          </cell>
          <cell r="AF6">
            <v>-640</v>
          </cell>
        </row>
        <row r="7">
          <cell r="G7" t="str">
            <v>fev/22</v>
          </cell>
          <cell r="H7">
            <v>64147</v>
          </cell>
          <cell r="AF7">
            <v>-660</v>
          </cell>
        </row>
        <row r="8">
          <cell r="G8" t="str">
            <v>fev/22</v>
          </cell>
          <cell r="H8">
            <v>30869</v>
          </cell>
          <cell r="AF8">
            <v>-670</v>
          </cell>
        </row>
        <row r="9">
          <cell r="G9" t="str">
            <v>fev/22</v>
          </cell>
          <cell r="H9">
            <v>30869</v>
          </cell>
          <cell r="AF9">
            <v>-600</v>
          </cell>
        </row>
        <row r="10">
          <cell r="G10" t="str">
            <v>fev/22</v>
          </cell>
          <cell r="H10">
            <v>64147</v>
          </cell>
          <cell r="AF10">
            <v>-710</v>
          </cell>
        </row>
        <row r="11">
          <cell r="G11" t="str">
            <v>fev/22</v>
          </cell>
          <cell r="H11">
            <v>30869</v>
          </cell>
          <cell r="AF11">
            <v>-1129</v>
          </cell>
        </row>
        <row r="12">
          <cell r="G12" t="str">
            <v>fev/22</v>
          </cell>
          <cell r="H12">
            <v>64151</v>
          </cell>
          <cell r="AF12">
            <v>-788</v>
          </cell>
        </row>
        <row r="13">
          <cell r="G13" t="str">
            <v>fev/22</v>
          </cell>
          <cell r="H13">
            <v>38105</v>
          </cell>
          <cell r="AF13">
            <v>-549</v>
          </cell>
        </row>
        <row r="14">
          <cell r="G14" t="str">
            <v>fev/22</v>
          </cell>
          <cell r="H14">
            <v>30869</v>
          </cell>
          <cell r="AF14">
            <v>-206</v>
          </cell>
        </row>
        <row r="15">
          <cell r="G15" t="str">
            <v>fev/22</v>
          </cell>
          <cell r="H15">
            <v>64147</v>
          </cell>
          <cell r="AF15">
            <v>-549</v>
          </cell>
        </row>
        <row r="16">
          <cell r="G16" t="str">
            <v>fev/22</v>
          </cell>
          <cell r="H16">
            <v>38105</v>
          </cell>
          <cell r="AF16">
            <v>-549</v>
          </cell>
        </row>
        <row r="17">
          <cell r="G17" t="str">
            <v>fev/22</v>
          </cell>
          <cell r="H17">
            <v>30869</v>
          </cell>
          <cell r="AF17">
            <v>-195</v>
          </cell>
        </row>
        <row r="18">
          <cell r="G18" t="str">
            <v>fev/22</v>
          </cell>
          <cell r="H18">
            <v>64151</v>
          </cell>
          <cell r="AF18">
            <v>-271</v>
          </cell>
        </row>
        <row r="19">
          <cell r="G19" t="str">
            <v>fev/22</v>
          </cell>
          <cell r="H19">
            <v>30869</v>
          </cell>
          <cell r="AF19">
            <v>-249</v>
          </cell>
        </row>
        <row r="20">
          <cell r="G20" t="str">
            <v>fev/22</v>
          </cell>
          <cell r="H20">
            <v>43321</v>
          </cell>
          <cell r="AF20">
            <v>-124.5</v>
          </cell>
        </row>
        <row r="21">
          <cell r="G21" t="str">
            <v>fev/22</v>
          </cell>
          <cell r="H21">
            <v>64151</v>
          </cell>
          <cell r="AF21">
            <v>-120</v>
          </cell>
        </row>
        <row r="22">
          <cell r="G22" t="str">
            <v>fev/22</v>
          </cell>
          <cell r="H22">
            <v>64151</v>
          </cell>
          <cell r="AF22">
            <v>-299</v>
          </cell>
        </row>
        <row r="23">
          <cell r="G23" t="str">
            <v>fev/22</v>
          </cell>
          <cell r="H23">
            <v>43321</v>
          </cell>
          <cell r="AF23">
            <v>-178</v>
          </cell>
        </row>
        <row r="24">
          <cell r="G24" t="str">
            <v>fev/22</v>
          </cell>
          <cell r="H24">
            <v>30869</v>
          </cell>
          <cell r="AF24">
            <v>-384</v>
          </cell>
        </row>
        <row r="25">
          <cell r="G25" t="str">
            <v>fev/22</v>
          </cell>
          <cell r="H25">
            <v>38105</v>
          </cell>
          <cell r="AF25">
            <v>-100</v>
          </cell>
        </row>
        <row r="26">
          <cell r="G26" t="str">
            <v>fev/22</v>
          </cell>
          <cell r="H26">
            <v>64145</v>
          </cell>
          <cell r="AF26">
            <v>60</v>
          </cell>
        </row>
        <row r="27">
          <cell r="G27" t="str">
            <v>fev/22</v>
          </cell>
          <cell r="H27">
            <v>64145</v>
          </cell>
          <cell r="AF27">
            <v>60</v>
          </cell>
        </row>
        <row r="28">
          <cell r="G28" t="str">
            <v>fev/22</v>
          </cell>
          <cell r="H28">
            <v>38105</v>
          </cell>
          <cell r="AF28">
            <v>678</v>
          </cell>
        </row>
        <row r="29">
          <cell r="G29" t="str">
            <v>fev/22</v>
          </cell>
          <cell r="H29">
            <v>30869</v>
          </cell>
          <cell r="AF29">
            <v>305</v>
          </cell>
        </row>
        <row r="30">
          <cell r="G30" t="str">
            <v>fev/22</v>
          </cell>
          <cell r="H30">
            <v>43321</v>
          </cell>
          <cell r="AF30">
            <v>90</v>
          </cell>
        </row>
        <row r="31">
          <cell r="G31" t="str">
            <v>fev/22</v>
          </cell>
          <cell r="H31">
            <v>52144</v>
          </cell>
          <cell r="AF31">
            <v>14.6</v>
          </cell>
        </row>
        <row r="32">
          <cell r="G32" t="str">
            <v>fev/22</v>
          </cell>
          <cell r="H32">
            <v>30861</v>
          </cell>
          <cell r="AF32">
            <v>477</v>
          </cell>
        </row>
        <row r="33">
          <cell r="G33" t="str">
            <v>fev/22</v>
          </cell>
          <cell r="H33">
            <v>57334</v>
          </cell>
          <cell r="AF33">
            <v>432.5</v>
          </cell>
        </row>
        <row r="34">
          <cell r="G34" t="str">
            <v>fev/22</v>
          </cell>
          <cell r="H34">
            <v>57333</v>
          </cell>
          <cell r="AF34">
            <v>20</v>
          </cell>
        </row>
        <row r="35">
          <cell r="G35" t="str">
            <v>fev/22</v>
          </cell>
          <cell r="H35">
            <v>57334</v>
          </cell>
          <cell r="AF35">
            <v>23</v>
          </cell>
        </row>
        <row r="36">
          <cell r="G36" t="str">
            <v>fev/22</v>
          </cell>
          <cell r="H36">
            <v>702465</v>
          </cell>
          <cell r="AF36">
            <v>20</v>
          </cell>
        </row>
        <row r="37">
          <cell r="G37" t="str">
            <v>fev/22</v>
          </cell>
          <cell r="H37">
            <v>57334</v>
          </cell>
          <cell r="AF37">
            <v>80</v>
          </cell>
        </row>
        <row r="38">
          <cell r="G38" t="str">
            <v>fev/22</v>
          </cell>
          <cell r="H38">
            <v>702465</v>
          </cell>
          <cell r="AF38">
            <v>40</v>
          </cell>
        </row>
        <row r="39">
          <cell r="G39" t="str">
            <v>fev/22</v>
          </cell>
          <cell r="H39">
            <v>702824</v>
          </cell>
          <cell r="AF39">
            <v>48</v>
          </cell>
        </row>
        <row r="40">
          <cell r="G40" t="str">
            <v>fev/22</v>
          </cell>
          <cell r="H40">
            <v>30853</v>
          </cell>
          <cell r="AF40">
            <v>28</v>
          </cell>
        </row>
        <row r="41">
          <cell r="G41" t="str">
            <v>fev/22</v>
          </cell>
          <cell r="H41">
            <v>702465</v>
          </cell>
          <cell r="AF41">
            <v>40</v>
          </cell>
        </row>
        <row r="42">
          <cell r="G42" t="str">
            <v>fev/22</v>
          </cell>
          <cell r="H42">
            <v>702465</v>
          </cell>
          <cell r="AF42">
            <v>32</v>
          </cell>
        </row>
        <row r="43">
          <cell r="G43" t="str">
            <v>fev/22</v>
          </cell>
          <cell r="H43">
            <v>64151</v>
          </cell>
          <cell r="AF43">
            <v>13</v>
          </cell>
        </row>
        <row r="44">
          <cell r="G44" t="str">
            <v>fev/22</v>
          </cell>
          <cell r="H44">
            <v>67113</v>
          </cell>
          <cell r="AF44">
            <v>99</v>
          </cell>
        </row>
        <row r="45">
          <cell r="G45" t="str">
            <v>fev/22</v>
          </cell>
          <cell r="H45">
            <v>67113</v>
          </cell>
          <cell r="AF45">
            <v>100</v>
          </cell>
        </row>
        <row r="46">
          <cell r="G46" t="str">
            <v>fev/22</v>
          </cell>
          <cell r="H46">
            <v>67112</v>
          </cell>
          <cell r="AF46">
            <v>99</v>
          </cell>
        </row>
        <row r="47">
          <cell r="G47" t="str">
            <v>fev/22</v>
          </cell>
          <cell r="H47">
            <v>67112</v>
          </cell>
          <cell r="AF47">
            <v>99</v>
          </cell>
        </row>
        <row r="48">
          <cell r="G48" t="str">
            <v>fev/22</v>
          </cell>
          <cell r="H48">
            <v>67113</v>
          </cell>
          <cell r="AF48">
            <v>190</v>
          </cell>
        </row>
        <row r="49">
          <cell r="G49" t="str">
            <v>fev/22</v>
          </cell>
          <cell r="H49">
            <v>67113</v>
          </cell>
          <cell r="AF49">
            <v>102</v>
          </cell>
        </row>
        <row r="50">
          <cell r="G50" t="str">
            <v>fev/22</v>
          </cell>
          <cell r="H50">
            <v>64151</v>
          </cell>
          <cell r="AF50">
            <v>15</v>
          </cell>
        </row>
        <row r="51">
          <cell r="G51" t="str">
            <v>fev/22</v>
          </cell>
          <cell r="H51">
            <v>64145</v>
          </cell>
          <cell r="AF51">
            <v>40</v>
          </cell>
        </row>
        <row r="52">
          <cell r="G52" t="str">
            <v>fev/22</v>
          </cell>
          <cell r="H52">
            <v>64145</v>
          </cell>
          <cell r="AF52">
            <v>15</v>
          </cell>
        </row>
        <row r="53">
          <cell r="G53" t="str">
            <v>fev/22</v>
          </cell>
          <cell r="H53">
            <v>67112</v>
          </cell>
          <cell r="AF53">
            <v>20</v>
          </cell>
        </row>
        <row r="54">
          <cell r="G54" t="str">
            <v>fev/22</v>
          </cell>
          <cell r="H54">
            <v>67113</v>
          </cell>
          <cell r="AF54">
            <v>16</v>
          </cell>
        </row>
        <row r="55">
          <cell r="G55" t="str">
            <v>fev/22</v>
          </cell>
          <cell r="H55">
            <v>67113</v>
          </cell>
          <cell r="AF55">
            <v>45</v>
          </cell>
        </row>
        <row r="56">
          <cell r="G56" t="str">
            <v>fev/22</v>
          </cell>
          <cell r="H56">
            <v>57333</v>
          </cell>
          <cell r="AF56">
            <v>20</v>
          </cell>
        </row>
        <row r="57">
          <cell r="G57" t="str">
            <v>fev/22</v>
          </cell>
          <cell r="H57">
            <v>30857</v>
          </cell>
          <cell r="AF57">
            <v>20</v>
          </cell>
        </row>
        <row r="58">
          <cell r="G58" t="str">
            <v>fev/22</v>
          </cell>
          <cell r="H58">
            <v>64151</v>
          </cell>
          <cell r="AF58">
            <v>15</v>
          </cell>
        </row>
        <row r="59">
          <cell r="G59" t="str">
            <v>fev/22</v>
          </cell>
          <cell r="H59">
            <v>67113</v>
          </cell>
          <cell r="AF59">
            <v>20</v>
          </cell>
        </row>
        <row r="60">
          <cell r="G60" t="str">
            <v>fev/22</v>
          </cell>
          <cell r="H60">
            <v>67112</v>
          </cell>
          <cell r="AF60">
            <v>40</v>
          </cell>
        </row>
        <row r="61">
          <cell r="G61" t="str">
            <v>fev/22</v>
          </cell>
          <cell r="H61">
            <v>64151</v>
          </cell>
          <cell r="AF61">
            <v>20</v>
          </cell>
        </row>
        <row r="62">
          <cell r="G62" t="str">
            <v>fev/22</v>
          </cell>
          <cell r="H62">
            <v>67113</v>
          </cell>
          <cell r="AF62">
            <v>20</v>
          </cell>
        </row>
        <row r="63">
          <cell r="G63" t="str">
            <v>fev/22</v>
          </cell>
          <cell r="H63">
            <v>64151</v>
          </cell>
          <cell r="AF63">
            <v>20</v>
          </cell>
        </row>
        <row r="64">
          <cell r="G64" t="str">
            <v>fev/22</v>
          </cell>
          <cell r="H64">
            <v>67113</v>
          </cell>
          <cell r="AF64">
            <v>20</v>
          </cell>
        </row>
        <row r="65">
          <cell r="G65" t="str">
            <v>fev/22</v>
          </cell>
          <cell r="H65">
            <v>30857</v>
          </cell>
          <cell r="AF65">
            <v>20</v>
          </cell>
        </row>
        <row r="66">
          <cell r="G66" t="str">
            <v>fev/22</v>
          </cell>
          <cell r="H66">
            <v>67113</v>
          </cell>
          <cell r="AF66">
            <v>20</v>
          </cell>
        </row>
        <row r="67">
          <cell r="G67" t="str">
            <v>fev/22</v>
          </cell>
          <cell r="H67">
            <v>64151</v>
          </cell>
          <cell r="AF67">
            <v>20</v>
          </cell>
        </row>
        <row r="68">
          <cell r="G68" t="str">
            <v>fev/22</v>
          </cell>
          <cell r="H68">
            <v>30857</v>
          </cell>
          <cell r="AF68">
            <v>20</v>
          </cell>
        </row>
        <row r="69">
          <cell r="G69" t="str">
            <v>fev/22</v>
          </cell>
          <cell r="H69">
            <v>64151</v>
          </cell>
          <cell r="AF69">
            <v>20</v>
          </cell>
        </row>
        <row r="70">
          <cell r="G70" t="str">
            <v>fev/22</v>
          </cell>
          <cell r="H70">
            <v>64147</v>
          </cell>
          <cell r="AF70">
            <v>15</v>
          </cell>
        </row>
        <row r="71">
          <cell r="G71" t="str">
            <v>fev/22</v>
          </cell>
          <cell r="H71">
            <v>64150</v>
          </cell>
          <cell r="AF71">
            <v>20</v>
          </cell>
        </row>
        <row r="72">
          <cell r="G72" t="str">
            <v>fev/22</v>
          </cell>
          <cell r="H72">
            <v>64145</v>
          </cell>
          <cell r="AF72">
            <v>40</v>
          </cell>
        </row>
        <row r="73">
          <cell r="G73" t="str">
            <v>fev/22</v>
          </cell>
          <cell r="H73">
            <v>702390</v>
          </cell>
          <cell r="AF73">
            <v>36</v>
          </cell>
        </row>
        <row r="74">
          <cell r="G74" t="str">
            <v>fev/22</v>
          </cell>
          <cell r="H74">
            <v>38105</v>
          </cell>
          <cell r="AF74">
            <v>30</v>
          </cell>
        </row>
        <row r="75">
          <cell r="G75" t="str">
            <v>fev/22</v>
          </cell>
          <cell r="H75">
            <v>702824</v>
          </cell>
          <cell r="AF75">
            <v>89</v>
          </cell>
        </row>
        <row r="76">
          <cell r="G76" t="str">
            <v>fev/22</v>
          </cell>
          <cell r="H76">
            <v>67113</v>
          </cell>
          <cell r="AF76">
            <v>13</v>
          </cell>
        </row>
        <row r="77">
          <cell r="G77" t="str">
            <v>fev/22</v>
          </cell>
          <cell r="H77">
            <v>30861</v>
          </cell>
          <cell r="AF77">
            <v>100</v>
          </cell>
        </row>
        <row r="78">
          <cell r="G78" t="str">
            <v>fev/22</v>
          </cell>
          <cell r="H78">
            <v>702465</v>
          </cell>
          <cell r="AF78">
            <v>200</v>
          </cell>
        </row>
        <row r="79">
          <cell r="G79" t="str">
            <v>fev/22</v>
          </cell>
          <cell r="H79">
            <v>57334</v>
          </cell>
          <cell r="AF79">
            <v>200</v>
          </cell>
        </row>
        <row r="80">
          <cell r="G80" t="str">
            <v>fev/22</v>
          </cell>
          <cell r="H80">
            <v>57334</v>
          </cell>
          <cell r="AF80">
            <v>200</v>
          </cell>
        </row>
        <row r="81">
          <cell r="G81" t="str">
            <v>fev/22</v>
          </cell>
          <cell r="H81">
            <v>702465</v>
          </cell>
          <cell r="AF81">
            <v>50</v>
          </cell>
        </row>
        <row r="82">
          <cell r="G82" t="str">
            <v>fev/22</v>
          </cell>
          <cell r="H82">
            <v>702824</v>
          </cell>
          <cell r="AF82">
            <v>50</v>
          </cell>
        </row>
        <row r="83">
          <cell r="G83" t="str">
            <v>fev/22</v>
          </cell>
          <cell r="H83">
            <v>702824</v>
          </cell>
          <cell r="AF83">
            <v>50</v>
          </cell>
        </row>
        <row r="84">
          <cell r="G84" t="str">
            <v>fev/22</v>
          </cell>
          <cell r="H84">
            <v>702465</v>
          </cell>
          <cell r="AF84">
            <v>50</v>
          </cell>
        </row>
        <row r="85">
          <cell r="G85" t="str">
            <v>fev/22</v>
          </cell>
          <cell r="H85">
            <v>57334</v>
          </cell>
          <cell r="AF85">
            <v>100</v>
          </cell>
        </row>
        <row r="86">
          <cell r="G86" t="str">
            <v>fev/22</v>
          </cell>
          <cell r="H86">
            <v>30853</v>
          </cell>
          <cell r="AF86">
            <v>100</v>
          </cell>
        </row>
        <row r="87">
          <cell r="G87" t="str">
            <v>fev/22</v>
          </cell>
          <cell r="H87">
            <v>57334</v>
          </cell>
          <cell r="AF87">
            <v>107</v>
          </cell>
        </row>
        <row r="88">
          <cell r="G88" t="str">
            <v>fev/22</v>
          </cell>
          <cell r="H88">
            <v>702465</v>
          </cell>
          <cell r="AF88">
            <v>100</v>
          </cell>
        </row>
        <row r="89">
          <cell r="G89" t="str">
            <v>fev/22</v>
          </cell>
          <cell r="H89">
            <v>57334</v>
          </cell>
          <cell r="AF89">
            <v>100</v>
          </cell>
        </row>
        <row r="90">
          <cell r="G90" t="str">
            <v>fev/22</v>
          </cell>
          <cell r="H90">
            <v>57334</v>
          </cell>
          <cell r="AF90">
            <v>150</v>
          </cell>
        </row>
        <row r="91">
          <cell r="G91" t="str">
            <v>fev/22</v>
          </cell>
          <cell r="H91">
            <v>702465</v>
          </cell>
          <cell r="AF91">
            <v>100</v>
          </cell>
        </row>
        <row r="92">
          <cell r="G92" t="str">
            <v>fev/22</v>
          </cell>
          <cell r="H92">
            <v>57334</v>
          </cell>
          <cell r="AF92">
            <v>50</v>
          </cell>
        </row>
        <row r="93">
          <cell r="G93" t="str">
            <v>fev/22</v>
          </cell>
          <cell r="H93">
            <v>702465</v>
          </cell>
          <cell r="AF93">
            <v>50</v>
          </cell>
        </row>
        <row r="94">
          <cell r="G94" t="str">
            <v>fev/22</v>
          </cell>
          <cell r="H94">
            <v>57334</v>
          </cell>
          <cell r="AF94">
            <v>50</v>
          </cell>
        </row>
        <row r="95">
          <cell r="G95" t="str">
            <v>fev/22</v>
          </cell>
          <cell r="H95">
            <v>702465</v>
          </cell>
          <cell r="AF95">
            <v>40</v>
          </cell>
        </row>
        <row r="96">
          <cell r="G96" t="str">
            <v>fev/22</v>
          </cell>
          <cell r="H96">
            <v>38105</v>
          </cell>
          <cell r="AF96">
            <v>30</v>
          </cell>
        </row>
        <row r="97">
          <cell r="G97" t="str">
            <v>fev/22</v>
          </cell>
          <cell r="H97">
            <v>30869</v>
          </cell>
          <cell r="AF97">
            <v>32</v>
          </cell>
        </row>
        <row r="98">
          <cell r="G98" t="str">
            <v>fev/22</v>
          </cell>
          <cell r="H98">
            <v>57333</v>
          </cell>
          <cell r="AF98">
            <v>30</v>
          </cell>
        </row>
        <row r="99">
          <cell r="G99" t="str">
            <v>fev/22</v>
          </cell>
          <cell r="H99">
            <v>702824</v>
          </cell>
          <cell r="AF99">
            <v>28</v>
          </cell>
        </row>
        <row r="100">
          <cell r="G100" t="str">
            <v>fev/22</v>
          </cell>
          <cell r="H100">
            <v>30869</v>
          </cell>
          <cell r="AF100">
            <v>50</v>
          </cell>
        </row>
        <row r="101">
          <cell r="G101" t="str">
            <v>fev/22</v>
          </cell>
          <cell r="H101">
            <v>30869</v>
          </cell>
          <cell r="AF101">
            <v>50</v>
          </cell>
        </row>
        <row r="102">
          <cell r="G102" t="str">
            <v>fev/22</v>
          </cell>
          <cell r="H102">
            <v>30857</v>
          </cell>
          <cell r="AF102">
            <v>50</v>
          </cell>
        </row>
        <row r="103">
          <cell r="G103" t="str">
            <v>fev/22</v>
          </cell>
          <cell r="H103">
            <v>30869</v>
          </cell>
          <cell r="AF103">
            <v>50</v>
          </cell>
        </row>
        <row r="104">
          <cell r="G104" t="str">
            <v>fev/22</v>
          </cell>
          <cell r="H104">
            <v>57333</v>
          </cell>
          <cell r="AF104">
            <v>50</v>
          </cell>
        </row>
        <row r="105">
          <cell r="G105" t="str">
            <v>fev/22</v>
          </cell>
          <cell r="H105">
            <v>702465</v>
          </cell>
          <cell r="AF105">
            <v>125</v>
          </cell>
        </row>
        <row r="106">
          <cell r="G106" t="str">
            <v>fev/22</v>
          </cell>
          <cell r="H106">
            <v>57334</v>
          </cell>
          <cell r="AF106">
            <v>56</v>
          </cell>
        </row>
        <row r="107">
          <cell r="G107" t="str">
            <v>fev/22</v>
          </cell>
          <cell r="H107">
            <v>57334</v>
          </cell>
          <cell r="AF107">
            <v>84</v>
          </cell>
        </row>
        <row r="108">
          <cell r="G108" t="str">
            <v>fev/22</v>
          </cell>
          <cell r="H108">
            <v>702824</v>
          </cell>
          <cell r="AF108">
            <v>28</v>
          </cell>
        </row>
        <row r="109">
          <cell r="G109" t="str">
            <v>fev/22</v>
          </cell>
          <cell r="H109">
            <v>702465</v>
          </cell>
          <cell r="AF109">
            <v>28</v>
          </cell>
        </row>
        <row r="110">
          <cell r="G110" t="str">
            <v>fev/22</v>
          </cell>
          <cell r="H110">
            <v>57333</v>
          </cell>
          <cell r="AF110">
            <v>28</v>
          </cell>
        </row>
        <row r="111">
          <cell r="G111" t="str">
            <v>fev/22</v>
          </cell>
          <cell r="H111">
            <v>702465</v>
          </cell>
          <cell r="AF111">
            <v>29</v>
          </cell>
        </row>
        <row r="112">
          <cell r="G112" t="str">
            <v>fev/22</v>
          </cell>
          <cell r="H112">
            <v>702465</v>
          </cell>
          <cell r="AF112">
            <v>28</v>
          </cell>
        </row>
        <row r="113">
          <cell r="G113" t="str">
            <v>fev/22</v>
          </cell>
          <cell r="H113">
            <v>57334</v>
          </cell>
          <cell r="AF113">
            <v>28</v>
          </cell>
        </row>
        <row r="114">
          <cell r="G114" t="str">
            <v>fev/22</v>
          </cell>
          <cell r="H114">
            <v>57334</v>
          </cell>
          <cell r="AF114">
            <v>84</v>
          </cell>
        </row>
        <row r="115">
          <cell r="G115" t="str">
            <v>fev/22</v>
          </cell>
          <cell r="H115">
            <v>57334</v>
          </cell>
          <cell r="AF115">
            <v>100</v>
          </cell>
        </row>
        <row r="116">
          <cell r="G116" t="str">
            <v>fev/22</v>
          </cell>
          <cell r="H116">
            <v>57334</v>
          </cell>
          <cell r="AF116">
            <v>100</v>
          </cell>
        </row>
        <row r="117">
          <cell r="G117" t="str">
            <v>fev/22</v>
          </cell>
          <cell r="H117">
            <v>30869</v>
          </cell>
          <cell r="AF117">
            <v>50</v>
          </cell>
        </row>
        <row r="118">
          <cell r="G118" t="str">
            <v>fev/22</v>
          </cell>
          <cell r="H118">
            <v>57334</v>
          </cell>
          <cell r="AF118">
            <v>62</v>
          </cell>
        </row>
        <row r="119">
          <cell r="G119" t="str">
            <v>fev/22</v>
          </cell>
          <cell r="H119">
            <v>30853</v>
          </cell>
          <cell r="AF119">
            <v>32</v>
          </cell>
        </row>
        <row r="120">
          <cell r="G120" t="str">
            <v>fev/22</v>
          </cell>
          <cell r="H120">
            <v>57333</v>
          </cell>
          <cell r="AF120">
            <v>28</v>
          </cell>
        </row>
        <row r="121">
          <cell r="G121" t="str">
            <v>fev/22</v>
          </cell>
          <cell r="H121">
            <v>57333</v>
          </cell>
          <cell r="AF121">
            <v>50</v>
          </cell>
        </row>
        <row r="122">
          <cell r="G122" t="str">
            <v>fev/22</v>
          </cell>
          <cell r="H122">
            <v>57333</v>
          </cell>
          <cell r="AF122">
            <v>28</v>
          </cell>
        </row>
        <row r="123">
          <cell r="G123" t="str">
            <v>fev/22</v>
          </cell>
          <cell r="H123">
            <v>30857</v>
          </cell>
          <cell r="AF123">
            <v>50</v>
          </cell>
        </row>
        <row r="124">
          <cell r="G124" t="str">
            <v>fev/22</v>
          </cell>
          <cell r="H124">
            <v>30869</v>
          </cell>
          <cell r="AF124">
            <v>29</v>
          </cell>
        </row>
        <row r="125">
          <cell r="G125" t="str">
            <v>fev/22</v>
          </cell>
          <cell r="H125">
            <v>67113</v>
          </cell>
          <cell r="AF125">
            <v>90</v>
          </cell>
        </row>
        <row r="126">
          <cell r="G126" t="str">
            <v>fev/22</v>
          </cell>
          <cell r="H126">
            <v>64151</v>
          </cell>
          <cell r="AF126">
            <v>50</v>
          </cell>
        </row>
        <row r="127">
          <cell r="G127" t="str">
            <v>fev/22</v>
          </cell>
          <cell r="H127">
            <v>64151</v>
          </cell>
          <cell r="AF127">
            <v>29</v>
          </cell>
        </row>
        <row r="128">
          <cell r="G128" t="str">
            <v>fev/22</v>
          </cell>
          <cell r="H128">
            <v>43321</v>
          </cell>
          <cell r="AF128">
            <v>50</v>
          </cell>
        </row>
        <row r="129">
          <cell r="G129" t="str">
            <v>fev/22</v>
          </cell>
          <cell r="H129">
            <v>702390</v>
          </cell>
          <cell r="AF129">
            <v>140</v>
          </cell>
        </row>
        <row r="130">
          <cell r="G130" t="str">
            <v>fev/22</v>
          </cell>
          <cell r="H130">
            <v>702390</v>
          </cell>
          <cell r="AF130">
            <v>100</v>
          </cell>
        </row>
        <row r="131">
          <cell r="G131" t="str">
            <v>fev/22</v>
          </cell>
          <cell r="H131">
            <v>64151</v>
          </cell>
          <cell r="AF131">
            <v>50</v>
          </cell>
        </row>
        <row r="132">
          <cell r="G132" t="str">
            <v>fev/22</v>
          </cell>
          <cell r="H132">
            <v>64145</v>
          </cell>
          <cell r="AF132">
            <v>50</v>
          </cell>
        </row>
        <row r="133">
          <cell r="G133" t="str">
            <v>fev/22</v>
          </cell>
          <cell r="H133">
            <v>64151</v>
          </cell>
          <cell r="AF133">
            <v>50</v>
          </cell>
        </row>
        <row r="134">
          <cell r="G134" t="str">
            <v>fev/22</v>
          </cell>
          <cell r="H134">
            <v>64151</v>
          </cell>
          <cell r="AF134">
            <v>50</v>
          </cell>
        </row>
        <row r="135">
          <cell r="G135" t="str">
            <v>fev/22</v>
          </cell>
          <cell r="H135">
            <v>64147</v>
          </cell>
          <cell r="AF135">
            <v>100</v>
          </cell>
        </row>
        <row r="136">
          <cell r="G136" t="str">
            <v>fev/22</v>
          </cell>
          <cell r="H136">
            <v>67113</v>
          </cell>
          <cell r="AF136">
            <v>20</v>
          </cell>
        </row>
        <row r="137">
          <cell r="G137" t="str">
            <v>fev/22</v>
          </cell>
          <cell r="H137">
            <v>64145</v>
          </cell>
          <cell r="AF137">
            <v>40</v>
          </cell>
        </row>
        <row r="138">
          <cell r="G138" t="str">
            <v>fev/22</v>
          </cell>
          <cell r="H138">
            <v>67113</v>
          </cell>
          <cell r="AF138">
            <v>60</v>
          </cell>
        </row>
        <row r="139">
          <cell r="G139" t="str">
            <v>fev/22</v>
          </cell>
          <cell r="H139">
            <v>38105</v>
          </cell>
          <cell r="AF139">
            <v>100</v>
          </cell>
        </row>
        <row r="140">
          <cell r="G140" t="str">
            <v>fev/22</v>
          </cell>
          <cell r="H140">
            <v>43321</v>
          </cell>
          <cell r="AF140">
            <v>100</v>
          </cell>
        </row>
        <row r="141">
          <cell r="G141" t="str">
            <v>fev/22</v>
          </cell>
          <cell r="H141">
            <v>38105</v>
          </cell>
          <cell r="AF141">
            <v>146</v>
          </cell>
        </row>
        <row r="142">
          <cell r="G142" t="str">
            <v>fev/22</v>
          </cell>
          <cell r="H142">
            <v>57333</v>
          </cell>
          <cell r="AF142">
            <v>130</v>
          </cell>
        </row>
        <row r="143">
          <cell r="G143" t="str">
            <v>fev/22</v>
          </cell>
          <cell r="H143">
            <v>30869</v>
          </cell>
          <cell r="AF143">
            <v>144</v>
          </cell>
        </row>
        <row r="144">
          <cell r="G144" t="str">
            <v>fev/22</v>
          </cell>
          <cell r="H144">
            <v>67113</v>
          </cell>
          <cell r="AF144">
            <v>140</v>
          </cell>
        </row>
        <row r="145">
          <cell r="G145" t="str">
            <v>fev/22</v>
          </cell>
          <cell r="H145">
            <v>57334</v>
          </cell>
          <cell r="AF145">
            <v>72</v>
          </cell>
        </row>
        <row r="146">
          <cell r="G146" t="str">
            <v>fev/22</v>
          </cell>
          <cell r="H146">
            <v>64147</v>
          </cell>
          <cell r="AF146">
            <v>160</v>
          </cell>
        </row>
        <row r="147">
          <cell r="G147" t="str">
            <v>fev/22</v>
          </cell>
          <cell r="H147">
            <v>30853</v>
          </cell>
          <cell r="AF147">
            <v>200</v>
          </cell>
        </row>
        <row r="148">
          <cell r="G148" t="str">
            <v>fev/22</v>
          </cell>
          <cell r="H148">
            <v>30853</v>
          </cell>
          <cell r="AF148">
            <v>200</v>
          </cell>
        </row>
        <row r="149">
          <cell r="G149" t="str">
            <v>fev/22</v>
          </cell>
          <cell r="H149">
            <v>38105</v>
          </cell>
          <cell r="AF149">
            <v>140</v>
          </cell>
        </row>
        <row r="150">
          <cell r="G150" t="str">
            <v>fev/22</v>
          </cell>
          <cell r="H150">
            <v>38105</v>
          </cell>
          <cell r="AF150">
            <v>140</v>
          </cell>
        </row>
        <row r="151">
          <cell r="G151" t="str">
            <v>fev/22</v>
          </cell>
          <cell r="H151">
            <v>38105</v>
          </cell>
          <cell r="AF151">
            <v>140</v>
          </cell>
        </row>
        <row r="152">
          <cell r="G152" t="str">
            <v>fev/22</v>
          </cell>
          <cell r="H152">
            <v>30857</v>
          </cell>
          <cell r="AF152">
            <v>144</v>
          </cell>
        </row>
        <row r="153">
          <cell r="G153" t="str">
            <v>fev/22</v>
          </cell>
          <cell r="H153">
            <v>30857</v>
          </cell>
          <cell r="AF153">
            <v>144</v>
          </cell>
        </row>
        <row r="154">
          <cell r="G154" t="str">
            <v>fev/22</v>
          </cell>
          <cell r="H154">
            <v>67113</v>
          </cell>
          <cell r="AF154">
            <v>144</v>
          </cell>
        </row>
        <row r="155">
          <cell r="G155" t="str">
            <v>fev/22</v>
          </cell>
          <cell r="H155">
            <v>38105</v>
          </cell>
          <cell r="AF155">
            <v>180</v>
          </cell>
        </row>
        <row r="156">
          <cell r="G156" t="str">
            <v>fev/22</v>
          </cell>
          <cell r="H156">
            <v>57333</v>
          </cell>
          <cell r="AF156">
            <v>144</v>
          </cell>
        </row>
        <row r="157">
          <cell r="G157" t="str">
            <v>fev/22</v>
          </cell>
          <cell r="H157">
            <v>38105</v>
          </cell>
          <cell r="AF157">
            <v>180</v>
          </cell>
        </row>
        <row r="158">
          <cell r="G158" t="str">
            <v>fev/22</v>
          </cell>
          <cell r="H158">
            <v>57334</v>
          </cell>
          <cell r="AF158">
            <v>180</v>
          </cell>
        </row>
        <row r="159">
          <cell r="G159" t="str">
            <v>fev/22</v>
          </cell>
          <cell r="H159">
            <v>64151</v>
          </cell>
          <cell r="AF159">
            <v>185</v>
          </cell>
        </row>
        <row r="160">
          <cell r="G160" t="str">
            <v>fev/22</v>
          </cell>
          <cell r="H160">
            <v>57333</v>
          </cell>
          <cell r="AF160">
            <v>144</v>
          </cell>
        </row>
        <row r="161">
          <cell r="G161" t="str">
            <v>fev/22</v>
          </cell>
          <cell r="H161">
            <v>702465</v>
          </cell>
          <cell r="AF161">
            <v>144</v>
          </cell>
        </row>
        <row r="162">
          <cell r="G162" t="str">
            <v>fev/22</v>
          </cell>
          <cell r="H162">
            <v>67113</v>
          </cell>
          <cell r="AF162">
            <v>144</v>
          </cell>
        </row>
        <row r="163">
          <cell r="G163" t="str">
            <v>fev/22</v>
          </cell>
          <cell r="H163">
            <v>67113</v>
          </cell>
          <cell r="AF163">
            <v>144</v>
          </cell>
        </row>
        <row r="164">
          <cell r="G164" t="str">
            <v>fev/22</v>
          </cell>
          <cell r="H164">
            <v>67113</v>
          </cell>
          <cell r="AF164">
            <v>144</v>
          </cell>
        </row>
        <row r="165">
          <cell r="G165" t="str">
            <v>fev/22</v>
          </cell>
          <cell r="H165">
            <v>38105</v>
          </cell>
          <cell r="AF165">
            <v>180</v>
          </cell>
        </row>
        <row r="166">
          <cell r="G166" t="str">
            <v>fev/22</v>
          </cell>
          <cell r="H166">
            <v>57333</v>
          </cell>
          <cell r="AF166">
            <v>144</v>
          </cell>
        </row>
        <row r="167">
          <cell r="G167" t="str">
            <v>fev/22</v>
          </cell>
          <cell r="H167">
            <v>67113</v>
          </cell>
          <cell r="AF167">
            <v>180</v>
          </cell>
        </row>
        <row r="168">
          <cell r="G168" t="str">
            <v>fev/22</v>
          </cell>
          <cell r="H168">
            <v>702465</v>
          </cell>
          <cell r="AF168">
            <v>270</v>
          </cell>
        </row>
        <row r="169">
          <cell r="G169" t="str">
            <v>fev/22</v>
          </cell>
          <cell r="H169">
            <v>57333</v>
          </cell>
          <cell r="AF169">
            <v>144</v>
          </cell>
        </row>
        <row r="170">
          <cell r="G170" t="str">
            <v>fev/22</v>
          </cell>
          <cell r="H170">
            <v>57333</v>
          </cell>
          <cell r="AF170">
            <v>144</v>
          </cell>
        </row>
        <row r="171">
          <cell r="G171" t="str">
            <v>fev/22</v>
          </cell>
          <cell r="H171">
            <v>38105</v>
          </cell>
          <cell r="AF171">
            <v>100</v>
          </cell>
        </row>
        <row r="172">
          <cell r="G172" t="str">
            <v>fev/22</v>
          </cell>
          <cell r="H172">
            <v>30861</v>
          </cell>
          <cell r="AF172">
            <v>140</v>
          </cell>
        </row>
        <row r="173">
          <cell r="G173" t="str">
            <v>fev/22</v>
          </cell>
          <cell r="H173">
            <v>30861</v>
          </cell>
          <cell r="AF173">
            <v>140</v>
          </cell>
        </row>
        <row r="174">
          <cell r="G174" t="str">
            <v>fev/22</v>
          </cell>
          <cell r="H174">
            <v>67112</v>
          </cell>
          <cell r="AF174">
            <v>180</v>
          </cell>
        </row>
        <row r="175">
          <cell r="G175" t="str">
            <v>fev/22</v>
          </cell>
          <cell r="H175">
            <v>57333</v>
          </cell>
          <cell r="AF175">
            <v>144</v>
          </cell>
        </row>
        <row r="176">
          <cell r="G176" t="str">
            <v>fev/22</v>
          </cell>
          <cell r="H176">
            <v>702465</v>
          </cell>
          <cell r="AF176">
            <v>144</v>
          </cell>
        </row>
        <row r="177">
          <cell r="G177" t="str">
            <v>fev/22</v>
          </cell>
          <cell r="H177">
            <v>702465</v>
          </cell>
          <cell r="AF177">
            <v>144</v>
          </cell>
        </row>
        <row r="178">
          <cell r="G178" t="str">
            <v>fev/22</v>
          </cell>
          <cell r="H178">
            <v>30861</v>
          </cell>
          <cell r="AF178">
            <v>140</v>
          </cell>
        </row>
        <row r="179">
          <cell r="G179" t="str">
            <v>fev/22</v>
          </cell>
          <cell r="H179">
            <v>30869</v>
          </cell>
          <cell r="AF179">
            <v>144</v>
          </cell>
        </row>
        <row r="180">
          <cell r="G180" t="str">
            <v>fev/22</v>
          </cell>
          <cell r="H180">
            <v>30861</v>
          </cell>
          <cell r="AF180">
            <v>225</v>
          </cell>
        </row>
        <row r="181">
          <cell r="G181" t="str">
            <v>fev/22</v>
          </cell>
          <cell r="H181">
            <v>30861</v>
          </cell>
          <cell r="AF181">
            <v>225</v>
          </cell>
        </row>
        <row r="182">
          <cell r="G182" t="str">
            <v>fev/22</v>
          </cell>
          <cell r="H182">
            <v>30861</v>
          </cell>
          <cell r="AF182">
            <v>250</v>
          </cell>
        </row>
        <row r="183">
          <cell r="G183" t="str">
            <v>fev/22</v>
          </cell>
          <cell r="H183">
            <v>30861</v>
          </cell>
          <cell r="AF183">
            <v>120</v>
          </cell>
        </row>
        <row r="184">
          <cell r="G184" t="str">
            <v>fev/22</v>
          </cell>
          <cell r="H184">
            <v>30861</v>
          </cell>
          <cell r="AF184">
            <v>120</v>
          </cell>
        </row>
        <row r="185">
          <cell r="G185" t="str">
            <v>fev/22</v>
          </cell>
          <cell r="H185">
            <v>30857</v>
          </cell>
          <cell r="AF185">
            <v>144</v>
          </cell>
        </row>
        <row r="186">
          <cell r="G186" t="str">
            <v>fev/22</v>
          </cell>
          <cell r="H186">
            <v>38105</v>
          </cell>
          <cell r="AF186">
            <v>140</v>
          </cell>
        </row>
        <row r="187">
          <cell r="G187" t="str">
            <v>fev/22</v>
          </cell>
          <cell r="H187">
            <v>30861</v>
          </cell>
          <cell r="AF187">
            <v>140</v>
          </cell>
        </row>
        <row r="188">
          <cell r="G188" t="str">
            <v>fev/22</v>
          </cell>
          <cell r="H188">
            <v>30857</v>
          </cell>
          <cell r="AF188">
            <v>144</v>
          </cell>
        </row>
        <row r="189">
          <cell r="G189" t="str">
            <v>fev/22</v>
          </cell>
          <cell r="H189">
            <v>30857</v>
          </cell>
          <cell r="AF189">
            <v>144</v>
          </cell>
        </row>
        <row r="190">
          <cell r="G190" t="str">
            <v>fev/22</v>
          </cell>
          <cell r="H190">
            <v>30857</v>
          </cell>
          <cell r="AF190">
            <v>144</v>
          </cell>
        </row>
        <row r="191">
          <cell r="G191" t="str">
            <v>fev/22</v>
          </cell>
          <cell r="H191">
            <v>67113</v>
          </cell>
          <cell r="AF191">
            <v>100</v>
          </cell>
        </row>
        <row r="192">
          <cell r="G192" t="str">
            <v>fev/22</v>
          </cell>
          <cell r="H192">
            <v>57333</v>
          </cell>
          <cell r="AF192">
            <v>144</v>
          </cell>
        </row>
        <row r="193">
          <cell r="G193" t="str">
            <v>fev/22</v>
          </cell>
          <cell r="H193">
            <v>38105</v>
          </cell>
          <cell r="AF193">
            <v>140</v>
          </cell>
        </row>
        <row r="194">
          <cell r="G194" t="str">
            <v>fev/22</v>
          </cell>
          <cell r="H194">
            <v>702465</v>
          </cell>
          <cell r="AF194">
            <v>190</v>
          </cell>
        </row>
        <row r="195">
          <cell r="G195" t="str">
            <v>fev/22</v>
          </cell>
          <cell r="H195">
            <v>67112</v>
          </cell>
          <cell r="AF195">
            <v>180</v>
          </cell>
        </row>
        <row r="196">
          <cell r="G196" t="str">
            <v>fev/22</v>
          </cell>
          <cell r="H196">
            <v>67113</v>
          </cell>
          <cell r="AF196">
            <v>180</v>
          </cell>
        </row>
        <row r="197">
          <cell r="G197" t="str">
            <v>fev/22</v>
          </cell>
          <cell r="H197">
            <v>67112</v>
          </cell>
          <cell r="AF197">
            <v>409</v>
          </cell>
        </row>
        <row r="198">
          <cell r="G198" t="str">
            <v>fev/22</v>
          </cell>
          <cell r="H198">
            <v>702465</v>
          </cell>
          <cell r="AF198">
            <v>54</v>
          </cell>
        </row>
        <row r="199">
          <cell r="G199" t="str">
            <v>fev/22</v>
          </cell>
          <cell r="H199">
            <v>57333</v>
          </cell>
          <cell r="AF199">
            <v>120</v>
          </cell>
        </row>
        <row r="200">
          <cell r="G200" t="str">
            <v>fev/22</v>
          </cell>
          <cell r="H200">
            <v>67113</v>
          </cell>
          <cell r="AF200">
            <v>30</v>
          </cell>
        </row>
        <row r="201">
          <cell r="G201" t="str">
            <v>fev/22</v>
          </cell>
          <cell r="H201">
            <v>67113</v>
          </cell>
          <cell r="AF201">
            <v>55</v>
          </cell>
        </row>
        <row r="202">
          <cell r="G202" t="str">
            <v>fev/22</v>
          </cell>
          <cell r="H202">
            <v>67113</v>
          </cell>
          <cell r="AF202">
            <v>50</v>
          </cell>
        </row>
        <row r="203">
          <cell r="G203" t="str">
            <v>fev/22</v>
          </cell>
          <cell r="H203">
            <v>67113</v>
          </cell>
          <cell r="AF203">
            <v>50</v>
          </cell>
        </row>
        <row r="204">
          <cell r="G204" t="str">
            <v>fev/22</v>
          </cell>
          <cell r="H204">
            <v>67112</v>
          </cell>
          <cell r="AF204">
            <v>50</v>
          </cell>
        </row>
        <row r="205">
          <cell r="G205" t="str">
            <v>fev/22</v>
          </cell>
          <cell r="H205">
            <v>67113</v>
          </cell>
          <cell r="AF205">
            <v>33</v>
          </cell>
        </row>
        <row r="206">
          <cell r="G206" t="str">
            <v>fev/22</v>
          </cell>
          <cell r="H206">
            <v>67112</v>
          </cell>
          <cell r="AF206">
            <v>62</v>
          </cell>
        </row>
        <row r="207">
          <cell r="G207" t="str">
            <v>fev/22</v>
          </cell>
          <cell r="H207">
            <v>67113</v>
          </cell>
          <cell r="AF207">
            <v>50</v>
          </cell>
        </row>
        <row r="208">
          <cell r="G208" t="str">
            <v>fev/22</v>
          </cell>
          <cell r="H208">
            <v>67113</v>
          </cell>
          <cell r="AF208">
            <v>37</v>
          </cell>
        </row>
        <row r="209">
          <cell r="G209" t="str">
            <v>fev/22</v>
          </cell>
          <cell r="H209">
            <v>67113</v>
          </cell>
          <cell r="AF209">
            <v>80</v>
          </cell>
        </row>
        <row r="210">
          <cell r="G210" t="str">
            <v>fev/22</v>
          </cell>
          <cell r="H210">
            <v>67113</v>
          </cell>
          <cell r="AF210">
            <v>59</v>
          </cell>
        </row>
        <row r="211">
          <cell r="G211" t="str">
            <v>fev/22</v>
          </cell>
          <cell r="H211">
            <v>67113</v>
          </cell>
          <cell r="AF211">
            <v>32</v>
          </cell>
        </row>
        <row r="212">
          <cell r="G212" t="str">
            <v>fev/22</v>
          </cell>
          <cell r="H212">
            <v>67112</v>
          </cell>
          <cell r="AF212">
            <v>35</v>
          </cell>
        </row>
        <row r="213">
          <cell r="G213" t="str">
            <v>fev/22</v>
          </cell>
          <cell r="H213">
            <v>67113</v>
          </cell>
          <cell r="AF213">
            <v>50</v>
          </cell>
        </row>
        <row r="214">
          <cell r="G214" t="str">
            <v>fev/22</v>
          </cell>
          <cell r="H214">
            <v>67113</v>
          </cell>
          <cell r="AF214">
            <v>65</v>
          </cell>
        </row>
        <row r="215">
          <cell r="G215" t="str">
            <v>fev/22</v>
          </cell>
          <cell r="H215">
            <v>67113</v>
          </cell>
          <cell r="AF215">
            <v>50</v>
          </cell>
        </row>
        <row r="216">
          <cell r="G216" t="str">
            <v>fev/22</v>
          </cell>
          <cell r="H216">
            <v>67113</v>
          </cell>
          <cell r="AF216">
            <v>50</v>
          </cell>
        </row>
        <row r="217">
          <cell r="G217" t="str">
            <v>fev/22</v>
          </cell>
          <cell r="H217">
            <v>30869</v>
          </cell>
          <cell r="AF217">
            <v>513</v>
          </cell>
        </row>
        <row r="218">
          <cell r="G218" t="str">
            <v>fev/22</v>
          </cell>
          <cell r="H218">
            <v>64145</v>
          </cell>
          <cell r="AF218">
            <v>127</v>
          </cell>
        </row>
        <row r="219">
          <cell r="G219" t="str">
            <v>fev/22</v>
          </cell>
          <cell r="H219">
            <v>64145</v>
          </cell>
          <cell r="AF219">
            <v>127</v>
          </cell>
        </row>
        <row r="220">
          <cell r="G220" t="str">
            <v>fev/22</v>
          </cell>
          <cell r="H220">
            <v>43321</v>
          </cell>
          <cell r="AF220">
            <v>223</v>
          </cell>
        </row>
        <row r="221">
          <cell r="G221" t="str">
            <v>fev/22</v>
          </cell>
          <cell r="H221">
            <v>43321</v>
          </cell>
          <cell r="AF221">
            <v>117</v>
          </cell>
        </row>
        <row r="222">
          <cell r="G222" t="str">
            <v>fev/22</v>
          </cell>
          <cell r="H222">
            <v>38105</v>
          </cell>
          <cell r="AF222">
            <v>199</v>
          </cell>
        </row>
        <row r="223">
          <cell r="G223" t="str">
            <v>fev/22</v>
          </cell>
          <cell r="H223">
            <v>702390</v>
          </cell>
          <cell r="AF223">
            <v>253</v>
          </cell>
        </row>
        <row r="224">
          <cell r="G224" t="str">
            <v>fev/22</v>
          </cell>
          <cell r="H224">
            <v>38105</v>
          </cell>
          <cell r="AF224">
            <v>100</v>
          </cell>
        </row>
        <row r="225">
          <cell r="G225" t="str">
            <v>fev/22</v>
          </cell>
          <cell r="H225">
            <v>57334</v>
          </cell>
          <cell r="AF225">
            <v>160</v>
          </cell>
        </row>
        <row r="226">
          <cell r="G226" t="str">
            <v>fev/22</v>
          </cell>
          <cell r="H226">
            <v>702465</v>
          </cell>
          <cell r="AF226">
            <v>190</v>
          </cell>
        </row>
        <row r="227">
          <cell r="G227" t="str">
            <v>fev/22</v>
          </cell>
          <cell r="H227">
            <v>57334</v>
          </cell>
          <cell r="AF227">
            <v>230</v>
          </cell>
        </row>
        <row r="228">
          <cell r="G228" t="str">
            <v>fev/22</v>
          </cell>
          <cell r="H228">
            <v>702465</v>
          </cell>
          <cell r="AF228">
            <v>160</v>
          </cell>
        </row>
        <row r="229">
          <cell r="G229" t="str">
            <v>fev/22</v>
          </cell>
          <cell r="H229">
            <v>67113</v>
          </cell>
          <cell r="AF229">
            <v>160</v>
          </cell>
        </row>
        <row r="230">
          <cell r="G230" t="str">
            <v>fev/22</v>
          </cell>
          <cell r="H230">
            <v>702390</v>
          </cell>
          <cell r="AF230">
            <v>200</v>
          </cell>
        </row>
        <row r="231">
          <cell r="G231" t="str">
            <v>fev/22</v>
          </cell>
          <cell r="H231">
            <v>38105</v>
          </cell>
          <cell r="AF231">
            <v>180</v>
          </cell>
        </row>
        <row r="232">
          <cell r="G232" t="str">
            <v>fev/22</v>
          </cell>
          <cell r="H232">
            <v>38105</v>
          </cell>
          <cell r="AF232">
            <v>170</v>
          </cell>
        </row>
        <row r="233">
          <cell r="G233" t="str">
            <v>fev/22</v>
          </cell>
          <cell r="H233">
            <v>30853</v>
          </cell>
          <cell r="AF233">
            <v>200</v>
          </cell>
        </row>
        <row r="234">
          <cell r="G234" t="str">
            <v>fev/22</v>
          </cell>
          <cell r="H234">
            <v>38105</v>
          </cell>
          <cell r="AF234">
            <v>188</v>
          </cell>
        </row>
        <row r="235">
          <cell r="G235" t="str">
            <v>fev/22</v>
          </cell>
          <cell r="H235">
            <v>64145</v>
          </cell>
          <cell r="AF235">
            <v>192.5</v>
          </cell>
        </row>
        <row r="236">
          <cell r="G236" t="str">
            <v>fev/22</v>
          </cell>
          <cell r="H236">
            <v>64151</v>
          </cell>
          <cell r="AF236">
            <v>235</v>
          </cell>
        </row>
        <row r="237">
          <cell r="G237" t="str">
            <v>fev/22</v>
          </cell>
          <cell r="H237">
            <v>57333</v>
          </cell>
          <cell r="AF237">
            <v>270</v>
          </cell>
        </row>
        <row r="238">
          <cell r="G238" t="str">
            <v>fev/22</v>
          </cell>
          <cell r="H238">
            <v>30857</v>
          </cell>
          <cell r="AF238">
            <v>288</v>
          </cell>
        </row>
        <row r="239">
          <cell r="G239" t="str">
            <v>fev/22</v>
          </cell>
          <cell r="H239">
            <v>43321</v>
          </cell>
          <cell r="AF239">
            <v>270</v>
          </cell>
        </row>
        <row r="240">
          <cell r="G240" t="str">
            <v>fev/22</v>
          </cell>
          <cell r="H240">
            <v>30869</v>
          </cell>
          <cell r="AF240">
            <v>240</v>
          </cell>
        </row>
        <row r="241">
          <cell r="G241" t="str">
            <v>fev/22</v>
          </cell>
          <cell r="H241">
            <v>30857</v>
          </cell>
          <cell r="AF241">
            <v>270</v>
          </cell>
        </row>
        <row r="242">
          <cell r="G242" t="str">
            <v>fev/22</v>
          </cell>
          <cell r="H242">
            <v>57333</v>
          </cell>
          <cell r="AF242">
            <v>270</v>
          </cell>
        </row>
        <row r="243">
          <cell r="G243" t="str">
            <v>fev/22</v>
          </cell>
          <cell r="H243">
            <v>38105</v>
          </cell>
          <cell r="AF243">
            <v>268</v>
          </cell>
        </row>
        <row r="244">
          <cell r="G244" t="str">
            <v>fev/22</v>
          </cell>
          <cell r="H244">
            <v>702824</v>
          </cell>
          <cell r="AF244">
            <v>270</v>
          </cell>
        </row>
        <row r="245">
          <cell r="G245" t="str">
            <v>fev/22</v>
          </cell>
          <cell r="H245">
            <v>702465</v>
          </cell>
          <cell r="AF245">
            <v>280</v>
          </cell>
        </row>
        <row r="246">
          <cell r="G246" t="str">
            <v>fev/22</v>
          </cell>
          <cell r="H246">
            <v>30857</v>
          </cell>
          <cell r="AF246">
            <v>270</v>
          </cell>
        </row>
        <row r="247">
          <cell r="G247" t="str">
            <v>fev/22</v>
          </cell>
          <cell r="H247">
            <v>38105</v>
          </cell>
          <cell r="AF247">
            <v>270</v>
          </cell>
        </row>
        <row r="248">
          <cell r="G248" t="str">
            <v>fev/22</v>
          </cell>
          <cell r="H248">
            <v>30869</v>
          </cell>
          <cell r="AF248">
            <v>270</v>
          </cell>
        </row>
        <row r="249">
          <cell r="G249" t="str">
            <v>fev/22</v>
          </cell>
          <cell r="H249">
            <v>702465</v>
          </cell>
          <cell r="AF249">
            <v>270</v>
          </cell>
        </row>
        <row r="250">
          <cell r="G250" t="str">
            <v>fev/22</v>
          </cell>
          <cell r="H250">
            <v>43321</v>
          </cell>
          <cell r="AF250">
            <v>270</v>
          </cell>
        </row>
        <row r="251">
          <cell r="G251" t="str">
            <v>fev/22</v>
          </cell>
          <cell r="H251">
            <v>57333</v>
          </cell>
          <cell r="AF251">
            <v>270</v>
          </cell>
        </row>
        <row r="252">
          <cell r="G252" t="str">
            <v>fev/22</v>
          </cell>
          <cell r="H252">
            <v>702465</v>
          </cell>
          <cell r="AF252">
            <v>270</v>
          </cell>
        </row>
        <row r="253">
          <cell r="G253" t="str">
            <v>fev/22</v>
          </cell>
          <cell r="H253">
            <v>64151</v>
          </cell>
          <cell r="AF253">
            <v>270</v>
          </cell>
        </row>
        <row r="254">
          <cell r="G254" t="str">
            <v>fev/22</v>
          </cell>
          <cell r="H254">
            <v>30861</v>
          </cell>
          <cell r="AF254">
            <v>240</v>
          </cell>
        </row>
        <row r="255">
          <cell r="G255" t="str">
            <v>fev/22</v>
          </cell>
          <cell r="H255">
            <v>30857</v>
          </cell>
          <cell r="AF255">
            <v>246</v>
          </cell>
        </row>
        <row r="256">
          <cell r="G256" t="str">
            <v>fev/22</v>
          </cell>
          <cell r="H256">
            <v>702390</v>
          </cell>
          <cell r="AF256">
            <v>270</v>
          </cell>
        </row>
        <row r="257">
          <cell r="G257" t="str">
            <v>fev/22</v>
          </cell>
          <cell r="H257">
            <v>57334</v>
          </cell>
          <cell r="AF257">
            <v>292</v>
          </cell>
        </row>
        <row r="258">
          <cell r="G258" t="str">
            <v>fev/22</v>
          </cell>
          <cell r="H258">
            <v>702390</v>
          </cell>
          <cell r="AF258">
            <v>218</v>
          </cell>
        </row>
        <row r="259">
          <cell r="G259" t="str">
            <v>fev/22</v>
          </cell>
          <cell r="H259">
            <v>57333</v>
          </cell>
          <cell r="AF259">
            <v>270</v>
          </cell>
        </row>
        <row r="260">
          <cell r="G260" t="str">
            <v>fev/22</v>
          </cell>
          <cell r="H260">
            <v>57333</v>
          </cell>
          <cell r="AF260">
            <v>270</v>
          </cell>
        </row>
        <row r="261">
          <cell r="G261" t="str">
            <v>fev/22</v>
          </cell>
          <cell r="H261">
            <v>38105</v>
          </cell>
          <cell r="AF261">
            <v>270</v>
          </cell>
        </row>
        <row r="262">
          <cell r="G262" t="str">
            <v>fev/22</v>
          </cell>
          <cell r="H262">
            <v>702465</v>
          </cell>
          <cell r="AF262">
            <v>368</v>
          </cell>
        </row>
        <row r="263">
          <cell r="G263" t="str">
            <v>fev/22</v>
          </cell>
          <cell r="H263">
            <v>30853</v>
          </cell>
          <cell r="AF263">
            <v>371</v>
          </cell>
        </row>
        <row r="264">
          <cell r="G264" t="str">
            <v>fev/22</v>
          </cell>
          <cell r="H264">
            <v>57333</v>
          </cell>
          <cell r="AF264">
            <v>240</v>
          </cell>
        </row>
        <row r="265">
          <cell r="G265" t="str">
            <v>fev/22</v>
          </cell>
          <cell r="H265">
            <v>57333</v>
          </cell>
          <cell r="AF265">
            <v>240</v>
          </cell>
        </row>
        <row r="266">
          <cell r="G266" t="str">
            <v>fev/22</v>
          </cell>
          <cell r="H266">
            <v>30869</v>
          </cell>
          <cell r="AF266">
            <v>270</v>
          </cell>
        </row>
        <row r="267">
          <cell r="G267" t="str">
            <v>fev/22</v>
          </cell>
          <cell r="H267">
            <v>30857</v>
          </cell>
          <cell r="AF267">
            <v>288</v>
          </cell>
        </row>
        <row r="268">
          <cell r="G268" t="str">
            <v>fev/22</v>
          </cell>
          <cell r="H268">
            <v>30853</v>
          </cell>
          <cell r="AF268">
            <v>338</v>
          </cell>
        </row>
        <row r="269">
          <cell r="G269" t="str">
            <v>fev/22</v>
          </cell>
          <cell r="H269">
            <v>702465</v>
          </cell>
          <cell r="AF269">
            <v>370</v>
          </cell>
        </row>
        <row r="270">
          <cell r="G270" t="str">
            <v>fev/22</v>
          </cell>
          <cell r="H270">
            <v>38105</v>
          </cell>
          <cell r="AF270">
            <v>240</v>
          </cell>
        </row>
        <row r="271">
          <cell r="G271" t="str">
            <v>fev/22</v>
          </cell>
          <cell r="H271">
            <v>702390</v>
          </cell>
          <cell r="AF271">
            <v>240</v>
          </cell>
        </row>
        <row r="272">
          <cell r="G272" t="str">
            <v>fev/22</v>
          </cell>
          <cell r="H272">
            <v>52144</v>
          </cell>
          <cell r="AF272">
            <v>240</v>
          </cell>
        </row>
        <row r="273">
          <cell r="G273" t="str">
            <v>fev/22</v>
          </cell>
          <cell r="H273">
            <v>52144</v>
          </cell>
          <cell r="AF273">
            <v>230.4</v>
          </cell>
        </row>
        <row r="274">
          <cell r="G274" t="str">
            <v>fev/22</v>
          </cell>
          <cell r="H274">
            <v>30861</v>
          </cell>
          <cell r="AF274">
            <v>400</v>
          </cell>
        </row>
        <row r="275">
          <cell r="G275" t="str">
            <v>fev/22</v>
          </cell>
          <cell r="H275">
            <v>30861</v>
          </cell>
          <cell r="AF275">
            <v>400</v>
          </cell>
        </row>
        <row r="276">
          <cell r="G276" t="str">
            <v>fev/22</v>
          </cell>
          <cell r="H276">
            <v>38105</v>
          </cell>
          <cell r="AF276">
            <v>240</v>
          </cell>
        </row>
        <row r="277">
          <cell r="G277" t="str">
            <v>fev/22</v>
          </cell>
          <cell r="H277">
            <v>30869</v>
          </cell>
          <cell r="AF277">
            <v>270</v>
          </cell>
        </row>
        <row r="278">
          <cell r="G278" t="str">
            <v>fev/22</v>
          </cell>
          <cell r="H278">
            <v>30869</v>
          </cell>
          <cell r="AF278">
            <v>270</v>
          </cell>
        </row>
        <row r="279">
          <cell r="G279" t="str">
            <v>fev/22</v>
          </cell>
          <cell r="H279">
            <v>30857</v>
          </cell>
          <cell r="AF279">
            <v>288</v>
          </cell>
        </row>
        <row r="280">
          <cell r="G280" t="str">
            <v>fev/22</v>
          </cell>
          <cell r="H280">
            <v>702390</v>
          </cell>
          <cell r="AF280">
            <v>280</v>
          </cell>
        </row>
        <row r="281">
          <cell r="G281" t="str">
            <v>fev/22</v>
          </cell>
          <cell r="H281">
            <v>30857</v>
          </cell>
          <cell r="AF281">
            <v>288</v>
          </cell>
        </row>
        <row r="282">
          <cell r="G282" t="str">
            <v>fev/22</v>
          </cell>
          <cell r="H282">
            <v>57333</v>
          </cell>
          <cell r="AF282">
            <v>270</v>
          </cell>
        </row>
        <row r="283">
          <cell r="G283" t="str">
            <v>fev/22</v>
          </cell>
          <cell r="H283">
            <v>30869</v>
          </cell>
          <cell r="AF283">
            <v>270</v>
          </cell>
        </row>
        <row r="284">
          <cell r="G284" t="str">
            <v>fev/22</v>
          </cell>
          <cell r="H284">
            <v>57333</v>
          </cell>
          <cell r="AF284">
            <v>270</v>
          </cell>
        </row>
        <row r="285">
          <cell r="G285" t="str">
            <v>fev/22</v>
          </cell>
          <cell r="H285">
            <v>57334</v>
          </cell>
          <cell r="AF285">
            <v>320</v>
          </cell>
        </row>
        <row r="286">
          <cell r="G286" t="str">
            <v>fev/22</v>
          </cell>
          <cell r="H286">
            <v>57333</v>
          </cell>
          <cell r="AF286">
            <v>190</v>
          </cell>
        </row>
        <row r="287">
          <cell r="G287" t="str">
            <v>fev/22</v>
          </cell>
          <cell r="H287">
            <v>30869</v>
          </cell>
          <cell r="AF287">
            <v>384</v>
          </cell>
        </row>
        <row r="288">
          <cell r="G288" t="str">
            <v>fev/22</v>
          </cell>
          <cell r="H288">
            <v>30869</v>
          </cell>
          <cell r="AF288">
            <v>192</v>
          </cell>
        </row>
        <row r="289">
          <cell r="G289" t="str">
            <v>fev/22</v>
          </cell>
          <cell r="H289">
            <v>57334</v>
          </cell>
          <cell r="AF289">
            <v>192</v>
          </cell>
        </row>
        <row r="290">
          <cell r="G290" t="str">
            <v>fev/22</v>
          </cell>
          <cell r="H290">
            <v>57334</v>
          </cell>
          <cell r="AF290">
            <v>240</v>
          </cell>
        </row>
        <row r="291">
          <cell r="G291" t="str">
            <v>fev/22</v>
          </cell>
          <cell r="H291">
            <v>67112</v>
          </cell>
          <cell r="AF291">
            <v>250</v>
          </cell>
        </row>
        <row r="292">
          <cell r="G292" t="str">
            <v>fev/22</v>
          </cell>
          <cell r="H292">
            <v>702390</v>
          </cell>
          <cell r="AF292">
            <v>392</v>
          </cell>
        </row>
        <row r="293">
          <cell r="G293" t="str">
            <v>fev/22</v>
          </cell>
          <cell r="H293">
            <v>30869</v>
          </cell>
          <cell r="AF293">
            <v>192</v>
          </cell>
        </row>
        <row r="294">
          <cell r="G294" t="str">
            <v>fev/22</v>
          </cell>
          <cell r="H294">
            <v>30869</v>
          </cell>
          <cell r="AF294">
            <v>240</v>
          </cell>
        </row>
        <row r="295">
          <cell r="G295" t="str">
            <v>fev/22</v>
          </cell>
          <cell r="H295">
            <v>30857</v>
          </cell>
          <cell r="AF295">
            <v>192</v>
          </cell>
        </row>
        <row r="296">
          <cell r="G296" t="str">
            <v>fev/22</v>
          </cell>
          <cell r="H296">
            <v>57333</v>
          </cell>
          <cell r="AF296">
            <v>192</v>
          </cell>
        </row>
        <row r="297">
          <cell r="G297" t="str">
            <v>fev/22</v>
          </cell>
          <cell r="H297">
            <v>57333</v>
          </cell>
          <cell r="AF297">
            <v>192</v>
          </cell>
        </row>
        <row r="298">
          <cell r="G298" t="str">
            <v>fev/22</v>
          </cell>
          <cell r="H298">
            <v>57333</v>
          </cell>
          <cell r="AF298">
            <v>192</v>
          </cell>
        </row>
        <row r="299">
          <cell r="G299" t="str">
            <v>fev/22</v>
          </cell>
          <cell r="H299">
            <v>702465</v>
          </cell>
          <cell r="AF299">
            <v>240</v>
          </cell>
        </row>
        <row r="300">
          <cell r="G300" t="str">
            <v>fev/22</v>
          </cell>
          <cell r="H300">
            <v>67113</v>
          </cell>
          <cell r="AF300">
            <v>200</v>
          </cell>
        </row>
        <row r="301">
          <cell r="G301" t="str">
            <v>fev/22</v>
          </cell>
          <cell r="H301">
            <v>30853</v>
          </cell>
          <cell r="AF301">
            <v>250</v>
          </cell>
        </row>
        <row r="302">
          <cell r="G302" t="str">
            <v>fev/22</v>
          </cell>
          <cell r="H302">
            <v>38105</v>
          </cell>
          <cell r="AF302">
            <v>200</v>
          </cell>
        </row>
        <row r="303">
          <cell r="G303" t="str">
            <v>fev/22</v>
          </cell>
          <cell r="H303">
            <v>67113</v>
          </cell>
          <cell r="AF303">
            <v>105</v>
          </cell>
        </row>
        <row r="304">
          <cell r="G304" t="str">
            <v>fev/22</v>
          </cell>
          <cell r="H304">
            <v>67113</v>
          </cell>
          <cell r="AF304">
            <v>200</v>
          </cell>
        </row>
        <row r="305">
          <cell r="G305" t="str">
            <v>fev/22</v>
          </cell>
          <cell r="H305">
            <v>67113</v>
          </cell>
          <cell r="AF305">
            <v>200</v>
          </cell>
        </row>
        <row r="306">
          <cell r="G306" t="str">
            <v>fev/22</v>
          </cell>
          <cell r="H306">
            <v>67113</v>
          </cell>
          <cell r="AF306">
            <v>200</v>
          </cell>
        </row>
        <row r="307">
          <cell r="G307" t="str">
            <v>fev/22</v>
          </cell>
          <cell r="H307">
            <v>57333</v>
          </cell>
          <cell r="AF307">
            <v>190</v>
          </cell>
        </row>
        <row r="308">
          <cell r="G308" t="str">
            <v>fev/22</v>
          </cell>
          <cell r="H308">
            <v>57333</v>
          </cell>
          <cell r="AF308">
            <v>185</v>
          </cell>
        </row>
        <row r="309">
          <cell r="G309" t="str">
            <v>fev/22</v>
          </cell>
          <cell r="H309">
            <v>67113</v>
          </cell>
          <cell r="AF309">
            <v>53</v>
          </cell>
        </row>
        <row r="310">
          <cell r="G310" t="str">
            <v>fev/22</v>
          </cell>
          <cell r="H310">
            <v>64145</v>
          </cell>
          <cell r="AF310">
            <v>199</v>
          </cell>
        </row>
        <row r="311">
          <cell r="G311" t="str">
            <v>fev/22</v>
          </cell>
          <cell r="H311">
            <v>67113</v>
          </cell>
          <cell r="AF311">
            <v>199</v>
          </cell>
        </row>
        <row r="312">
          <cell r="G312" t="str">
            <v>fev/22</v>
          </cell>
          <cell r="H312">
            <v>64151</v>
          </cell>
          <cell r="AF312">
            <v>199</v>
          </cell>
        </row>
        <row r="313">
          <cell r="G313" t="str">
            <v>fev/22</v>
          </cell>
          <cell r="H313">
            <v>64145</v>
          </cell>
          <cell r="AF313">
            <v>199</v>
          </cell>
        </row>
        <row r="314">
          <cell r="G314" t="str">
            <v>fev/22</v>
          </cell>
          <cell r="H314">
            <v>64145</v>
          </cell>
          <cell r="AF314">
            <v>199</v>
          </cell>
        </row>
        <row r="315">
          <cell r="G315" t="str">
            <v>fev/22</v>
          </cell>
          <cell r="H315">
            <v>67112</v>
          </cell>
          <cell r="AF315">
            <v>199</v>
          </cell>
        </row>
        <row r="316">
          <cell r="G316" t="str">
            <v>fev/22</v>
          </cell>
          <cell r="H316">
            <v>64145</v>
          </cell>
          <cell r="AF316">
            <v>299</v>
          </cell>
        </row>
        <row r="317">
          <cell r="G317" t="str">
            <v>fev/22</v>
          </cell>
          <cell r="H317">
            <v>67113</v>
          </cell>
          <cell r="AF317">
            <v>199</v>
          </cell>
        </row>
        <row r="318">
          <cell r="G318" t="str">
            <v>fev/22</v>
          </cell>
          <cell r="H318">
            <v>67112</v>
          </cell>
          <cell r="AF318">
            <v>200</v>
          </cell>
        </row>
        <row r="319">
          <cell r="G319" t="str">
            <v>fev/22</v>
          </cell>
          <cell r="H319">
            <v>67113</v>
          </cell>
          <cell r="AF319">
            <v>199</v>
          </cell>
        </row>
        <row r="320">
          <cell r="G320" t="str">
            <v>fev/22</v>
          </cell>
          <cell r="H320">
            <v>52144</v>
          </cell>
          <cell r="AF320">
            <v>199</v>
          </cell>
        </row>
        <row r="321">
          <cell r="G321" t="str">
            <v>fev/22</v>
          </cell>
          <cell r="H321">
            <v>64147</v>
          </cell>
          <cell r="AF321">
            <v>199</v>
          </cell>
        </row>
        <row r="322">
          <cell r="G322" t="str">
            <v>fev/22</v>
          </cell>
          <cell r="H322">
            <v>64145</v>
          </cell>
          <cell r="AF322">
            <v>299</v>
          </cell>
        </row>
        <row r="323">
          <cell r="G323" t="str">
            <v>fev/22</v>
          </cell>
          <cell r="H323">
            <v>67113</v>
          </cell>
          <cell r="AF323">
            <v>249</v>
          </cell>
        </row>
        <row r="324">
          <cell r="G324" t="str">
            <v>fev/22</v>
          </cell>
          <cell r="H324">
            <v>67113</v>
          </cell>
          <cell r="AF324">
            <v>199</v>
          </cell>
        </row>
        <row r="325">
          <cell r="G325" t="str">
            <v>fev/22</v>
          </cell>
          <cell r="H325">
            <v>67113</v>
          </cell>
          <cell r="AF325">
            <v>199</v>
          </cell>
        </row>
        <row r="326">
          <cell r="G326" t="str">
            <v>fev/22</v>
          </cell>
          <cell r="H326">
            <v>702465</v>
          </cell>
          <cell r="AF326">
            <v>157</v>
          </cell>
        </row>
        <row r="327">
          <cell r="G327" t="str">
            <v>fev/22</v>
          </cell>
          <cell r="H327">
            <v>67113</v>
          </cell>
          <cell r="AF327">
            <v>190</v>
          </cell>
        </row>
        <row r="328">
          <cell r="G328" t="str">
            <v>fev/22</v>
          </cell>
          <cell r="H328">
            <v>67113</v>
          </cell>
          <cell r="AF328">
            <v>350</v>
          </cell>
        </row>
        <row r="329">
          <cell r="G329" t="str">
            <v>fev/22</v>
          </cell>
          <cell r="H329">
            <v>64145</v>
          </cell>
          <cell r="AF329">
            <v>499</v>
          </cell>
        </row>
        <row r="330">
          <cell r="G330" t="str">
            <v>fev/22</v>
          </cell>
          <cell r="H330">
            <v>38105</v>
          </cell>
          <cell r="AF330">
            <v>306</v>
          </cell>
        </row>
        <row r="331">
          <cell r="G331" t="str">
            <v>fev/22</v>
          </cell>
          <cell r="H331">
            <v>67113</v>
          </cell>
          <cell r="AF331">
            <v>364</v>
          </cell>
        </row>
        <row r="332">
          <cell r="G332" t="str">
            <v>fev/22</v>
          </cell>
          <cell r="H332">
            <v>67112</v>
          </cell>
          <cell r="AF332">
            <v>339</v>
          </cell>
        </row>
        <row r="333">
          <cell r="G333" t="str">
            <v>fev/22</v>
          </cell>
          <cell r="H333">
            <v>702465</v>
          </cell>
          <cell r="AF333">
            <v>378</v>
          </cell>
        </row>
        <row r="334">
          <cell r="G334" t="str">
            <v>fev/22</v>
          </cell>
          <cell r="H334">
            <v>64145</v>
          </cell>
          <cell r="AF334">
            <v>499</v>
          </cell>
        </row>
        <row r="335">
          <cell r="G335" t="str">
            <v>fev/22</v>
          </cell>
          <cell r="H335">
            <v>38105</v>
          </cell>
          <cell r="AF335">
            <v>200</v>
          </cell>
        </row>
        <row r="336">
          <cell r="G336" t="str">
            <v>fev/22</v>
          </cell>
          <cell r="H336">
            <v>30869</v>
          </cell>
          <cell r="AF336">
            <v>325</v>
          </cell>
        </row>
        <row r="337">
          <cell r="G337" t="str">
            <v>fev/22</v>
          </cell>
          <cell r="H337">
            <v>702390</v>
          </cell>
          <cell r="AF337">
            <v>150</v>
          </cell>
        </row>
        <row r="338">
          <cell r="G338" t="str">
            <v>fev/22</v>
          </cell>
          <cell r="H338">
            <v>64151</v>
          </cell>
          <cell r="AF338">
            <v>175</v>
          </cell>
        </row>
        <row r="339">
          <cell r="G339" t="str">
            <v>fev/22</v>
          </cell>
          <cell r="H339">
            <v>64145</v>
          </cell>
          <cell r="AF339">
            <v>204.75</v>
          </cell>
        </row>
        <row r="340">
          <cell r="G340" t="str">
            <v>fev/22</v>
          </cell>
          <cell r="H340">
            <v>64145</v>
          </cell>
          <cell r="AF340">
            <v>169</v>
          </cell>
        </row>
        <row r="341">
          <cell r="G341" t="str">
            <v>fev/22</v>
          </cell>
          <cell r="H341">
            <v>64145</v>
          </cell>
          <cell r="AF341">
            <v>150</v>
          </cell>
        </row>
        <row r="342">
          <cell r="G342" t="str">
            <v>fev/22</v>
          </cell>
          <cell r="H342">
            <v>64151</v>
          </cell>
          <cell r="AF342">
            <v>240</v>
          </cell>
        </row>
        <row r="343">
          <cell r="G343" t="str">
            <v>fev/22</v>
          </cell>
          <cell r="H343">
            <v>64151</v>
          </cell>
          <cell r="AF343">
            <v>200</v>
          </cell>
        </row>
        <row r="344">
          <cell r="G344" t="str">
            <v>fev/22</v>
          </cell>
          <cell r="H344">
            <v>67113</v>
          </cell>
          <cell r="AF344">
            <v>206</v>
          </cell>
        </row>
        <row r="345">
          <cell r="G345" t="str">
            <v>fev/22</v>
          </cell>
          <cell r="H345">
            <v>64151</v>
          </cell>
          <cell r="AF345">
            <v>94</v>
          </cell>
        </row>
        <row r="346">
          <cell r="G346" t="str">
            <v>fev/22</v>
          </cell>
          <cell r="H346">
            <v>64151</v>
          </cell>
          <cell r="AF346">
            <v>94</v>
          </cell>
        </row>
        <row r="347">
          <cell r="G347" t="str">
            <v>fev/22</v>
          </cell>
          <cell r="H347">
            <v>67112</v>
          </cell>
          <cell r="AF347">
            <v>250</v>
          </cell>
        </row>
        <row r="348">
          <cell r="G348" t="str">
            <v>fev/22</v>
          </cell>
          <cell r="H348">
            <v>64147</v>
          </cell>
          <cell r="AF348">
            <v>250</v>
          </cell>
        </row>
        <row r="349">
          <cell r="G349" t="str">
            <v>fev/22</v>
          </cell>
          <cell r="H349">
            <v>64151</v>
          </cell>
          <cell r="AF349">
            <v>253</v>
          </cell>
        </row>
        <row r="350">
          <cell r="G350" t="str">
            <v>fev/22</v>
          </cell>
          <cell r="H350">
            <v>64145</v>
          </cell>
          <cell r="AF350">
            <v>227</v>
          </cell>
        </row>
        <row r="351">
          <cell r="G351" t="str">
            <v>fev/22</v>
          </cell>
          <cell r="H351">
            <v>64145</v>
          </cell>
          <cell r="AF351">
            <v>173</v>
          </cell>
        </row>
        <row r="352">
          <cell r="G352" t="str">
            <v>fev/22</v>
          </cell>
          <cell r="H352">
            <v>64145</v>
          </cell>
          <cell r="AF352">
            <v>291</v>
          </cell>
        </row>
        <row r="353">
          <cell r="G353" t="str">
            <v>fev/22</v>
          </cell>
          <cell r="H353">
            <v>67113</v>
          </cell>
          <cell r="AF353">
            <v>385</v>
          </cell>
        </row>
        <row r="354">
          <cell r="G354" t="str">
            <v>fev/22</v>
          </cell>
          <cell r="H354">
            <v>67113</v>
          </cell>
          <cell r="AF354">
            <v>385</v>
          </cell>
        </row>
        <row r="355">
          <cell r="G355" t="str">
            <v>fev/22</v>
          </cell>
          <cell r="H355">
            <v>67112</v>
          </cell>
          <cell r="AF355">
            <v>295</v>
          </cell>
        </row>
        <row r="356">
          <cell r="G356" t="str">
            <v>fev/22</v>
          </cell>
          <cell r="H356">
            <v>67112</v>
          </cell>
          <cell r="AF356">
            <v>275</v>
          </cell>
        </row>
        <row r="357">
          <cell r="G357" t="str">
            <v>fev/22</v>
          </cell>
          <cell r="H357">
            <v>67112</v>
          </cell>
          <cell r="AF357">
            <v>318</v>
          </cell>
        </row>
        <row r="358">
          <cell r="G358" t="str">
            <v>fev/22</v>
          </cell>
          <cell r="H358">
            <v>67113</v>
          </cell>
          <cell r="AF358">
            <v>139</v>
          </cell>
        </row>
        <row r="359">
          <cell r="G359" t="str">
            <v>fev/22</v>
          </cell>
          <cell r="H359">
            <v>67113</v>
          </cell>
          <cell r="AF359">
            <v>130</v>
          </cell>
        </row>
        <row r="360">
          <cell r="G360" t="str">
            <v>fev/22</v>
          </cell>
          <cell r="H360">
            <v>38105</v>
          </cell>
          <cell r="AF360">
            <v>54</v>
          </cell>
        </row>
        <row r="361">
          <cell r="G361" t="str">
            <v>fev/22</v>
          </cell>
          <cell r="H361">
            <v>43321</v>
          </cell>
          <cell r="AF361">
            <v>78</v>
          </cell>
        </row>
        <row r="362">
          <cell r="G362" t="str">
            <v>fev/22</v>
          </cell>
          <cell r="H362">
            <v>67113</v>
          </cell>
          <cell r="AF362">
            <v>200</v>
          </cell>
        </row>
        <row r="363">
          <cell r="G363" t="str">
            <v>fev/22</v>
          </cell>
          <cell r="H363">
            <v>64151</v>
          </cell>
          <cell r="AF363">
            <v>160</v>
          </cell>
        </row>
        <row r="364">
          <cell r="G364" t="str">
            <v>fev/22</v>
          </cell>
          <cell r="H364">
            <v>43321</v>
          </cell>
          <cell r="AF364">
            <v>200</v>
          </cell>
        </row>
        <row r="365">
          <cell r="G365" t="str">
            <v>fev/22</v>
          </cell>
          <cell r="H365">
            <v>67112</v>
          </cell>
          <cell r="AF365">
            <v>119.5</v>
          </cell>
        </row>
        <row r="366">
          <cell r="G366" t="str">
            <v>fev/22</v>
          </cell>
          <cell r="H366">
            <v>38105</v>
          </cell>
          <cell r="AF366">
            <v>200</v>
          </cell>
        </row>
        <row r="367">
          <cell r="G367" t="str">
            <v>fev/22</v>
          </cell>
          <cell r="H367">
            <v>57334</v>
          </cell>
          <cell r="AF367">
            <v>178</v>
          </cell>
        </row>
        <row r="368">
          <cell r="G368" t="str">
            <v>fev/22</v>
          </cell>
          <cell r="H368">
            <v>702465</v>
          </cell>
          <cell r="AF368">
            <v>150</v>
          </cell>
        </row>
        <row r="369">
          <cell r="G369" t="str">
            <v>fev/22</v>
          </cell>
          <cell r="H369">
            <v>67113</v>
          </cell>
          <cell r="AF369">
            <v>66</v>
          </cell>
        </row>
        <row r="370">
          <cell r="G370" t="str">
            <v>fev/22</v>
          </cell>
          <cell r="H370">
            <v>38105</v>
          </cell>
          <cell r="AF370">
            <v>94</v>
          </cell>
        </row>
        <row r="371">
          <cell r="G371" t="str">
            <v>fev/22</v>
          </cell>
          <cell r="H371">
            <v>702465</v>
          </cell>
          <cell r="AF371">
            <v>115</v>
          </cell>
        </row>
        <row r="372">
          <cell r="G372" t="str">
            <v>fev/22</v>
          </cell>
          <cell r="H372">
            <v>64151</v>
          </cell>
          <cell r="AF372">
            <v>84</v>
          </cell>
        </row>
        <row r="373">
          <cell r="G373" t="str">
            <v>fev/22</v>
          </cell>
          <cell r="H373">
            <v>702465</v>
          </cell>
          <cell r="AF373">
            <v>58</v>
          </cell>
        </row>
        <row r="374">
          <cell r="G374" t="str">
            <v>fev/22</v>
          </cell>
          <cell r="H374">
            <v>57334</v>
          </cell>
          <cell r="AF374">
            <v>83</v>
          </cell>
        </row>
        <row r="375">
          <cell r="G375" t="str">
            <v>fev/22</v>
          </cell>
          <cell r="H375">
            <v>702465</v>
          </cell>
          <cell r="AF375">
            <v>116</v>
          </cell>
        </row>
        <row r="376">
          <cell r="G376" t="str">
            <v>fev/22</v>
          </cell>
          <cell r="H376">
            <v>67113</v>
          </cell>
          <cell r="AF376">
            <v>200</v>
          </cell>
        </row>
        <row r="377">
          <cell r="G377" t="str">
            <v>fev/22</v>
          </cell>
          <cell r="H377">
            <v>57334</v>
          </cell>
          <cell r="AF377">
            <v>76</v>
          </cell>
        </row>
        <row r="378">
          <cell r="G378" t="str">
            <v>fev/22</v>
          </cell>
          <cell r="H378">
            <v>702465</v>
          </cell>
          <cell r="AF378">
            <v>54</v>
          </cell>
        </row>
        <row r="379">
          <cell r="G379" t="str">
            <v>fev/22</v>
          </cell>
          <cell r="H379">
            <v>702465</v>
          </cell>
          <cell r="AF379">
            <v>72</v>
          </cell>
        </row>
        <row r="380">
          <cell r="G380" t="str">
            <v>fev/22</v>
          </cell>
          <cell r="H380">
            <v>64145</v>
          </cell>
          <cell r="AF380">
            <v>100</v>
          </cell>
        </row>
        <row r="381">
          <cell r="G381" t="str">
            <v>fev/22</v>
          </cell>
          <cell r="H381">
            <v>38105</v>
          </cell>
          <cell r="AF381">
            <v>101</v>
          </cell>
        </row>
        <row r="382">
          <cell r="G382" t="str">
            <v>fev/22</v>
          </cell>
          <cell r="H382">
            <v>702465</v>
          </cell>
          <cell r="AF382">
            <v>86</v>
          </cell>
        </row>
        <row r="383">
          <cell r="G383" t="str">
            <v>fev/22</v>
          </cell>
          <cell r="H383">
            <v>57334</v>
          </cell>
          <cell r="AF383">
            <v>68</v>
          </cell>
        </row>
        <row r="384">
          <cell r="G384" t="str">
            <v>fev/22</v>
          </cell>
          <cell r="H384">
            <v>38105</v>
          </cell>
          <cell r="AF384">
            <v>123</v>
          </cell>
        </row>
        <row r="385">
          <cell r="G385" t="str">
            <v>fev/22</v>
          </cell>
          <cell r="H385">
            <v>702465</v>
          </cell>
          <cell r="AF385">
            <v>121</v>
          </cell>
        </row>
        <row r="386">
          <cell r="G386" t="str">
            <v>fev/22</v>
          </cell>
          <cell r="H386">
            <v>30861</v>
          </cell>
          <cell r="AF386">
            <v>100</v>
          </cell>
        </row>
        <row r="387">
          <cell r="G387" t="str">
            <v>fev/22</v>
          </cell>
          <cell r="H387">
            <v>30853</v>
          </cell>
          <cell r="AF387">
            <v>40</v>
          </cell>
        </row>
        <row r="388">
          <cell r="G388" t="str">
            <v>fev/22</v>
          </cell>
          <cell r="H388">
            <v>57334</v>
          </cell>
          <cell r="AF388">
            <v>190</v>
          </cell>
        </row>
        <row r="389">
          <cell r="G389" t="str">
            <v>fev/22</v>
          </cell>
          <cell r="H389">
            <v>702465</v>
          </cell>
          <cell r="AF389">
            <v>100</v>
          </cell>
        </row>
        <row r="390">
          <cell r="G390" t="str">
            <v>fev/22</v>
          </cell>
          <cell r="H390">
            <v>64151</v>
          </cell>
          <cell r="AF390">
            <v>75</v>
          </cell>
        </row>
        <row r="391">
          <cell r="G391" t="str">
            <v>fev/22</v>
          </cell>
          <cell r="H391">
            <v>64145</v>
          </cell>
          <cell r="AF391">
            <v>123</v>
          </cell>
        </row>
        <row r="392">
          <cell r="G392" t="str">
            <v>fev/22</v>
          </cell>
          <cell r="H392">
            <v>67113</v>
          </cell>
          <cell r="AF392">
            <v>57</v>
          </cell>
        </row>
        <row r="393">
          <cell r="G393" t="str">
            <v>fev/22</v>
          </cell>
          <cell r="H393">
            <v>702465</v>
          </cell>
          <cell r="AF393">
            <v>161</v>
          </cell>
        </row>
        <row r="394">
          <cell r="G394" t="str">
            <v>fev/22</v>
          </cell>
          <cell r="H394">
            <v>38105</v>
          </cell>
          <cell r="AF394">
            <v>160</v>
          </cell>
        </row>
        <row r="395">
          <cell r="G395" t="str">
            <v>fev/22</v>
          </cell>
          <cell r="H395">
            <v>64151</v>
          </cell>
          <cell r="AF395">
            <v>299</v>
          </cell>
        </row>
        <row r="396">
          <cell r="G396" t="str">
            <v>fev/22</v>
          </cell>
          <cell r="H396">
            <v>67113</v>
          </cell>
          <cell r="AF396">
            <v>299</v>
          </cell>
        </row>
        <row r="397">
          <cell r="G397" t="str">
            <v>fev/22</v>
          </cell>
          <cell r="H397">
            <v>67113</v>
          </cell>
          <cell r="AF397">
            <v>290</v>
          </cell>
        </row>
        <row r="398">
          <cell r="G398" t="str">
            <v>fev/22</v>
          </cell>
          <cell r="H398">
            <v>30869</v>
          </cell>
          <cell r="AF398">
            <v>180</v>
          </cell>
        </row>
        <row r="399">
          <cell r="G399" t="str">
            <v>fev/22</v>
          </cell>
          <cell r="H399">
            <v>702465</v>
          </cell>
          <cell r="AF399">
            <v>147</v>
          </cell>
        </row>
        <row r="400">
          <cell r="G400" t="str">
            <v>fev/22</v>
          </cell>
          <cell r="H400">
            <v>67112</v>
          </cell>
          <cell r="AF400">
            <v>249</v>
          </cell>
        </row>
        <row r="401">
          <cell r="G401" t="str">
            <v>fev/22</v>
          </cell>
          <cell r="H401">
            <v>30857</v>
          </cell>
          <cell r="AF401">
            <v>80</v>
          </cell>
        </row>
        <row r="402">
          <cell r="G402" t="str">
            <v>fev/22</v>
          </cell>
          <cell r="H402">
            <v>67112</v>
          </cell>
          <cell r="AF402">
            <v>269</v>
          </cell>
        </row>
        <row r="403">
          <cell r="G403" t="str">
            <v>fev/22</v>
          </cell>
          <cell r="H403">
            <v>64145</v>
          </cell>
          <cell r="AF403">
            <v>289</v>
          </cell>
        </row>
        <row r="404">
          <cell r="G404" t="str">
            <v>fev/22</v>
          </cell>
          <cell r="H404">
            <v>64145</v>
          </cell>
          <cell r="AF404">
            <v>289</v>
          </cell>
        </row>
        <row r="405">
          <cell r="G405" t="str">
            <v>fev/22</v>
          </cell>
          <cell r="H405">
            <v>67112</v>
          </cell>
          <cell r="AF405">
            <v>263</v>
          </cell>
        </row>
        <row r="406">
          <cell r="G406" t="str">
            <v>fev/22</v>
          </cell>
          <cell r="H406">
            <v>64151</v>
          </cell>
          <cell r="AF406">
            <v>289</v>
          </cell>
        </row>
        <row r="407">
          <cell r="G407" t="str">
            <v>fev/22</v>
          </cell>
          <cell r="H407">
            <v>64145</v>
          </cell>
          <cell r="AF407">
            <v>289</v>
          </cell>
        </row>
        <row r="408">
          <cell r="G408" t="str">
            <v>fev/22</v>
          </cell>
          <cell r="H408">
            <v>64145</v>
          </cell>
          <cell r="AF408">
            <v>289</v>
          </cell>
        </row>
        <row r="409">
          <cell r="G409" t="str">
            <v>fev/22</v>
          </cell>
          <cell r="H409">
            <v>64145</v>
          </cell>
          <cell r="AF409">
            <v>389</v>
          </cell>
        </row>
        <row r="410">
          <cell r="G410" t="str">
            <v>fev/22</v>
          </cell>
          <cell r="H410">
            <v>64151</v>
          </cell>
          <cell r="AF410">
            <v>269</v>
          </cell>
        </row>
        <row r="411">
          <cell r="G411" t="str">
            <v>fev/22</v>
          </cell>
          <cell r="H411">
            <v>30869</v>
          </cell>
          <cell r="AF411">
            <v>148</v>
          </cell>
        </row>
        <row r="412">
          <cell r="G412" t="str">
            <v>fev/22</v>
          </cell>
          <cell r="H412">
            <v>67113</v>
          </cell>
          <cell r="AF412">
            <v>68</v>
          </cell>
        </row>
        <row r="413">
          <cell r="G413" t="str">
            <v>fev/22</v>
          </cell>
          <cell r="H413">
            <v>64145</v>
          </cell>
          <cell r="AF413">
            <v>84</v>
          </cell>
        </row>
        <row r="414">
          <cell r="G414" t="str">
            <v>fev/22</v>
          </cell>
          <cell r="H414">
            <v>64145</v>
          </cell>
          <cell r="AF414">
            <v>146</v>
          </cell>
        </row>
        <row r="415">
          <cell r="G415" t="str">
            <v>fev/22</v>
          </cell>
          <cell r="H415">
            <v>64151</v>
          </cell>
          <cell r="AF415">
            <v>170</v>
          </cell>
        </row>
        <row r="416">
          <cell r="G416" t="str">
            <v>fev/22</v>
          </cell>
          <cell r="H416">
            <v>57334</v>
          </cell>
          <cell r="AF416">
            <v>106</v>
          </cell>
        </row>
        <row r="417">
          <cell r="G417" t="str">
            <v>fev/22</v>
          </cell>
          <cell r="H417">
            <v>30853</v>
          </cell>
          <cell r="AF417">
            <v>200</v>
          </cell>
        </row>
        <row r="418">
          <cell r="G418" t="str">
            <v>fev/22</v>
          </cell>
          <cell r="H418">
            <v>57334</v>
          </cell>
          <cell r="AF418">
            <v>82</v>
          </cell>
        </row>
        <row r="419">
          <cell r="G419" t="str">
            <v>fev/22</v>
          </cell>
          <cell r="H419">
            <v>702465</v>
          </cell>
          <cell r="AF419">
            <v>92</v>
          </cell>
        </row>
        <row r="420">
          <cell r="G420" t="str">
            <v>fev/22</v>
          </cell>
          <cell r="H420">
            <v>30853</v>
          </cell>
          <cell r="AF420">
            <v>200</v>
          </cell>
        </row>
        <row r="421">
          <cell r="G421" t="str">
            <v>fev/22</v>
          </cell>
          <cell r="H421">
            <v>57334</v>
          </cell>
          <cell r="AF421">
            <v>294</v>
          </cell>
        </row>
        <row r="422">
          <cell r="G422" t="str">
            <v>fev/22</v>
          </cell>
          <cell r="H422">
            <v>30853</v>
          </cell>
          <cell r="AF422">
            <v>300</v>
          </cell>
        </row>
        <row r="423">
          <cell r="G423" t="str">
            <v>fev/22</v>
          </cell>
          <cell r="H423">
            <v>702465</v>
          </cell>
          <cell r="AF423">
            <v>200</v>
          </cell>
        </row>
        <row r="424">
          <cell r="G424" t="str">
            <v>fev/22</v>
          </cell>
          <cell r="H424">
            <v>30861</v>
          </cell>
          <cell r="AF424">
            <v>270</v>
          </cell>
        </row>
        <row r="425">
          <cell r="G425" t="str">
            <v>fev/22</v>
          </cell>
          <cell r="H425">
            <v>38105</v>
          </cell>
          <cell r="AF425">
            <v>180</v>
          </cell>
        </row>
        <row r="426">
          <cell r="G426" t="str">
            <v>fev/22</v>
          </cell>
          <cell r="H426">
            <v>64145</v>
          </cell>
          <cell r="AF426">
            <v>170</v>
          </cell>
        </row>
        <row r="427">
          <cell r="G427" t="str">
            <v>fev/22</v>
          </cell>
          <cell r="H427">
            <v>38105</v>
          </cell>
          <cell r="AF427">
            <v>100</v>
          </cell>
        </row>
        <row r="428">
          <cell r="G428" t="str">
            <v>fev/22</v>
          </cell>
          <cell r="H428">
            <v>43321</v>
          </cell>
          <cell r="AF428">
            <v>160</v>
          </cell>
        </row>
        <row r="429">
          <cell r="G429" t="str">
            <v>fev/22</v>
          </cell>
          <cell r="H429">
            <v>57334</v>
          </cell>
          <cell r="AF429">
            <v>200</v>
          </cell>
        </row>
        <row r="430">
          <cell r="G430" t="str">
            <v>fev/22</v>
          </cell>
          <cell r="H430">
            <v>57334</v>
          </cell>
          <cell r="AF430">
            <v>200</v>
          </cell>
        </row>
        <row r="431">
          <cell r="G431" t="str">
            <v>fev/22</v>
          </cell>
          <cell r="H431">
            <v>67113</v>
          </cell>
          <cell r="AF431">
            <v>213</v>
          </cell>
        </row>
        <row r="432">
          <cell r="G432" t="str">
            <v>fev/22</v>
          </cell>
          <cell r="H432">
            <v>67113</v>
          </cell>
          <cell r="AF432">
            <v>210</v>
          </cell>
        </row>
        <row r="433">
          <cell r="G433" t="str">
            <v>fev/22</v>
          </cell>
          <cell r="H433">
            <v>67113</v>
          </cell>
          <cell r="AF433">
            <v>221</v>
          </cell>
        </row>
        <row r="434">
          <cell r="G434" t="str">
            <v>fev/22</v>
          </cell>
          <cell r="H434">
            <v>67113</v>
          </cell>
          <cell r="AF434">
            <v>211</v>
          </cell>
        </row>
        <row r="435">
          <cell r="G435" t="str">
            <v>fev/22</v>
          </cell>
          <cell r="H435">
            <v>67113</v>
          </cell>
          <cell r="AF435">
            <v>170</v>
          </cell>
        </row>
        <row r="436">
          <cell r="G436" t="str">
            <v>fev/22</v>
          </cell>
          <cell r="H436">
            <v>52144</v>
          </cell>
          <cell r="AF436">
            <v>251</v>
          </cell>
        </row>
        <row r="437">
          <cell r="G437" t="str">
            <v>fev/22</v>
          </cell>
          <cell r="H437">
            <v>64151</v>
          </cell>
          <cell r="AF437">
            <v>175</v>
          </cell>
        </row>
        <row r="438">
          <cell r="G438" t="str">
            <v>fev/22</v>
          </cell>
          <cell r="H438">
            <v>702465</v>
          </cell>
          <cell r="AF438">
            <v>110</v>
          </cell>
        </row>
        <row r="439">
          <cell r="G439" t="str">
            <v>fev/22</v>
          </cell>
          <cell r="H439">
            <v>57333</v>
          </cell>
          <cell r="AF439">
            <v>100</v>
          </cell>
        </row>
        <row r="440">
          <cell r="G440" t="str">
            <v>fev/22</v>
          </cell>
          <cell r="H440">
            <v>30857</v>
          </cell>
          <cell r="AF440">
            <v>249</v>
          </cell>
        </row>
        <row r="441">
          <cell r="G441" t="str">
            <v>fev/22</v>
          </cell>
          <cell r="H441">
            <v>57334</v>
          </cell>
          <cell r="AF441">
            <v>170</v>
          </cell>
        </row>
        <row r="442">
          <cell r="G442" t="str">
            <v>fev/22</v>
          </cell>
          <cell r="H442">
            <v>30861</v>
          </cell>
          <cell r="AF442">
            <v>165</v>
          </cell>
        </row>
        <row r="443">
          <cell r="G443" t="str">
            <v>fev/22</v>
          </cell>
          <cell r="H443">
            <v>30869</v>
          </cell>
          <cell r="AF443">
            <v>240</v>
          </cell>
        </row>
        <row r="444">
          <cell r="G444" t="str">
            <v>fev/22</v>
          </cell>
          <cell r="H444">
            <v>64151</v>
          </cell>
          <cell r="AF444">
            <v>120</v>
          </cell>
        </row>
        <row r="445">
          <cell r="G445" t="str">
            <v>fev/22</v>
          </cell>
          <cell r="H445">
            <v>64145</v>
          </cell>
          <cell r="AF445">
            <v>120</v>
          </cell>
        </row>
        <row r="446">
          <cell r="G446" t="str">
            <v>fev/22</v>
          </cell>
          <cell r="H446">
            <v>67113</v>
          </cell>
          <cell r="AF446">
            <v>255</v>
          </cell>
        </row>
        <row r="447">
          <cell r="G447" t="str">
            <v>fev/22</v>
          </cell>
          <cell r="H447">
            <v>43321</v>
          </cell>
          <cell r="AF447">
            <v>107</v>
          </cell>
        </row>
        <row r="448">
          <cell r="G448" t="str">
            <v>fev/22</v>
          </cell>
          <cell r="H448">
            <v>57333</v>
          </cell>
          <cell r="AF448">
            <v>143</v>
          </cell>
        </row>
        <row r="449">
          <cell r="G449" t="str">
            <v>fev/22</v>
          </cell>
          <cell r="H449">
            <v>57333</v>
          </cell>
          <cell r="AF449">
            <v>130</v>
          </cell>
        </row>
        <row r="450">
          <cell r="G450" t="str">
            <v>fev/22</v>
          </cell>
          <cell r="H450">
            <v>702390</v>
          </cell>
          <cell r="AF450">
            <v>100</v>
          </cell>
        </row>
        <row r="451">
          <cell r="G451" t="str">
            <v>fev/22</v>
          </cell>
          <cell r="H451">
            <v>67113</v>
          </cell>
          <cell r="AF451">
            <v>144</v>
          </cell>
        </row>
        <row r="452">
          <cell r="G452" t="str">
            <v>fev/22</v>
          </cell>
          <cell r="H452">
            <v>67113</v>
          </cell>
          <cell r="AF452">
            <v>158</v>
          </cell>
        </row>
        <row r="453">
          <cell r="G453" t="str">
            <v>fev/22</v>
          </cell>
          <cell r="H453">
            <v>30857</v>
          </cell>
          <cell r="AF453">
            <v>104</v>
          </cell>
        </row>
        <row r="454">
          <cell r="G454" t="str">
            <v>fev/22</v>
          </cell>
          <cell r="H454">
            <v>57333</v>
          </cell>
          <cell r="AF454">
            <v>287</v>
          </cell>
        </row>
        <row r="455">
          <cell r="G455" t="str">
            <v>fev/22</v>
          </cell>
          <cell r="H455">
            <v>64145</v>
          </cell>
          <cell r="AF455">
            <v>48.79</v>
          </cell>
        </row>
        <row r="456">
          <cell r="G456" t="str">
            <v>fev/22</v>
          </cell>
          <cell r="H456">
            <v>57334</v>
          </cell>
          <cell r="AF456">
            <v>229</v>
          </cell>
        </row>
        <row r="457">
          <cell r="G457" t="str">
            <v>fev/22</v>
          </cell>
          <cell r="H457">
            <v>38105</v>
          </cell>
          <cell r="AF457">
            <v>72</v>
          </cell>
        </row>
        <row r="458">
          <cell r="G458" t="str">
            <v>fev/22</v>
          </cell>
          <cell r="H458">
            <v>64145</v>
          </cell>
          <cell r="AF458">
            <v>170</v>
          </cell>
        </row>
        <row r="459">
          <cell r="G459" t="str">
            <v>fev/22</v>
          </cell>
          <cell r="H459">
            <v>702824</v>
          </cell>
          <cell r="AF459">
            <v>196</v>
          </cell>
        </row>
        <row r="460">
          <cell r="G460" t="str">
            <v>fev/22</v>
          </cell>
          <cell r="H460">
            <v>64151</v>
          </cell>
          <cell r="AF460">
            <v>170</v>
          </cell>
        </row>
        <row r="461">
          <cell r="G461" t="str">
            <v>fev/22</v>
          </cell>
          <cell r="H461">
            <v>702465</v>
          </cell>
          <cell r="AF461">
            <v>170</v>
          </cell>
        </row>
        <row r="462">
          <cell r="G462" t="str">
            <v>fev/22</v>
          </cell>
          <cell r="H462">
            <v>57333</v>
          </cell>
          <cell r="AF462">
            <v>169.9</v>
          </cell>
        </row>
        <row r="463">
          <cell r="G463" t="str">
            <v>fev/22</v>
          </cell>
          <cell r="H463">
            <v>702390</v>
          </cell>
          <cell r="AF463">
            <v>175</v>
          </cell>
        </row>
        <row r="464">
          <cell r="G464" t="str">
            <v>fev/22</v>
          </cell>
          <cell r="H464">
            <v>702824</v>
          </cell>
          <cell r="AF464">
            <v>170</v>
          </cell>
        </row>
        <row r="465">
          <cell r="G465" t="str">
            <v>fev/22</v>
          </cell>
          <cell r="H465">
            <v>702465</v>
          </cell>
          <cell r="AF465">
            <v>170</v>
          </cell>
        </row>
        <row r="466">
          <cell r="G466" t="str">
            <v>fev/22</v>
          </cell>
          <cell r="H466">
            <v>64145</v>
          </cell>
          <cell r="AF466">
            <v>170</v>
          </cell>
        </row>
        <row r="467">
          <cell r="G467" t="str">
            <v>fev/22</v>
          </cell>
          <cell r="H467">
            <v>30869</v>
          </cell>
          <cell r="AF467">
            <v>169</v>
          </cell>
        </row>
        <row r="468">
          <cell r="G468" t="str">
            <v>fev/22</v>
          </cell>
          <cell r="H468">
            <v>64151</v>
          </cell>
          <cell r="AF468">
            <v>170</v>
          </cell>
        </row>
        <row r="469">
          <cell r="G469" t="str">
            <v>fev/22</v>
          </cell>
          <cell r="H469">
            <v>57334</v>
          </cell>
          <cell r="AF469">
            <v>170</v>
          </cell>
        </row>
        <row r="470">
          <cell r="G470" t="str">
            <v>fev/22</v>
          </cell>
          <cell r="H470">
            <v>30852</v>
          </cell>
          <cell r="AF470">
            <v>169</v>
          </cell>
        </row>
        <row r="471">
          <cell r="G471" t="str">
            <v>fev/22</v>
          </cell>
          <cell r="H471">
            <v>30852</v>
          </cell>
          <cell r="AF471">
            <v>169</v>
          </cell>
        </row>
        <row r="472">
          <cell r="G472" t="str">
            <v>fev/22</v>
          </cell>
          <cell r="H472">
            <v>64145</v>
          </cell>
          <cell r="AF472">
            <v>180</v>
          </cell>
        </row>
        <row r="473">
          <cell r="G473" t="str">
            <v>fev/22</v>
          </cell>
          <cell r="H473">
            <v>30869</v>
          </cell>
          <cell r="AF473">
            <v>220</v>
          </cell>
        </row>
        <row r="474">
          <cell r="G474" t="str">
            <v>fev/22</v>
          </cell>
          <cell r="H474">
            <v>30853</v>
          </cell>
          <cell r="AF474">
            <v>250</v>
          </cell>
        </row>
        <row r="475">
          <cell r="G475" t="str">
            <v>fev/22</v>
          </cell>
          <cell r="H475">
            <v>57333</v>
          </cell>
          <cell r="AF475">
            <v>185</v>
          </cell>
        </row>
        <row r="476">
          <cell r="G476" t="str">
            <v>fev/22</v>
          </cell>
          <cell r="H476">
            <v>43321</v>
          </cell>
          <cell r="AF476">
            <v>195</v>
          </cell>
        </row>
        <row r="477">
          <cell r="G477" t="str">
            <v>fev/22</v>
          </cell>
          <cell r="H477">
            <v>64151</v>
          </cell>
          <cell r="AF477">
            <v>193</v>
          </cell>
        </row>
        <row r="478">
          <cell r="G478" t="str">
            <v>fev/22</v>
          </cell>
          <cell r="H478">
            <v>67112</v>
          </cell>
          <cell r="AF478">
            <v>157</v>
          </cell>
        </row>
        <row r="479">
          <cell r="G479" t="str">
            <v>fev/22</v>
          </cell>
          <cell r="H479">
            <v>30861</v>
          </cell>
          <cell r="AF479">
            <v>162</v>
          </cell>
        </row>
        <row r="480">
          <cell r="G480" t="str">
            <v>fev/22</v>
          </cell>
          <cell r="H480">
            <v>67113</v>
          </cell>
          <cell r="AF480">
            <v>131</v>
          </cell>
        </row>
        <row r="481">
          <cell r="G481" t="str">
            <v>fev/22</v>
          </cell>
          <cell r="H481">
            <v>30861</v>
          </cell>
          <cell r="AF481">
            <v>260</v>
          </cell>
        </row>
        <row r="482">
          <cell r="G482" t="str">
            <v>fev/22</v>
          </cell>
          <cell r="H482">
            <v>30861</v>
          </cell>
          <cell r="AF482">
            <v>276</v>
          </cell>
        </row>
        <row r="483">
          <cell r="G483" t="str">
            <v>fev/22</v>
          </cell>
          <cell r="H483">
            <v>38105</v>
          </cell>
          <cell r="AF483">
            <v>214</v>
          </cell>
        </row>
        <row r="484">
          <cell r="G484" t="str">
            <v>fev/22</v>
          </cell>
          <cell r="H484">
            <v>38105</v>
          </cell>
          <cell r="AF484">
            <v>214</v>
          </cell>
        </row>
        <row r="485">
          <cell r="G485" t="str">
            <v>fev/22</v>
          </cell>
          <cell r="H485">
            <v>30869</v>
          </cell>
          <cell r="AF485">
            <v>230</v>
          </cell>
        </row>
        <row r="486">
          <cell r="G486" t="str">
            <v>fev/22</v>
          </cell>
          <cell r="H486">
            <v>30857</v>
          </cell>
          <cell r="AF486">
            <v>252</v>
          </cell>
        </row>
        <row r="487">
          <cell r="G487" t="str">
            <v>fev/22</v>
          </cell>
          <cell r="H487">
            <v>64145</v>
          </cell>
          <cell r="AF487">
            <v>250</v>
          </cell>
        </row>
        <row r="488">
          <cell r="G488" t="str">
            <v>fev/22</v>
          </cell>
          <cell r="H488">
            <v>67112</v>
          </cell>
          <cell r="AF488">
            <v>206</v>
          </cell>
        </row>
        <row r="489">
          <cell r="G489" t="str">
            <v>fev/22</v>
          </cell>
          <cell r="H489">
            <v>702465</v>
          </cell>
          <cell r="AF489">
            <v>280</v>
          </cell>
        </row>
        <row r="490">
          <cell r="G490" t="str">
            <v>fev/22</v>
          </cell>
          <cell r="H490">
            <v>57333</v>
          </cell>
          <cell r="AF490">
            <v>344</v>
          </cell>
        </row>
        <row r="491">
          <cell r="G491" t="str">
            <v>fev/22</v>
          </cell>
          <cell r="H491">
            <v>30857</v>
          </cell>
          <cell r="AF491">
            <v>200</v>
          </cell>
        </row>
        <row r="492">
          <cell r="G492" t="str">
            <v>fev/22</v>
          </cell>
          <cell r="H492">
            <v>30869</v>
          </cell>
          <cell r="AF492">
            <v>200</v>
          </cell>
        </row>
        <row r="493">
          <cell r="G493" t="str">
            <v>fev/22</v>
          </cell>
          <cell r="H493">
            <v>30869</v>
          </cell>
          <cell r="AF493">
            <v>200</v>
          </cell>
        </row>
        <row r="494">
          <cell r="G494" t="str">
            <v>fev/22</v>
          </cell>
          <cell r="H494">
            <v>702465</v>
          </cell>
          <cell r="AF494">
            <v>340</v>
          </cell>
        </row>
        <row r="495">
          <cell r="G495" t="str">
            <v>fev/22</v>
          </cell>
          <cell r="H495">
            <v>30857</v>
          </cell>
          <cell r="AF495">
            <v>137</v>
          </cell>
        </row>
        <row r="496">
          <cell r="G496" t="str">
            <v>fev/22</v>
          </cell>
          <cell r="H496">
            <v>30861</v>
          </cell>
          <cell r="AF496">
            <v>249</v>
          </cell>
        </row>
        <row r="497">
          <cell r="G497" t="str">
            <v>fev/22</v>
          </cell>
          <cell r="H497">
            <v>30869</v>
          </cell>
          <cell r="AF497">
            <v>282</v>
          </cell>
        </row>
        <row r="498">
          <cell r="G498" t="str">
            <v>fev/22</v>
          </cell>
          <cell r="H498">
            <v>30857</v>
          </cell>
          <cell r="AF498">
            <v>190</v>
          </cell>
        </row>
        <row r="499">
          <cell r="G499" t="str">
            <v>fev/22</v>
          </cell>
          <cell r="H499">
            <v>30857</v>
          </cell>
          <cell r="AF499">
            <v>280</v>
          </cell>
        </row>
        <row r="500">
          <cell r="G500" t="str">
            <v>fev/22</v>
          </cell>
          <cell r="H500">
            <v>702465</v>
          </cell>
          <cell r="AF500">
            <v>350</v>
          </cell>
        </row>
        <row r="501">
          <cell r="G501" t="str">
            <v>fev/22</v>
          </cell>
          <cell r="H501">
            <v>30861</v>
          </cell>
          <cell r="AF501">
            <v>420</v>
          </cell>
        </row>
        <row r="502">
          <cell r="G502" t="str">
            <v>fev/22</v>
          </cell>
          <cell r="H502">
            <v>57334</v>
          </cell>
          <cell r="AF502">
            <v>338</v>
          </cell>
        </row>
        <row r="503">
          <cell r="G503" t="str">
            <v>fev/22</v>
          </cell>
          <cell r="H503">
            <v>702465</v>
          </cell>
          <cell r="AF503">
            <v>338</v>
          </cell>
        </row>
        <row r="504">
          <cell r="G504" t="str">
            <v>fev/22</v>
          </cell>
          <cell r="H504">
            <v>30869</v>
          </cell>
          <cell r="AF504">
            <v>338</v>
          </cell>
        </row>
        <row r="505">
          <cell r="G505" t="str">
            <v>fev/22</v>
          </cell>
          <cell r="H505">
            <v>30861</v>
          </cell>
          <cell r="AF505">
            <v>165</v>
          </cell>
        </row>
        <row r="506">
          <cell r="G506" t="str">
            <v>fev/22</v>
          </cell>
          <cell r="H506">
            <v>64151</v>
          </cell>
          <cell r="AF506">
            <v>195</v>
          </cell>
        </row>
        <row r="507">
          <cell r="G507" t="str">
            <v>fev/22</v>
          </cell>
          <cell r="H507">
            <v>57333</v>
          </cell>
          <cell r="AF507">
            <v>194.99</v>
          </cell>
        </row>
        <row r="508">
          <cell r="G508" t="str">
            <v>fev/22</v>
          </cell>
          <cell r="H508">
            <v>64147</v>
          </cell>
          <cell r="AF508">
            <v>195</v>
          </cell>
        </row>
        <row r="509">
          <cell r="G509" t="str">
            <v>fev/22</v>
          </cell>
          <cell r="H509">
            <v>64151</v>
          </cell>
          <cell r="AF509">
            <v>195</v>
          </cell>
        </row>
        <row r="510">
          <cell r="G510" t="str">
            <v>fev/22</v>
          </cell>
          <cell r="H510">
            <v>64147</v>
          </cell>
          <cell r="AF510">
            <v>195</v>
          </cell>
        </row>
        <row r="511">
          <cell r="G511" t="str">
            <v>fev/22</v>
          </cell>
          <cell r="H511">
            <v>64151</v>
          </cell>
          <cell r="AF511">
            <v>195</v>
          </cell>
        </row>
        <row r="512">
          <cell r="G512" t="str">
            <v>fev/22</v>
          </cell>
          <cell r="H512">
            <v>64145</v>
          </cell>
          <cell r="AF512">
            <v>195</v>
          </cell>
        </row>
        <row r="513">
          <cell r="G513" t="str">
            <v>fev/22</v>
          </cell>
          <cell r="H513">
            <v>64145</v>
          </cell>
          <cell r="AF513">
            <v>195</v>
          </cell>
        </row>
        <row r="514">
          <cell r="G514" t="str">
            <v>fev/22</v>
          </cell>
          <cell r="H514">
            <v>57333</v>
          </cell>
          <cell r="AF514">
            <v>175</v>
          </cell>
        </row>
        <row r="515">
          <cell r="G515" t="str">
            <v>fev/22</v>
          </cell>
          <cell r="H515">
            <v>64145</v>
          </cell>
          <cell r="AF515">
            <v>175</v>
          </cell>
        </row>
        <row r="516">
          <cell r="G516" t="str">
            <v>fev/22</v>
          </cell>
          <cell r="H516">
            <v>64145</v>
          </cell>
          <cell r="AF516">
            <v>180</v>
          </cell>
        </row>
        <row r="517">
          <cell r="G517" t="str">
            <v>fev/22</v>
          </cell>
          <cell r="H517">
            <v>57334</v>
          </cell>
          <cell r="AF517">
            <v>200</v>
          </cell>
        </row>
        <row r="518">
          <cell r="G518" t="str">
            <v>fev/22</v>
          </cell>
          <cell r="H518">
            <v>67113</v>
          </cell>
          <cell r="AF518">
            <v>220</v>
          </cell>
        </row>
        <row r="519">
          <cell r="G519" t="str">
            <v>fev/22</v>
          </cell>
          <cell r="H519">
            <v>67112</v>
          </cell>
          <cell r="AF519">
            <v>168</v>
          </cell>
        </row>
        <row r="520">
          <cell r="G520" t="str">
            <v>fev/22</v>
          </cell>
          <cell r="H520">
            <v>57334</v>
          </cell>
          <cell r="AF520">
            <v>279</v>
          </cell>
        </row>
        <row r="521">
          <cell r="G521" t="str">
            <v>fev/22</v>
          </cell>
          <cell r="H521">
            <v>702465</v>
          </cell>
          <cell r="AF521">
            <v>235</v>
          </cell>
        </row>
        <row r="522">
          <cell r="G522" t="str">
            <v>fev/22</v>
          </cell>
          <cell r="H522">
            <v>702465</v>
          </cell>
          <cell r="AF522">
            <v>1375</v>
          </cell>
        </row>
        <row r="523">
          <cell r="G523" t="str">
            <v>fev/22</v>
          </cell>
          <cell r="H523">
            <v>30865</v>
          </cell>
          <cell r="AF523">
            <v>141</v>
          </cell>
        </row>
        <row r="524">
          <cell r="G524" t="str">
            <v>fev/22</v>
          </cell>
          <cell r="H524">
            <v>52144</v>
          </cell>
          <cell r="AF524">
            <v>276</v>
          </cell>
        </row>
        <row r="525">
          <cell r="G525" t="str">
            <v>fev/22</v>
          </cell>
          <cell r="H525">
            <v>67112</v>
          </cell>
          <cell r="AF525">
            <v>335</v>
          </cell>
        </row>
        <row r="526">
          <cell r="G526" t="str">
            <v>fev/22</v>
          </cell>
          <cell r="H526">
            <v>702390</v>
          </cell>
          <cell r="AF526">
            <v>363</v>
          </cell>
        </row>
        <row r="527">
          <cell r="G527" t="str">
            <v>fev/22</v>
          </cell>
          <cell r="H527">
            <v>38105</v>
          </cell>
          <cell r="AF527">
            <v>117</v>
          </cell>
        </row>
        <row r="528">
          <cell r="G528" t="str">
            <v>fev/22</v>
          </cell>
          <cell r="H528">
            <v>64145</v>
          </cell>
          <cell r="AF528">
            <v>217.8</v>
          </cell>
        </row>
        <row r="529">
          <cell r="G529" t="str">
            <v>fev/22</v>
          </cell>
          <cell r="H529">
            <v>64151</v>
          </cell>
          <cell r="AF529">
            <v>170</v>
          </cell>
        </row>
        <row r="530">
          <cell r="G530" t="str">
            <v>fev/22</v>
          </cell>
          <cell r="H530">
            <v>57334</v>
          </cell>
          <cell r="AF530">
            <v>363</v>
          </cell>
        </row>
        <row r="531">
          <cell r="G531" t="str">
            <v>fev/22</v>
          </cell>
          <cell r="H531">
            <v>30861</v>
          </cell>
          <cell r="AF531">
            <v>340</v>
          </cell>
        </row>
        <row r="532">
          <cell r="G532" t="str">
            <v>fev/22</v>
          </cell>
          <cell r="H532">
            <v>67112</v>
          </cell>
          <cell r="AF532">
            <v>183</v>
          </cell>
        </row>
        <row r="533">
          <cell r="G533" t="str">
            <v>fev/22</v>
          </cell>
          <cell r="H533">
            <v>67112</v>
          </cell>
          <cell r="AF533">
            <v>346</v>
          </cell>
        </row>
        <row r="534">
          <cell r="G534" t="str">
            <v>fev/22</v>
          </cell>
          <cell r="H534">
            <v>57334</v>
          </cell>
          <cell r="AF534">
            <v>127</v>
          </cell>
        </row>
        <row r="535">
          <cell r="G535" t="str">
            <v>fev/22</v>
          </cell>
          <cell r="H535">
            <v>67113</v>
          </cell>
          <cell r="AF535">
            <v>176</v>
          </cell>
        </row>
        <row r="536">
          <cell r="G536" t="str">
            <v>fev/22</v>
          </cell>
          <cell r="H536">
            <v>67113</v>
          </cell>
          <cell r="AF536">
            <v>160</v>
          </cell>
        </row>
        <row r="537">
          <cell r="G537" t="str">
            <v>fev/22</v>
          </cell>
          <cell r="H537">
            <v>38105</v>
          </cell>
          <cell r="AF537">
            <v>101</v>
          </cell>
        </row>
        <row r="538">
          <cell r="G538" t="str">
            <v>fev/22</v>
          </cell>
          <cell r="H538">
            <v>67113</v>
          </cell>
          <cell r="AF538">
            <v>210</v>
          </cell>
        </row>
        <row r="539">
          <cell r="G539" t="str">
            <v>fev/22</v>
          </cell>
          <cell r="H539">
            <v>38105</v>
          </cell>
          <cell r="AF539">
            <v>144.5</v>
          </cell>
        </row>
        <row r="540">
          <cell r="G540" t="str">
            <v>fev/22</v>
          </cell>
          <cell r="H540">
            <v>702465</v>
          </cell>
          <cell r="AF540">
            <v>492</v>
          </cell>
        </row>
        <row r="541">
          <cell r="G541" t="str">
            <v>fev/22</v>
          </cell>
          <cell r="H541">
            <v>702824</v>
          </cell>
          <cell r="AF541">
            <v>492</v>
          </cell>
        </row>
        <row r="542">
          <cell r="G542" t="str">
            <v>fev/22</v>
          </cell>
          <cell r="H542">
            <v>702465</v>
          </cell>
          <cell r="AF542">
            <v>492</v>
          </cell>
        </row>
        <row r="543">
          <cell r="G543" t="str">
            <v>fev/22</v>
          </cell>
          <cell r="H543">
            <v>67112</v>
          </cell>
          <cell r="AF543">
            <v>410</v>
          </cell>
        </row>
        <row r="544">
          <cell r="G544" t="str">
            <v>fev/22</v>
          </cell>
          <cell r="H544">
            <v>702465</v>
          </cell>
          <cell r="AF544">
            <v>492</v>
          </cell>
        </row>
        <row r="545">
          <cell r="G545" t="str">
            <v>fev/22</v>
          </cell>
          <cell r="H545">
            <v>702465</v>
          </cell>
          <cell r="AF545">
            <v>270</v>
          </cell>
        </row>
        <row r="546">
          <cell r="G546" t="str">
            <v>fev/22</v>
          </cell>
          <cell r="H546">
            <v>702465</v>
          </cell>
          <cell r="AF546">
            <v>348</v>
          </cell>
        </row>
        <row r="547">
          <cell r="G547" t="str">
            <v>fev/22</v>
          </cell>
          <cell r="H547">
            <v>30857</v>
          </cell>
          <cell r="AF547">
            <v>268</v>
          </cell>
        </row>
        <row r="548">
          <cell r="G548" t="str">
            <v>fev/22</v>
          </cell>
          <cell r="H548">
            <v>67113</v>
          </cell>
          <cell r="AF548">
            <v>260</v>
          </cell>
        </row>
        <row r="549">
          <cell r="G549" t="str">
            <v>fev/22</v>
          </cell>
          <cell r="H549">
            <v>30869</v>
          </cell>
          <cell r="AF549">
            <v>250</v>
          </cell>
        </row>
        <row r="550">
          <cell r="G550" t="str">
            <v>fev/22</v>
          </cell>
          <cell r="H550">
            <v>52144</v>
          </cell>
          <cell r="AF550">
            <v>369</v>
          </cell>
        </row>
        <row r="551">
          <cell r="G551" t="str">
            <v>fev/22</v>
          </cell>
          <cell r="H551">
            <v>30869</v>
          </cell>
          <cell r="AF551">
            <v>249</v>
          </cell>
        </row>
        <row r="552">
          <cell r="G552" t="str">
            <v>fev/22</v>
          </cell>
          <cell r="H552">
            <v>30857</v>
          </cell>
          <cell r="AF552">
            <v>220</v>
          </cell>
        </row>
        <row r="553">
          <cell r="G553" t="str">
            <v>fev/22</v>
          </cell>
          <cell r="H553">
            <v>57333</v>
          </cell>
          <cell r="AF553">
            <v>219</v>
          </cell>
        </row>
        <row r="554">
          <cell r="G554" t="str">
            <v>fev/22</v>
          </cell>
          <cell r="H554">
            <v>57334</v>
          </cell>
          <cell r="AF554">
            <v>199</v>
          </cell>
        </row>
        <row r="555">
          <cell r="G555" t="str">
            <v>fev/22</v>
          </cell>
          <cell r="H555">
            <v>67113</v>
          </cell>
          <cell r="AF555">
            <v>281</v>
          </cell>
        </row>
        <row r="556">
          <cell r="G556" t="str">
            <v>fev/22</v>
          </cell>
          <cell r="H556">
            <v>64151</v>
          </cell>
          <cell r="AF556">
            <v>300</v>
          </cell>
        </row>
        <row r="557">
          <cell r="G557" t="str">
            <v>fev/22</v>
          </cell>
          <cell r="H557">
            <v>30869</v>
          </cell>
          <cell r="AF557">
            <v>298</v>
          </cell>
        </row>
        <row r="558">
          <cell r="G558" t="str">
            <v>fev/22</v>
          </cell>
          <cell r="H558">
            <v>30857</v>
          </cell>
          <cell r="AF558">
            <v>188</v>
          </cell>
        </row>
        <row r="559">
          <cell r="G559" t="str">
            <v>fev/22</v>
          </cell>
          <cell r="H559">
            <v>30869</v>
          </cell>
          <cell r="AF559">
            <v>369</v>
          </cell>
        </row>
        <row r="560">
          <cell r="G560" t="str">
            <v>fev/22</v>
          </cell>
          <cell r="H560">
            <v>67113</v>
          </cell>
          <cell r="AF560">
            <v>369</v>
          </cell>
        </row>
        <row r="561">
          <cell r="G561" t="str">
            <v>fev/22</v>
          </cell>
          <cell r="H561">
            <v>38105</v>
          </cell>
          <cell r="AF561">
            <v>204.5</v>
          </cell>
        </row>
        <row r="562">
          <cell r="G562" t="str">
            <v>fev/22</v>
          </cell>
          <cell r="H562">
            <v>30869</v>
          </cell>
          <cell r="AF562">
            <v>360</v>
          </cell>
        </row>
        <row r="563">
          <cell r="G563" t="str">
            <v>fev/22</v>
          </cell>
          <cell r="H563">
            <v>64151</v>
          </cell>
          <cell r="AF563">
            <v>450</v>
          </cell>
        </row>
        <row r="564">
          <cell r="G564" t="str">
            <v>fev/22</v>
          </cell>
          <cell r="H564">
            <v>64147</v>
          </cell>
          <cell r="AF564">
            <v>240</v>
          </cell>
        </row>
        <row r="565">
          <cell r="G565" t="str">
            <v>fev/22</v>
          </cell>
          <cell r="H565">
            <v>57334</v>
          </cell>
          <cell r="AF565">
            <v>188</v>
          </cell>
        </row>
        <row r="566">
          <cell r="G566" t="str">
            <v>fev/22</v>
          </cell>
          <cell r="H566">
            <v>30853</v>
          </cell>
          <cell r="AF566">
            <v>131</v>
          </cell>
        </row>
        <row r="567">
          <cell r="G567" t="str">
            <v>fev/22</v>
          </cell>
          <cell r="H567">
            <v>67113</v>
          </cell>
          <cell r="AF567">
            <v>274</v>
          </cell>
        </row>
        <row r="568">
          <cell r="G568" t="str">
            <v>fev/22</v>
          </cell>
          <cell r="H568">
            <v>30861</v>
          </cell>
          <cell r="AF568">
            <v>240</v>
          </cell>
        </row>
        <row r="569">
          <cell r="G569" t="str">
            <v>fev/22</v>
          </cell>
          <cell r="H569">
            <v>38105</v>
          </cell>
          <cell r="AF569">
            <v>237</v>
          </cell>
        </row>
        <row r="570">
          <cell r="G570" t="str">
            <v>fev/22</v>
          </cell>
          <cell r="H570">
            <v>67113</v>
          </cell>
          <cell r="AF570">
            <v>337</v>
          </cell>
        </row>
        <row r="571">
          <cell r="G571" t="str">
            <v>fev/22</v>
          </cell>
          <cell r="H571">
            <v>67113</v>
          </cell>
          <cell r="AF571">
            <v>214</v>
          </cell>
        </row>
        <row r="572">
          <cell r="G572" t="str">
            <v>fev/22</v>
          </cell>
          <cell r="H572">
            <v>38105</v>
          </cell>
          <cell r="AF572">
            <v>160</v>
          </cell>
        </row>
        <row r="573">
          <cell r="G573" t="str">
            <v>fev/22</v>
          </cell>
          <cell r="H573">
            <v>57334</v>
          </cell>
          <cell r="AF573">
            <v>432.5</v>
          </cell>
        </row>
        <row r="574">
          <cell r="G574" t="str">
            <v>fev/22</v>
          </cell>
          <cell r="H574">
            <v>64145</v>
          </cell>
          <cell r="AF574">
            <v>390</v>
          </cell>
        </row>
        <row r="575">
          <cell r="G575" t="str">
            <v>fev/22</v>
          </cell>
          <cell r="H575">
            <v>38105</v>
          </cell>
          <cell r="AF575">
            <v>349</v>
          </cell>
        </row>
        <row r="576">
          <cell r="G576" t="str">
            <v>fev/22</v>
          </cell>
          <cell r="H576">
            <v>64151</v>
          </cell>
          <cell r="AF576">
            <v>349</v>
          </cell>
        </row>
        <row r="577">
          <cell r="G577" t="str">
            <v>fev/22</v>
          </cell>
          <cell r="H577">
            <v>64145</v>
          </cell>
          <cell r="AF577">
            <v>349</v>
          </cell>
        </row>
        <row r="578">
          <cell r="G578" t="str">
            <v>fev/22</v>
          </cell>
          <cell r="H578">
            <v>702465</v>
          </cell>
          <cell r="AF578">
            <v>240</v>
          </cell>
        </row>
        <row r="579">
          <cell r="G579" t="str">
            <v>fev/22</v>
          </cell>
          <cell r="H579">
            <v>702465</v>
          </cell>
          <cell r="AF579">
            <v>649</v>
          </cell>
        </row>
        <row r="580">
          <cell r="G580" t="str">
            <v>fev/22</v>
          </cell>
          <cell r="H580">
            <v>67112</v>
          </cell>
          <cell r="AF580">
            <v>489</v>
          </cell>
        </row>
        <row r="581">
          <cell r="G581" t="str">
            <v>fev/22</v>
          </cell>
          <cell r="H581">
            <v>30857</v>
          </cell>
          <cell r="AF581">
            <v>1092</v>
          </cell>
        </row>
        <row r="582">
          <cell r="G582" t="str">
            <v>fev/22</v>
          </cell>
          <cell r="H582">
            <v>67113</v>
          </cell>
          <cell r="AF582">
            <v>642</v>
          </cell>
        </row>
        <row r="583">
          <cell r="G583" t="str">
            <v>fev/22</v>
          </cell>
          <cell r="H583">
            <v>67113</v>
          </cell>
          <cell r="AF583">
            <v>489</v>
          </cell>
        </row>
        <row r="584">
          <cell r="G584" t="str">
            <v>fev/22</v>
          </cell>
          <cell r="H584">
            <v>64145</v>
          </cell>
          <cell r="AF584">
            <v>350</v>
          </cell>
        </row>
        <row r="585">
          <cell r="G585" t="str">
            <v>fev/22</v>
          </cell>
          <cell r="H585">
            <v>57333</v>
          </cell>
          <cell r="AF585">
            <v>199</v>
          </cell>
        </row>
        <row r="586">
          <cell r="G586" t="str">
            <v>fev/22</v>
          </cell>
          <cell r="H586">
            <v>57333</v>
          </cell>
          <cell r="AF586">
            <v>199</v>
          </cell>
        </row>
        <row r="587">
          <cell r="G587" t="str">
            <v>fev/22</v>
          </cell>
          <cell r="H587">
            <v>57333</v>
          </cell>
          <cell r="AF587">
            <v>199</v>
          </cell>
        </row>
        <row r="588">
          <cell r="G588" t="str">
            <v>fev/22</v>
          </cell>
          <cell r="H588">
            <v>57333</v>
          </cell>
          <cell r="AF588">
            <v>199</v>
          </cell>
        </row>
        <row r="589">
          <cell r="G589" t="str">
            <v>fev/22</v>
          </cell>
          <cell r="H589">
            <v>30869</v>
          </cell>
          <cell r="AF589">
            <v>199</v>
          </cell>
        </row>
        <row r="590">
          <cell r="G590" t="str">
            <v>fev/22</v>
          </cell>
          <cell r="H590">
            <v>64151</v>
          </cell>
          <cell r="AF590">
            <v>219</v>
          </cell>
        </row>
        <row r="591">
          <cell r="G591" t="str">
            <v>fev/22</v>
          </cell>
          <cell r="H591">
            <v>57333</v>
          </cell>
          <cell r="AF591">
            <v>199</v>
          </cell>
        </row>
        <row r="592">
          <cell r="G592" t="str">
            <v>fev/22</v>
          </cell>
          <cell r="H592">
            <v>64151</v>
          </cell>
          <cell r="AF592">
            <v>219</v>
          </cell>
        </row>
        <row r="593">
          <cell r="G593" t="str">
            <v>fev/22</v>
          </cell>
          <cell r="H593">
            <v>64151</v>
          </cell>
          <cell r="AF593">
            <v>219</v>
          </cell>
        </row>
        <row r="594">
          <cell r="G594" t="str">
            <v>fev/22</v>
          </cell>
          <cell r="H594">
            <v>57334</v>
          </cell>
          <cell r="AF594">
            <v>220</v>
          </cell>
        </row>
        <row r="595">
          <cell r="G595" t="str">
            <v>fev/22</v>
          </cell>
          <cell r="H595">
            <v>30869</v>
          </cell>
          <cell r="AF595">
            <v>197</v>
          </cell>
        </row>
        <row r="596">
          <cell r="G596" t="str">
            <v>fev/22</v>
          </cell>
          <cell r="H596">
            <v>64145</v>
          </cell>
          <cell r="AF596">
            <v>440</v>
          </cell>
        </row>
        <row r="597">
          <cell r="G597" t="str">
            <v>fev/22</v>
          </cell>
          <cell r="H597">
            <v>57333</v>
          </cell>
          <cell r="AF597">
            <v>219</v>
          </cell>
        </row>
        <row r="598">
          <cell r="G598" t="str">
            <v>fev/22</v>
          </cell>
          <cell r="H598">
            <v>64145</v>
          </cell>
          <cell r="AF598">
            <v>220</v>
          </cell>
        </row>
        <row r="599">
          <cell r="G599" t="str">
            <v>fev/22</v>
          </cell>
          <cell r="H599">
            <v>64145</v>
          </cell>
          <cell r="AF599">
            <v>200</v>
          </cell>
        </row>
        <row r="600">
          <cell r="G600" t="str">
            <v>fev/22</v>
          </cell>
          <cell r="H600">
            <v>30857</v>
          </cell>
          <cell r="AF600">
            <v>199</v>
          </cell>
        </row>
        <row r="601">
          <cell r="G601" t="str">
            <v>fev/22</v>
          </cell>
          <cell r="H601">
            <v>64151</v>
          </cell>
          <cell r="AF601">
            <v>219</v>
          </cell>
        </row>
        <row r="602">
          <cell r="G602" t="str">
            <v>fev/22</v>
          </cell>
          <cell r="H602">
            <v>64151</v>
          </cell>
          <cell r="AF602">
            <v>219</v>
          </cell>
        </row>
        <row r="603">
          <cell r="G603" t="str">
            <v>fev/22</v>
          </cell>
          <cell r="H603">
            <v>64151</v>
          </cell>
          <cell r="AF603">
            <v>219</v>
          </cell>
        </row>
        <row r="604">
          <cell r="G604" t="str">
            <v>fev/22</v>
          </cell>
          <cell r="H604">
            <v>57333</v>
          </cell>
          <cell r="AF604">
            <v>219.99</v>
          </cell>
        </row>
        <row r="605">
          <cell r="G605" t="str">
            <v>fev/22</v>
          </cell>
          <cell r="H605">
            <v>57333</v>
          </cell>
          <cell r="AF605">
            <v>219.99</v>
          </cell>
        </row>
        <row r="606">
          <cell r="G606" t="str">
            <v>fev/22</v>
          </cell>
          <cell r="H606">
            <v>57333</v>
          </cell>
          <cell r="AF606">
            <v>219.99</v>
          </cell>
        </row>
        <row r="607">
          <cell r="G607" t="str">
            <v>fev/22</v>
          </cell>
          <cell r="H607">
            <v>64151</v>
          </cell>
          <cell r="AF607">
            <v>220</v>
          </cell>
        </row>
        <row r="608">
          <cell r="G608" t="str">
            <v>fev/22</v>
          </cell>
          <cell r="H608">
            <v>64145</v>
          </cell>
          <cell r="AF608">
            <v>220</v>
          </cell>
        </row>
        <row r="609">
          <cell r="G609" t="str">
            <v>fev/22</v>
          </cell>
          <cell r="H609">
            <v>57333</v>
          </cell>
          <cell r="AF609">
            <v>199</v>
          </cell>
        </row>
        <row r="610">
          <cell r="G610" t="str">
            <v>fev/22</v>
          </cell>
          <cell r="H610">
            <v>67112</v>
          </cell>
          <cell r="AF610">
            <v>219</v>
          </cell>
        </row>
        <row r="611">
          <cell r="G611" t="str">
            <v>fev/22</v>
          </cell>
          <cell r="H611">
            <v>64147</v>
          </cell>
          <cell r="AF611">
            <v>219</v>
          </cell>
        </row>
        <row r="612">
          <cell r="G612" t="str">
            <v>fev/22</v>
          </cell>
          <cell r="H612">
            <v>57333</v>
          </cell>
          <cell r="AF612">
            <v>219</v>
          </cell>
        </row>
        <row r="613">
          <cell r="G613" t="str">
            <v>fev/22</v>
          </cell>
          <cell r="H613">
            <v>30857</v>
          </cell>
          <cell r="AF613">
            <v>219</v>
          </cell>
        </row>
        <row r="614">
          <cell r="G614" t="str">
            <v>fev/22</v>
          </cell>
          <cell r="H614">
            <v>57333</v>
          </cell>
          <cell r="AF614">
            <v>199</v>
          </cell>
        </row>
        <row r="615">
          <cell r="G615" t="str">
            <v>fev/22</v>
          </cell>
          <cell r="H615">
            <v>57333</v>
          </cell>
          <cell r="AF615">
            <v>199</v>
          </cell>
        </row>
        <row r="616">
          <cell r="G616" t="str">
            <v>fev/22</v>
          </cell>
          <cell r="H616">
            <v>64151</v>
          </cell>
          <cell r="AF616">
            <v>219</v>
          </cell>
        </row>
        <row r="617">
          <cell r="G617" t="str">
            <v>fev/22</v>
          </cell>
          <cell r="H617">
            <v>64151</v>
          </cell>
          <cell r="AF617">
            <v>219</v>
          </cell>
        </row>
        <row r="618">
          <cell r="G618" t="str">
            <v>fev/22</v>
          </cell>
          <cell r="H618">
            <v>67113</v>
          </cell>
          <cell r="AF618">
            <v>219.9</v>
          </cell>
        </row>
        <row r="619">
          <cell r="G619" t="str">
            <v>fev/22</v>
          </cell>
          <cell r="H619">
            <v>64145</v>
          </cell>
          <cell r="AF619">
            <v>220</v>
          </cell>
        </row>
        <row r="620">
          <cell r="G620" t="str">
            <v>fev/22</v>
          </cell>
          <cell r="H620">
            <v>30857</v>
          </cell>
          <cell r="AF620">
            <v>199</v>
          </cell>
        </row>
        <row r="621">
          <cell r="G621" t="str">
            <v>fev/22</v>
          </cell>
          <cell r="H621">
            <v>64151</v>
          </cell>
          <cell r="AF621">
            <v>438</v>
          </cell>
        </row>
        <row r="622">
          <cell r="G622" t="str">
            <v>fev/22</v>
          </cell>
          <cell r="H622">
            <v>64151</v>
          </cell>
          <cell r="AF622">
            <v>219</v>
          </cell>
        </row>
        <row r="623">
          <cell r="G623" t="str">
            <v>fev/22</v>
          </cell>
          <cell r="H623">
            <v>67113</v>
          </cell>
          <cell r="AF623">
            <v>185</v>
          </cell>
        </row>
        <row r="624">
          <cell r="G624" t="str">
            <v>fev/22</v>
          </cell>
          <cell r="H624">
            <v>67113</v>
          </cell>
          <cell r="AF624">
            <v>370</v>
          </cell>
        </row>
        <row r="625">
          <cell r="G625" t="str">
            <v>fev/22</v>
          </cell>
          <cell r="H625">
            <v>64147</v>
          </cell>
          <cell r="AF625">
            <v>219</v>
          </cell>
        </row>
        <row r="626">
          <cell r="G626" t="str">
            <v>fev/22</v>
          </cell>
          <cell r="H626">
            <v>38105</v>
          </cell>
          <cell r="AF626">
            <v>219</v>
          </cell>
        </row>
        <row r="627">
          <cell r="G627" t="str">
            <v>fev/22</v>
          </cell>
          <cell r="H627">
            <v>38105</v>
          </cell>
          <cell r="AF627">
            <v>219</v>
          </cell>
        </row>
        <row r="628">
          <cell r="G628" t="str">
            <v>fev/22</v>
          </cell>
          <cell r="H628">
            <v>57333</v>
          </cell>
          <cell r="AF628">
            <v>219</v>
          </cell>
        </row>
        <row r="629">
          <cell r="G629" t="str">
            <v>fev/22</v>
          </cell>
          <cell r="H629">
            <v>38105</v>
          </cell>
          <cell r="AF629">
            <v>219</v>
          </cell>
        </row>
        <row r="630">
          <cell r="G630" t="str">
            <v>fev/22</v>
          </cell>
          <cell r="H630">
            <v>38105</v>
          </cell>
          <cell r="AF630">
            <v>200</v>
          </cell>
        </row>
        <row r="631">
          <cell r="G631" t="str">
            <v>fev/22</v>
          </cell>
          <cell r="H631">
            <v>30853</v>
          </cell>
          <cell r="AF631">
            <v>219</v>
          </cell>
        </row>
        <row r="632">
          <cell r="G632" t="str">
            <v>fev/22</v>
          </cell>
          <cell r="H632">
            <v>64145</v>
          </cell>
          <cell r="AF632">
            <v>220</v>
          </cell>
        </row>
        <row r="633">
          <cell r="G633" t="str">
            <v>fev/22</v>
          </cell>
          <cell r="H633">
            <v>67113</v>
          </cell>
          <cell r="AF633">
            <v>221</v>
          </cell>
        </row>
        <row r="634">
          <cell r="G634" t="str">
            <v>fev/22</v>
          </cell>
          <cell r="H634">
            <v>67113</v>
          </cell>
          <cell r="AF634">
            <v>219</v>
          </cell>
        </row>
        <row r="635">
          <cell r="G635" t="str">
            <v>fev/22</v>
          </cell>
          <cell r="H635">
            <v>64151</v>
          </cell>
          <cell r="AF635">
            <v>219</v>
          </cell>
        </row>
        <row r="636">
          <cell r="G636" t="str">
            <v>fev/22</v>
          </cell>
          <cell r="H636">
            <v>64151</v>
          </cell>
          <cell r="AF636">
            <v>219</v>
          </cell>
        </row>
        <row r="637">
          <cell r="G637" t="str">
            <v>fev/22</v>
          </cell>
          <cell r="H637">
            <v>38105</v>
          </cell>
          <cell r="AF637">
            <v>219</v>
          </cell>
        </row>
        <row r="638">
          <cell r="G638" t="str">
            <v>fev/22</v>
          </cell>
          <cell r="H638">
            <v>38105</v>
          </cell>
          <cell r="AF638">
            <v>219</v>
          </cell>
        </row>
        <row r="639">
          <cell r="G639" t="str">
            <v>fev/22</v>
          </cell>
          <cell r="H639">
            <v>57333</v>
          </cell>
          <cell r="AF639">
            <v>199</v>
          </cell>
        </row>
        <row r="640">
          <cell r="G640" t="str">
            <v>fev/22</v>
          </cell>
          <cell r="H640">
            <v>67113</v>
          </cell>
          <cell r="AF640">
            <v>219</v>
          </cell>
        </row>
        <row r="641">
          <cell r="G641" t="str">
            <v>fev/22</v>
          </cell>
          <cell r="H641">
            <v>64151</v>
          </cell>
          <cell r="AF641">
            <v>219</v>
          </cell>
        </row>
        <row r="642">
          <cell r="G642" t="str">
            <v>fev/22</v>
          </cell>
          <cell r="H642">
            <v>64145</v>
          </cell>
          <cell r="AF642">
            <v>220</v>
          </cell>
        </row>
        <row r="643">
          <cell r="G643" t="str">
            <v>fev/22</v>
          </cell>
          <cell r="H643">
            <v>64151</v>
          </cell>
          <cell r="AF643">
            <v>219</v>
          </cell>
        </row>
        <row r="644">
          <cell r="G644" t="str">
            <v>fev/22</v>
          </cell>
          <cell r="H644">
            <v>57333</v>
          </cell>
          <cell r="AF644">
            <v>199</v>
          </cell>
        </row>
        <row r="645">
          <cell r="G645" t="str">
            <v>fev/22</v>
          </cell>
          <cell r="H645">
            <v>38105</v>
          </cell>
          <cell r="AF645">
            <v>210</v>
          </cell>
        </row>
        <row r="646">
          <cell r="G646" t="str">
            <v>fev/22</v>
          </cell>
          <cell r="H646">
            <v>30857</v>
          </cell>
          <cell r="AF646">
            <v>199</v>
          </cell>
        </row>
        <row r="647">
          <cell r="G647" t="str">
            <v>fev/22</v>
          </cell>
          <cell r="H647">
            <v>64151</v>
          </cell>
          <cell r="AF647">
            <v>219</v>
          </cell>
        </row>
        <row r="648">
          <cell r="G648" t="str">
            <v>fev/22</v>
          </cell>
          <cell r="H648">
            <v>64145</v>
          </cell>
          <cell r="AF648">
            <v>219</v>
          </cell>
        </row>
        <row r="649">
          <cell r="G649" t="str">
            <v>fev/22</v>
          </cell>
          <cell r="H649">
            <v>38105</v>
          </cell>
          <cell r="AF649">
            <v>200</v>
          </cell>
        </row>
        <row r="650">
          <cell r="G650" t="str">
            <v>fev/22</v>
          </cell>
          <cell r="H650">
            <v>30852</v>
          </cell>
          <cell r="AF650">
            <v>219</v>
          </cell>
        </row>
        <row r="651">
          <cell r="G651" t="str">
            <v>fev/22</v>
          </cell>
          <cell r="H651">
            <v>67113</v>
          </cell>
          <cell r="AF651">
            <v>220</v>
          </cell>
        </row>
        <row r="652">
          <cell r="G652" t="str">
            <v>fev/22</v>
          </cell>
          <cell r="H652">
            <v>38105</v>
          </cell>
          <cell r="AF652">
            <v>320</v>
          </cell>
        </row>
        <row r="653">
          <cell r="G653" t="str">
            <v>fev/22</v>
          </cell>
          <cell r="H653">
            <v>38105</v>
          </cell>
          <cell r="AF653">
            <v>132</v>
          </cell>
        </row>
        <row r="654">
          <cell r="G654" t="str">
            <v>fev/22</v>
          </cell>
          <cell r="H654">
            <v>702465</v>
          </cell>
          <cell r="AF654">
            <v>191</v>
          </cell>
        </row>
        <row r="655">
          <cell r="G655" t="str">
            <v>fev/22</v>
          </cell>
          <cell r="H655">
            <v>702465</v>
          </cell>
          <cell r="AF655">
            <v>151</v>
          </cell>
        </row>
        <row r="656">
          <cell r="G656" t="str">
            <v>fev/22</v>
          </cell>
          <cell r="H656">
            <v>702465</v>
          </cell>
          <cell r="AF656">
            <v>180</v>
          </cell>
        </row>
        <row r="657">
          <cell r="G657" t="str">
            <v>fev/22</v>
          </cell>
          <cell r="H657">
            <v>702465</v>
          </cell>
          <cell r="AF657">
            <v>330</v>
          </cell>
        </row>
        <row r="658">
          <cell r="G658" t="str">
            <v>fev/22</v>
          </cell>
          <cell r="H658">
            <v>702824</v>
          </cell>
          <cell r="AF658">
            <v>333</v>
          </cell>
        </row>
        <row r="659">
          <cell r="G659" t="str">
            <v>fev/22</v>
          </cell>
          <cell r="H659">
            <v>702465</v>
          </cell>
          <cell r="AF659">
            <v>320</v>
          </cell>
        </row>
        <row r="660">
          <cell r="G660" t="str">
            <v>fev/22</v>
          </cell>
          <cell r="H660">
            <v>67113</v>
          </cell>
          <cell r="AF660">
            <v>307</v>
          </cell>
        </row>
        <row r="661">
          <cell r="G661" t="str">
            <v>fev/22</v>
          </cell>
          <cell r="H661">
            <v>57334</v>
          </cell>
          <cell r="AF661">
            <v>211</v>
          </cell>
        </row>
        <row r="662">
          <cell r="G662" t="str">
            <v>fev/22</v>
          </cell>
          <cell r="H662">
            <v>30861</v>
          </cell>
          <cell r="AF662">
            <v>380</v>
          </cell>
        </row>
        <row r="663">
          <cell r="G663" t="str">
            <v>fev/22</v>
          </cell>
          <cell r="H663">
            <v>702390</v>
          </cell>
          <cell r="AF663">
            <v>290</v>
          </cell>
        </row>
        <row r="664">
          <cell r="G664" t="str">
            <v>fev/22</v>
          </cell>
          <cell r="H664">
            <v>67113</v>
          </cell>
          <cell r="AF664">
            <v>350</v>
          </cell>
        </row>
        <row r="665">
          <cell r="G665" t="str">
            <v>fev/22</v>
          </cell>
          <cell r="H665">
            <v>702465</v>
          </cell>
          <cell r="AF665">
            <v>157</v>
          </cell>
        </row>
        <row r="666">
          <cell r="G666" t="str">
            <v>fev/22</v>
          </cell>
          <cell r="H666">
            <v>30869</v>
          </cell>
          <cell r="AF666">
            <v>374</v>
          </cell>
        </row>
        <row r="667">
          <cell r="G667" t="str">
            <v>fev/22</v>
          </cell>
          <cell r="H667">
            <v>30857</v>
          </cell>
          <cell r="AF667">
            <v>112</v>
          </cell>
        </row>
        <row r="668">
          <cell r="G668" t="str">
            <v>fev/22</v>
          </cell>
          <cell r="H668">
            <v>64151</v>
          </cell>
          <cell r="AF668">
            <v>205</v>
          </cell>
        </row>
        <row r="669">
          <cell r="G669" t="str">
            <v>fev/22</v>
          </cell>
          <cell r="H669">
            <v>702465</v>
          </cell>
          <cell r="AF669">
            <v>374</v>
          </cell>
        </row>
        <row r="670">
          <cell r="G670" t="str">
            <v>fev/22</v>
          </cell>
          <cell r="H670">
            <v>57334</v>
          </cell>
          <cell r="AF670">
            <v>200</v>
          </cell>
        </row>
        <row r="671">
          <cell r="G671" t="str">
            <v>fev/22</v>
          </cell>
          <cell r="H671">
            <v>30869</v>
          </cell>
          <cell r="AF671">
            <v>287</v>
          </cell>
        </row>
        <row r="672">
          <cell r="G672" t="str">
            <v>fev/22</v>
          </cell>
          <cell r="H672">
            <v>57334</v>
          </cell>
          <cell r="AF672">
            <v>463</v>
          </cell>
        </row>
        <row r="673">
          <cell r="G673" t="str">
            <v>fev/22</v>
          </cell>
          <cell r="H673">
            <v>67113</v>
          </cell>
          <cell r="AF673">
            <v>311</v>
          </cell>
        </row>
        <row r="674">
          <cell r="G674" t="str">
            <v>fev/22</v>
          </cell>
          <cell r="H674">
            <v>64151</v>
          </cell>
          <cell r="AF674">
            <v>500</v>
          </cell>
        </row>
        <row r="675">
          <cell r="G675" t="str">
            <v>fev/22</v>
          </cell>
          <cell r="H675">
            <v>38105</v>
          </cell>
          <cell r="AF675">
            <v>190</v>
          </cell>
        </row>
        <row r="676">
          <cell r="G676" t="str">
            <v>fev/22</v>
          </cell>
          <cell r="H676">
            <v>38105</v>
          </cell>
          <cell r="AF676">
            <v>188</v>
          </cell>
        </row>
        <row r="677">
          <cell r="G677" t="str">
            <v>fev/22</v>
          </cell>
          <cell r="H677">
            <v>67112</v>
          </cell>
          <cell r="AF677">
            <v>337</v>
          </cell>
        </row>
        <row r="678">
          <cell r="G678" t="str">
            <v>fev/22</v>
          </cell>
          <cell r="H678">
            <v>30857</v>
          </cell>
          <cell r="AF678">
            <v>159</v>
          </cell>
        </row>
        <row r="679">
          <cell r="G679" t="str">
            <v>fev/22</v>
          </cell>
          <cell r="H679">
            <v>30857</v>
          </cell>
          <cell r="AF679">
            <v>107</v>
          </cell>
        </row>
        <row r="680">
          <cell r="G680" t="str">
            <v>fev/22</v>
          </cell>
          <cell r="H680">
            <v>30861</v>
          </cell>
          <cell r="AF680">
            <v>205</v>
          </cell>
        </row>
        <row r="681">
          <cell r="G681" t="str">
            <v>fev/22</v>
          </cell>
          <cell r="H681">
            <v>64145</v>
          </cell>
          <cell r="AF681">
            <v>290</v>
          </cell>
        </row>
        <row r="682">
          <cell r="G682" t="str">
            <v>fev/22</v>
          </cell>
          <cell r="H682">
            <v>57333</v>
          </cell>
          <cell r="AF682">
            <v>387</v>
          </cell>
        </row>
        <row r="683">
          <cell r="G683" t="str">
            <v>fev/22</v>
          </cell>
          <cell r="H683">
            <v>64145</v>
          </cell>
          <cell r="AF683">
            <v>300</v>
          </cell>
        </row>
        <row r="684">
          <cell r="G684" t="str">
            <v>fev/22</v>
          </cell>
          <cell r="H684">
            <v>67113</v>
          </cell>
          <cell r="AF684">
            <v>286</v>
          </cell>
        </row>
        <row r="685">
          <cell r="G685" t="str">
            <v>fev/22</v>
          </cell>
          <cell r="H685">
            <v>64145</v>
          </cell>
          <cell r="AF685">
            <v>300</v>
          </cell>
        </row>
        <row r="686">
          <cell r="G686" t="str">
            <v>fev/22</v>
          </cell>
          <cell r="H686">
            <v>67113</v>
          </cell>
          <cell r="AF686">
            <v>499</v>
          </cell>
        </row>
        <row r="687">
          <cell r="G687" t="str">
            <v>fev/22</v>
          </cell>
          <cell r="H687">
            <v>67113</v>
          </cell>
          <cell r="AF687">
            <v>255</v>
          </cell>
        </row>
        <row r="688">
          <cell r="G688" t="str">
            <v>fev/22</v>
          </cell>
          <cell r="H688">
            <v>67113</v>
          </cell>
          <cell r="AF688">
            <v>192</v>
          </cell>
        </row>
        <row r="689">
          <cell r="G689" t="str">
            <v>fev/22</v>
          </cell>
          <cell r="H689">
            <v>57333</v>
          </cell>
          <cell r="AF689">
            <v>406</v>
          </cell>
        </row>
        <row r="690">
          <cell r="G690" t="str">
            <v>fev/22</v>
          </cell>
          <cell r="H690">
            <v>64151</v>
          </cell>
          <cell r="AF690">
            <v>271</v>
          </cell>
        </row>
        <row r="691">
          <cell r="G691" t="str">
            <v>fev/22</v>
          </cell>
          <cell r="H691">
            <v>64151</v>
          </cell>
          <cell r="AF691">
            <v>360</v>
          </cell>
        </row>
        <row r="692">
          <cell r="G692" t="str">
            <v>fev/22</v>
          </cell>
          <cell r="H692">
            <v>64145</v>
          </cell>
          <cell r="AF692">
            <v>438</v>
          </cell>
        </row>
        <row r="693">
          <cell r="G693" t="str">
            <v>fev/22</v>
          </cell>
          <cell r="H693">
            <v>64151</v>
          </cell>
          <cell r="AF693">
            <v>198</v>
          </cell>
        </row>
        <row r="694">
          <cell r="G694" t="str">
            <v>fev/22</v>
          </cell>
          <cell r="H694">
            <v>67113</v>
          </cell>
          <cell r="AF694">
            <v>341</v>
          </cell>
        </row>
        <row r="695">
          <cell r="G695" t="str">
            <v>fev/22</v>
          </cell>
          <cell r="H695">
            <v>57333</v>
          </cell>
          <cell r="AF695">
            <v>219</v>
          </cell>
        </row>
        <row r="696">
          <cell r="G696" t="str">
            <v>fev/22</v>
          </cell>
          <cell r="H696">
            <v>57333</v>
          </cell>
          <cell r="AF696">
            <v>219</v>
          </cell>
        </row>
        <row r="697">
          <cell r="G697" t="str">
            <v>fev/22</v>
          </cell>
          <cell r="H697">
            <v>64145</v>
          </cell>
          <cell r="AF697">
            <v>220</v>
          </cell>
        </row>
        <row r="698">
          <cell r="G698" t="str">
            <v>fev/22</v>
          </cell>
          <cell r="H698">
            <v>64145</v>
          </cell>
          <cell r="AF698">
            <v>219</v>
          </cell>
        </row>
        <row r="699">
          <cell r="G699" t="str">
            <v>fev/22</v>
          </cell>
          <cell r="H699">
            <v>64145</v>
          </cell>
          <cell r="AF699">
            <v>219</v>
          </cell>
        </row>
        <row r="700">
          <cell r="G700" t="str">
            <v>fev/22</v>
          </cell>
          <cell r="H700">
            <v>64145</v>
          </cell>
          <cell r="AF700">
            <v>220</v>
          </cell>
        </row>
        <row r="701">
          <cell r="G701" t="str">
            <v>fev/22</v>
          </cell>
          <cell r="H701">
            <v>64147</v>
          </cell>
          <cell r="AF701">
            <v>219</v>
          </cell>
        </row>
        <row r="702">
          <cell r="G702" t="str">
            <v>fev/22</v>
          </cell>
          <cell r="H702">
            <v>67112</v>
          </cell>
          <cell r="AF702">
            <v>250</v>
          </cell>
        </row>
        <row r="703">
          <cell r="G703" t="str">
            <v>fev/22</v>
          </cell>
          <cell r="H703">
            <v>67113</v>
          </cell>
          <cell r="AF703">
            <v>328</v>
          </cell>
        </row>
        <row r="704">
          <cell r="G704" t="str">
            <v>fev/22</v>
          </cell>
          <cell r="H704">
            <v>57333</v>
          </cell>
          <cell r="AF704">
            <v>215</v>
          </cell>
        </row>
        <row r="705">
          <cell r="G705" t="str">
            <v>fev/22</v>
          </cell>
          <cell r="H705">
            <v>64151</v>
          </cell>
          <cell r="AF705">
            <v>300</v>
          </cell>
        </row>
        <row r="706">
          <cell r="G706" t="str">
            <v>fev/22</v>
          </cell>
          <cell r="H706">
            <v>67113</v>
          </cell>
          <cell r="AF706">
            <v>405</v>
          </cell>
        </row>
        <row r="707">
          <cell r="G707" t="str">
            <v>fev/22</v>
          </cell>
          <cell r="H707">
            <v>67113</v>
          </cell>
          <cell r="AF707">
            <v>405</v>
          </cell>
        </row>
        <row r="708">
          <cell r="G708" t="str">
            <v>fev/22</v>
          </cell>
          <cell r="H708">
            <v>702465</v>
          </cell>
          <cell r="AF708">
            <v>499</v>
          </cell>
        </row>
        <row r="709">
          <cell r="G709" t="str">
            <v>fev/22</v>
          </cell>
          <cell r="H709">
            <v>38105</v>
          </cell>
          <cell r="AF709">
            <v>499</v>
          </cell>
        </row>
        <row r="710">
          <cell r="G710" t="str">
            <v>fev/22</v>
          </cell>
          <cell r="H710">
            <v>702465</v>
          </cell>
          <cell r="AF710">
            <v>889</v>
          </cell>
        </row>
        <row r="711">
          <cell r="G711" t="str">
            <v>fev/22</v>
          </cell>
          <cell r="H711">
            <v>57334</v>
          </cell>
          <cell r="AF711">
            <v>499</v>
          </cell>
        </row>
        <row r="712">
          <cell r="G712" t="str">
            <v>fev/22</v>
          </cell>
          <cell r="H712">
            <v>38105</v>
          </cell>
          <cell r="AF712">
            <v>499</v>
          </cell>
        </row>
        <row r="713">
          <cell r="G713" t="str">
            <v>fev/22</v>
          </cell>
          <cell r="H713">
            <v>52144</v>
          </cell>
          <cell r="AF713">
            <v>274</v>
          </cell>
        </row>
        <row r="714">
          <cell r="G714" t="str">
            <v>fev/22</v>
          </cell>
          <cell r="H714">
            <v>64145</v>
          </cell>
          <cell r="AF714">
            <v>326</v>
          </cell>
        </row>
        <row r="715">
          <cell r="G715" t="str">
            <v>fev/22</v>
          </cell>
          <cell r="H715">
            <v>38105</v>
          </cell>
          <cell r="AF715">
            <v>368</v>
          </cell>
        </row>
        <row r="716">
          <cell r="G716" t="str">
            <v>fev/22</v>
          </cell>
          <cell r="H716">
            <v>64151</v>
          </cell>
          <cell r="AF716">
            <v>270</v>
          </cell>
        </row>
        <row r="717">
          <cell r="G717" t="str">
            <v>fev/22</v>
          </cell>
          <cell r="H717">
            <v>30861</v>
          </cell>
          <cell r="AF717">
            <v>525</v>
          </cell>
        </row>
        <row r="718">
          <cell r="G718" t="str">
            <v>fev/22</v>
          </cell>
          <cell r="H718">
            <v>67113</v>
          </cell>
          <cell r="AF718">
            <v>2500</v>
          </cell>
        </row>
        <row r="719">
          <cell r="G719" t="str">
            <v>fev/22</v>
          </cell>
          <cell r="H719">
            <v>67113</v>
          </cell>
          <cell r="AF719">
            <v>750</v>
          </cell>
        </row>
        <row r="720">
          <cell r="G720" t="str">
            <v>fev/22</v>
          </cell>
          <cell r="H720">
            <v>64145</v>
          </cell>
          <cell r="AF720">
            <v>840</v>
          </cell>
        </row>
        <row r="721">
          <cell r="G721" t="str">
            <v>fev/22</v>
          </cell>
          <cell r="H721">
            <v>702465</v>
          </cell>
          <cell r="AF721">
            <v>300</v>
          </cell>
        </row>
        <row r="722">
          <cell r="G722" t="str">
            <v>fev/22</v>
          </cell>
          <cell r="H722">
            <v>30861</v>
          </cell>
          <cell r="AF722">
            <v>298</v>
          </cell>
        </row>
        <row r="723">
          <cell r="G723" t="str">
            <v>fev/22</v>
          </cell>
          <cell r="H723">
            <v>67112</v>
          </cell>
          <cell r="AF723">
            <v>390</v>
          </cell>
        </row>
        <row r="724">
          <cell r="G724" t="str">
            <v>fev/22</v>
          </cell>
          <cell r="H724">
            <v>64151</v>
          </cell>
          <cell r="AF724">
            <v>389</v>
          </cell>
        </row>
        <row r="725">
          <cell r="G725" t="str">
            <v>fev/22</v>
          </cell>
          <cell r="H725">
            <v>64147</v>
          </cell>
          <cell r="AF725">
            <v>389</v>
          </cell>
        </row>
        <row r="726">
          <cell r="G726" t="str">
            <v>fev/22</v>
          </cell>
          <cell r="H726">
            <v>64151</v>
          </cell>
          <cell r="AF726">
            <v>389</v>
          </cell>
        </row>
        <row r="727">
          <cell r="G727" t="str">
            <v>fev/22</v>
          </cell>
          <cell r="H727">
            <v>64145</v>
          </cell>
          <cell r="AF727">
            <v>389</v>
          </cell>
        </row>
        <row r="728">
          <cell r="G728" t="str">
            <v>fev/22</v>
          </cell>
          <cell r="H728">
            <v>57334</v>
          </cell>
          <cell r="AF728">
            <v>374</v>
          </cell>
        </row>
        <row r="729">
          <cell r="G729" t="str">
            <v>fev/22</v>
          </cell>
          <cell r="H729">
            <v>30861</v>
          </cell>
          <cell r="AF729">
            <v>340</v>
          </cell>
        </row>
        <row r="730">
          <cell r="G730" t="str">
            <v>fev/22</v>
          </cell>
          <cell r="H730">
            <v>30857</v>
          </cell>
          <cell r="AF730">
            <v>398</v>
          </cell>
        </row>
        <row r="731">
          <cell r="G731" t="str">
            <v>fev/22</v>
          </cell>
          <cell r="H731">
            <v>67112</v>
          </cell>
          <cell r="AF731">
            <v>110</v>
          </cell>
        </row>
        <row r="732">
          <cell r="G732" t="str">
            <v>fev/22</v>
          </cell>
          <cell r="H732">
            <v>702390</v>
          </cell>
          <cell r="AF732">
            <v>680</v>
          </cell>
        </row>
        <row r="733">
          <cell r="G733" t="str">
            <v>fev/22</v>
          </cell>
          <cell r="H733">
            <v>38105</v>
          </cell>
          <cell r="AF733">
            <v>748</v>
          </cell>
        </row>
        <row r="734">
          <cell r="G734" t="str">
            <v>fev/22</v>
          </cell>
          <cell r="H734">
            <v>64151</v>
          </cell>
          <cell r="AF734">
            <v>688</v>
          </cell>
        </row>
        <row r="735">
          <cell r="G735" t="str">
            <v>fev/22</v>
          </cell>
          <cell r="H735">
            <v>702465</v>
          </cell>
          <cell r="AF735">
            <v>744</v>
          </cell>
        </row>
        <row r="736">
          <cell r="G736" t="str">
            <v>fev/22</v>
          </cell>
          <cell r="H736">
            <v>57334</v>
          </cell>
          <cell r="AF736">
            <v>798</v>
          </cell>
        </row>
        <row r="737">
          <cell r="G737" t="str">
            <v>fev/22</v>
          </cell>
          <cell r="H737">
            <v>702465</v>
          </cell>
          <cell r="AF737">
            <v>880</v>
          </cell>
        </row>
        <row r="738">
          <cell r="G738" t="str">
            <v>fev/22</v>
          </cell>
          <cell r="H738">
            <v>702465</v>
          </cell>
          <cell r="AF738">
            <v>259</v>
          </cell>
        </row>
        <row r="739">
          <cell r="G739" t="str">
            <v>fev/22</v>
          </cell>
          <cell r="H739">
            <v>67113</v>
          </cell>
          <cell r="AF739">
            <v>361</v>
          </cell>
        </row>
        <row r="740">
          <cell r="G740" t="str">
            <v>fev/22</v>
          </cell>
          <cell r="H740">
            <v>67113</v>
          </cell>
          <cell r="AF740">
            <v>351</v>
          </cell>
        </row>
        <row r="741">
          <cell r="G741" t="str">
            <v>fev/22</v>
          </cell>
          <cell r="H741">
            <v>30861</v>
          </cell>
          <cell r="AF741">
            <v>720</v>
          </cell>
        </row>
        <row r="742">
          <cell r="G742" t="str">
            <v>fev/22</v>
          </cell>
          <cell r="H742">
            <v>64145</v>
          </cell>
          <cell r="AF742">
            <v>300</v>
          </cell>
        </row>
        <row r="743">
          <cell r="G743" t="str">
            <v>fev/22</v>
          </cell>
          <cell r="H743">
            <v>64145</v>
          </cell>
          <cell r="AF743">
            <v>506</v>
          </cell>
        </row>
        <row r="744">
          <cell r="G744" t="str">
            <v>fev/22</v>
          </cell>
          <cell r="H744">
            <v>702465</v>
          </cell>
          <cell r="AF744">
            <v>295</v>
          </cell>
        </row>
        <row r="745">
          <cell r="G745" t="str">
            <v>fev/22</v>
          </cell>
          <cell r="H745">
            <v>702465</v>
          </cell>
          <cell r="AF745">
            <v>160</v>
          </cell>
        </row>
        <row r="746">
          <cell r="G746" t="str">
            <v>fev/22</v>
          </cell>
          <cell r="H746">
            <v>30861</v>
          </cell>
          <cell r="AF746">
            <v>285</v>
          </cell>
        </row>
        <row r="747">
          <cell r="G747" t="str">
            <v>fev/22</v>
          </cell>
          <cell r="H747">
            <v>64145</v>
          </cell>
          <cell r="AF747">
            <v>380</v>
          </cell>
        </row>
        <row r="748">
          <cell r="G748" t="str">
            <v>fev/22</v>
          </cell>
          <cell r="H748">
            <v>38105</v>
          </cell>
          <cell r="AF748">
            <v>327</v>
          </cell>
        </row>
        <row r="749">
          <cell r="G749" t="str">
            <v>fev/22</v>
          </cell>
          <cell r="H749">
            <v>30861</v>
          </cell>
          <cell r="AF749">
            <v>220</v>
          </cell>
        </row>
        <row r="750">
          <cell r="G750" t="str">
            <v>fev/22</v>
          </cell>
          <cell r="H750">
            <v>30857</v>
          </cell>
          <cell r="AF750">
            <v>330</v>
          </cell>
        </row>
        <row r="751">
          <cell r="G751" t="str">
            <v>fev/22</v>
          </cell>
          <cell r="H751">
            <v>30869</v>
          </cell>
          <cell r="AF751">
            <v>500</v>
          </cell>
        </row>
        <row r="752">
          <cell r="G752" t="str">
            <v>fev/22</v>
          </cell>
          <cell r="H752">
            <v>67113</v>
          </cell>
          <cell r="AF752">
            <v>411</v>
          </cell>
        </row>
        <row r="753">
          <cell r="G753" t="str">
            <v>fev/22</v>
          </cell>
          <cell r="H753">
            <v>30853</v>
          </cell>
          <cell r="AF753">
            <v>210</v>
          </cell>
        </row>
        <row r="754">
          <cell r="G754" t="str">
            <v>fev/22</v>
          </cell>
          <cell r="H754">
            <v>64145</v>
          </cell>
          <cell r="AF754">
            <v>349</v>
          </cell>
        </row>
        <row r="755">
          <cell r="G755" t="str">
            <v>fev/22</v>
          </cell>
          <cell r="H755">
            <v>57333</v>
          </cell>
          <cell r="AF755">
            <v>336</v>
          </cell>
        </row>
        <row r="756">
          <cell r="G756" t="str">
            <v>fev/22</v>
          </cell>
          <cell r="H756">
            <v>30861</v>
          </cell>
          <cell r="AF756">
            <v>449</v>
          </cell>
        </row>
        <row r="757">
          <cell r="G757" t="str">
            <v>fev/22</v>
          </cell>
          <cell r="H757">
            <v>64151</v>
          </cell>
          <cell r="AF757">
            <v>449</v>
          </cell>
        </row>
        <row r="758">
          <cell r="G758" t="str">
            <v>fev/22</v>
          </cell>
          <cell r="H758">
            <v>67112</v>
          </cell>
          <cell r="AF758">
            <v>450</v>
          </cell>
        </row>
        <row r="759">
          <cell r="G759" t="str">
            <v>fev/22</v>
          </cell>
          <cell r="H759">
            <v>30861</v>
          </cell>
          <cell r="AF759">
            <v>339</v>
          </cell>
        </row>
        <row r="760">
          <cell r="G760" t="str">
            <v>fev/22</v>
          </cell>
          <cell r="H760">
            <v>30869</v>
          </cell>
          <cell r="AF760">
            <v>195</v>
          </cell>
        </row>
        <row r="761">
          <cell r="G761" t="str">
            <v>fev/22</v>
          </cell>
          <cell r="H761">
            <v>30869</v>
          </cell>
          <cell r="AF761">
            <v>345</v>
          </cell>
        </row>
        <row r="762">
          <cell r="G762" t="str">
            <v>fev/22</v>
          </cell>
          <cell r="H762">
            <v>64151</v>
          </cell>
          <cell r="AF762">
            <v>640</v>
          </cell>
        </row>
        <row r="763">
          <cell r="G763" t="str">
            <v>fev/22</v>
          </cell>
          <cell r="H763">
            <v>64145</v>
          </cell>
          <cell r="AF763">
            <v>320</v>
          </cell>
        </row>
        <row r="764">
          <cell r="G764" t="str">
            <v>fev/22</v>
          </cell>
          <cell r="H764">
            <v>64145</v>
          </cell>
          <cell r="AF764">
            <v>320</v>
          </cell>
        </row>
        <row r="765">
          <cell r="G765" t="str">
            <v>fev/22</v>
          </cell>
          <cell r="H765">
            <v>57334</v>
          </cell>
          <cell r="AF765">
            <v>320</v>
          </cell>
        </row>
        <row r="766">
          <cell r="G766" t="str">
            <v>fev/22</v>
          </cell>
          <cell r="H766">
            <v>64151</v>
          </cell>
          <cell r="AF766">
            <v>320</v>
          </cell>
        </row>
        <row r="767">
          <cell r="G767" t="str">
            <v>fev/22</v>
          </cell>
          <cell r="H767">
            <v>57334</v>
          </cell>
          <cell r="AF767">
            <v>438</v>
          </cell>
        </row>
        <row r="768">
          <cell r="G768" t="str">
            <v>fev/22</v>
          </cell>
          <cell r="H768">
            <v>64145</v>
          </cell>
          <cell r="AF768">
            <v>590</v>
          </cell>
        </row>
        <row r="769">
          <cell r="G769" t="str">
            <v>fev/22</v>
          </cell>
          <cell r="H769">
            <v>702465</v>
          </cell>
          <cell r="AF769">
            <v>549</v>
          </cell>
        </row>
        <row r="770">
          <cell r="G770" t="str">
            <v>fev/22</v>
          </cell>
          <cell r="H770">
            <v>30869</v>
          </cell>
          <cell r="AF770">
            <v>549</v>
          </cell>
        </row>
        <row r="771">
          <cell r="G771" t="str">
            <v>fev/22</v>
          </cell>
          <cell r="H771">
            <v>64147</v>
          </cell>
          <cell r="AF771">
            <v>549</v>
          </cell>
        </row>
        <row r="772">
          <cell r="G772" t="str">
            <v>fev/22</v>
          </cell>
          <cell r="H772">
            <v>64151</v>
          </cell>
          <cell r="AF772">
            <v>549</v>
          </cell>
        </row>
        <row r="773">
          <cell r="G773" t="str">
            <v>fev/22</v>
          </cell>
          <cell r="H773">
            <v>702465</v>
          </cell>
          <cell r="AF773">
            <v>549</v>
          </cell>
        </row>
        <row r="774">
          <cell r="G774" t="str">
            <v>fev/22</v>
          </cell>
          <cell r="H774">
            <v>64151</v>
          </cell>
          <cell r="AF774">
            <v>549</v>
          </cell>
        </row>
        <row r="775">
          <cell r="G775" t="str">
            <v>fev/22</v>
          </cell>
          <cell r="H775">
            <v>38105</v>
          </cell>
          <cell r="AF775">
            <v>549</v>
          </cell>
        </row>
        <row r="776">
          <cell r="G776" t="str">
            <v>fev/22</v>
          </cell>
          <cell r="H776">
            <v>702465</v>
          </cell>
          <cell r="AF776">
            <v>549</v>
          </cell>
        </row>
        <row r="777">
          <cell r="G777" t="str">
            <v>fev/22</v>
          </cell>
          <cell r="H777">
            <v>57334</v>
          </cell>
          <cell r="AF777">
            <v>549</v>
          </cell>
        </row>
        <row r="778">
          <cell r="G778" t="str">
            <v>fev/22</v>
          </cell>
          <cell r="H778">
            <v>57334</v>
          </cell>
          <cell r="AF778">
            <v>549</v>
          </cell>
        </row>
        <row r="779">
          <cell r="G779" t="str">
            <v>fev/22</v>
          </cell>
          <cell r="H779">
            <v>57334</v>
          </cell>
          <cell r="AF779">
            <v>549</v>
          </cell>
        </row>
        <row r="780">
          <cell r="G780" t="str">
            <v>fev/22</v>
          </cell>
          <cell r="H780">
            <v>64151</v>
          </cell>
          <cell r="AF780">
            <v>549</v>
          </cell>
        </row>
        <row r="781">
          <cell r="G781" t="str">
            <v>fev/22</v>
          </cell>
          <cell r="H781">
            <v>38105</v>
          </cell>
          <cell r="AF781">
            <v>549</v>
          </cell>
        </row>
        <row r="782">
          <cell r="G782" t="str">
            <v>fev/22</v>
          </cell>
          <cell r="H782">
            <v>702465</v>
          </cell>
          <cell r="AF782">
            <v>549</v>
          </cell>
        </row>
        <row r="783">
          <cell r="G783" t="str">
            <v>fev/22</v>
          </cell>
          <cell r="H783">
            <v>64151</v>
          </cell>
          <cell r="AF783">
            <v>549</v>
          </cell>
        </row>
        <row r="784">
          <cell r="G784" t="str">
            <v>fev/22</v>
          </cell>
          <cell r="H784">
            <v>57333</v>
          </cell>
          <cell r="AF784">
            <v>549</v>
          </cell>
        </row>
        <row r="785">
          <cell r="G785" t="str">
            <v>fev/22</v>
          </cell>
          <cell r="H785">
            <v>57334</v>
          </cell>
          <cell r="AF785">
            <v>549</v>
          </cell>
        </row>
        <row r="786">
          <cell r="G786" t="str">
            <v>fev/22</v>
          </cell>
          <cell r="H786">
            <v>57334</v>
          </cell>
          <cell r="AF786">
            <v>549</v>
          </cell>
        </row>
        <row r="787">
          <cell r="G787" t="str">
            <v>fev/22</v>
          </cell>
          <cell r="H787">
            <v>30869</v>
          </cell>
          <cell r="AF787">
            <v>549</v>
          </cell>
        </row>
        <row r="788">
          <cell r="G788" t="str">
            <v>fev/22</v>
          </cell>
          <cell r="H788">
            <v>38105</v>
          </cell>
          <cell r="AF788">
            <v>549</v>
          </cell>
        </row>
        <row r="789">
          <cell r="G789" t="str">
            <v>fev/22</v>
          </cell>
          <cell r="H789">
            <v>30869</v>
          </cell>
          <cell r="AF789">
            <v>549</v>
          </cell>
        </row>
        <row r="790">
          <cell r="G790" t="str">
            <v>fev/22</v>
          </cell>
          <cell r="H790">
            <v>38105</v>
          </cell>
          <cell r="AF790">
            <v>549</v>
          </cell>
        </row>
        <row r="791">
          <cell r="G791" t="str">
            <v>fev/22</v>
          </cell>
          <cell r="H791">
            <v>38105</v>
          </cell>
          <cell r="AF791">
            <v>549</v>
          </cell>
        </row>
        <row r="792">
          <cell r="G792" t="str">
            <v>fev/22</v>
          </cell>
          <cell r="H792">
            <v>38105</v>
          </cell>
          <cell r="AF792">
            <v>549</v>
          </cell>
        </row>
        <row r="793">
          <cell r="G793" t="str">
            <v>fev/22</v>
          </cell>
          <cell r="H793">
            <v>57334</v>
          </cell>
          <cell r="AF793">
            <v>549</v>
          </cell>
        </row>
        <row r="794">
          <cell r="G794" t="str">
            <v>fev/22</v>
          </cell>
          <cell r="H794">
            <v>57333</v>
          </cell>
          <cell r="AF794">
            <v>549</v>
          </cell>
        </row>
        <row r="795">
          <cell r="G795" t="str">
            <v>fev/22</v>
          </cell>
          <cell r="H795">
            <v>30857</v>
          </cell>
          <cell r="AF795">
            <v>549</v>
          </cell>
        </row>
        <row r="796">
          <cell r="G796" t="str">
            <v>fev/22</v>
          </cell>
          <cell r="H796">
            <v>64145</v>
          </cell>
          <cell r="AF796">
            <v>549</v>
          </cell>
        </row>
        <row r="797">
          <cell r="G797" t="str">
            <v>fev/22</v>
          </cell>
          <cell r="H797">
            <v>67113</v>
          </cell>
          <cell r="AF797">
            <v>549</v>
          </cell>
        </row>
        <row r="798">
          <cell r="G798" t="str">
            <v>fev/22</v>
          </cell>
          <cell r="H798">
            <v>38105</v>
          </cell>
          <cell r="AF798">
            <v>488</v>
          </cell>
        </row>
        <row r="799">
          <cell r="G799" t="str">
            <v>fev/22</v>
          </cell>
          <cell r="H799">
            <v>38105</v>
          </cell>
          <cell r="AF799">
            <v>440</v>
          </cell>
        </row>
        <row r="800">
          <cell r="G800" t="str">
            <v>fev/22</v>
          </cell>
          <cell r="H800">
            <v>702390</v>
          </cell>
          <cell r="AF800">
            <v>428</v>
          </cell>
        </row>
        <row r="801">
          <cell r="G801" t="str">
            <v>fev/22</v>
          </cell>
          <cell r="H801">
            <v>702390</v>
          </cell>
          <cell r="AF801">
            <v>401</v>
          </cell>
        </row>
        <row r="802">
          <cell r="G802" t="str">
            <v>fev/22</v>
          </cell>
          <cell r="H802">
            <v>57334</v>
          </cell>
          <cell r="AF802">
            <v>267</v>
          </cell>
        </row>
        <row r="803">
          <cell r="G803" t="str">
            <v>fev/22</v>
          </cell>
          <cell r="H803">
            <v>57334</v>
          </cell>
          <cell r="AF803">
            <v>400</v>
          </cell>
        </row>
        <row r="804">
          <cell r="G804" t="str">
            <v>fev/22</v>
          </cell>
          <cell r="H804">
            <v>57334</v>
          </cell>
          <cell r="AF804">
            <v>400</v>
          </cell>
        </row>
        <row r="805">
          <cell r="G805" t="str">
            <v>fev/22</v>
          </cell>
          <cell r="H805">
            <v>38105</v>
          </cell>
          <cell r="AF805">
            <v>480</v>
          </cell>
        </row>
        <row r="806">
          <cell r="G806" t="str">
            <v>fev/22</v>
          </cell>
          <cell r="H806">
            <v>702465</v>
          </cell>
          <cell r="AF806">
            <v>175</v>
          </cell>
        </row>
        <row r="807">
          <cell r="G807" t="str">
            <v>fev/22</v>
          </cell>
          <cell r="H807">
            <v>64145</v>
          </cell>
          <cell r="AF807">
            <v>335</v>
          </cell>
        </row>
        <row r="808">
          <cell r="G808" t="str">
            <v>fev/22</v>
          </cell>
          <cell r="H808">
            <v>57333</v>
          </cell>
          <cell r="AF808">
            <v>430</v>
          </cell>
        </row>
        <row r="809">
          <cell r="G809" t="str">
            <v>fev/22</v>
          </cell>
          <cell r="H809">
            <v>57334</v>
          </cell>
          <cell r="AF809">
            <v>415</v>
          </cell>
        </row>
        <row r="810">
          <cell r="G810" t="str">
            <v>fev/22</v>
          </cell>
          <cell r="H810">
            <v>30861</v>
          </cell>
          <cell r="AF810">
            <v>310</v>
          </cell>
        </row>
        <row r="811">
          <cell r="G811" t="str">
            <v>fev/22</v>
          </cell>
          <cell r="H811">
            <v>30857</v>
          </cell>
          <cell r="AF811">
            <v>440</v>
          </cell>
        </row>
        <row r="812">
          <cell r="G812" t="str">
            <v>fev/22</v>
          </cell>
          <cell r="H812">
            <v>30861</v>
          </cell>
          <cell r="AF812">
            <v>249</v>
          </cell>
        </row>
        <row r="813">
          <cell r="G813" t="str">
            <v>fev/22</v>
          </cell>
          <cell r="H813">
            <v>64151</v>
          </cell>
          <cell r="AF813">
            <v>268</v>
          </cell>
        </row>
        <row r="814">
          <cell r="G814" t="str">
            <v>fev/22</v>
          </cell>
          <cell r="H814">
            <v>67113</v>
          </cell>
          <cell r="AF814">
            <v>400</v>
          </cell>
        </row>
        <row r="815">
          <cell r="G815" t="str">
            <v>fev/22</v>
          </cell>
          <cell r="H815">
            <v>30857</v>
          </cell>
          <cell r="AF815">
            <v>230</v>
          </cell>
        </row>
        <row r="816">
          <cell r="G816" t="str">
            <v>fev/22</v>
          </cell>
          <cell r="H816">
            <v>57334</v>
          </cell>
          <cell r="AF816">
            <v>490</v>
          </cell>
        </row>
        <row r="817">
          <cell r="G817" t="str">
            <v>fev/22</v>
          </cell>
          <cell r="H817">
            <v>702465</v>
          </cell>
          <cell r="AF817">
            <v>351</v>
          </cell>
        </row>
        <row r="818">
          <cell r="G818" t="str">
            <v>fev/22</v>
          </cell>
          <cell r="H818">
            <v>38105</v>
          </cell>
          <cell r="AF818">
            <v>450</v>
          </cell>
        </row>
        <row r="819">
          <cell r="G819" t="str">
            <v>fev/22</v>
          </cell>
          <cell r="H819">
            <v>64147</v>
          </cell>
          <cell r="AF819">
            <v>510</v>
          </cell>
        </row>
        <row r="820">
          <cell r="G820" t="str">
            <v>fev/22</v>
          </cell>
          <cell r="H820">
            <v>57334</v>
          </cell>
          <cell r="AF820">
            <v>377</v>
          </cell>
        </row>
        <row r="821">
          <cell r="G821" t="str">
            <v>fev/22</v>
          </cell>
          <cell r="H821">
            <v>57334</v>
          </cell>
          <cell r="AF821">
            <v>400</v>
          </cell>
        </row>
        <row r="822">
          <cell r="G822" t="str">
            <v>fev/22</v>
          </cell>
          <cell r="H822">
            <v>57333</v>
          </cell>
          <cell r="AF822">
            <v>250</v>
          </cell>
        </row>
        <row r="823">
          <cell r="G823" t="str">
            <v>fev/22</v>
          </cell>
          <cell r="H823">
            <v>30869</v>
          </cell>
          <cell r="AF823">
            <v>206</v>
          </cell>
        </row>
        <row r="824">
          <cell r="G824" t="str">
            <v>fev/22</v>
          </cell>
          <cell r="H824">
            <v>30869</v>
          </cell>
          <cell r="AF824">
            <v>398</v>
          </cell>
        </row>
        <row r="825">
          <cell r="G825" t="str">
            <v>fev/22</v>
          </cell>
          <cell r="H825">
            <v>67113</v>
          </cell>
          <cell r="AF825">
            <v>271</v>
          </cell>
        </row>
        <row r="826">
          <cell r="G826" t="str">
            <v>fev/22</v>
          </cell>
          <cell r="H826">
            <v>30869</v>
          </cell>
          <cell r="AF826">
            <v>342</v>
          </cell>
        </row>
        <row r="827">
          <cell r="G827" t="str">
            <v>fev/22</v>
          </cell>
          <cell r="H827">
            <v>38105</v>
          </cell>
          <cell r="AF827">
            <v>549</v>
          </cell>
        </row>
        <row r="828">
          <cell r="G828" t="str">
            <v>fev/22</v>
          </cell>
          <cell r="H828">
            <v>38105</v>
          </cell>
          <cell r="AF828">
            <v>549</v>
          </cell>
        </row>
        <row r="829">
          <cell r="G829" t="str">
            <v>fev/22</v>
          </cell>
          <cell r="H829">
            <v>702465</v>
          </cell>
          <cell r="AF829">
            <v>549</v>
          </cell>
        </row>
        <row r="830">
          <cell r="G830" t="str">
            <v>fev/22</v>
          </cell>
          <cell r="H830">
            <v>38105</v>
          </cell>
          <cell r="AF830">
            <v>549</v>
          </cell>
        </row>
        <row r="831">
          <cell r="G831" t="str">
            <v>fev/22</v>
          </cell>
          <cell r="H831">
            <v>30861</v>
          </cell>
          <cell r="AF831">
            <v>423</v>
          </cell>
        </row>
        <row r="832">
          <cell r="G832" t="str">
            <v>fev/22</v>
          </cell>
          <cell r="H832">
            <v>38105</v>
          </cell>
          <cell r="AF832">
            <v>213</v>
          </cell>
        </row>
        <row r="833">
          <cell r="G833" t="str">
            <v>fev/22</v>
          </cell>
          <cell r="H833">
            <v>67113</v>
          </cell>
          <cell r="AF833">
            <v>330</v>
          </cell>
        </row>
        <row r="834">
          <cell r="G834" t="str">
            <v>fev/22</v>
          </cell>
          <cell r="H834">
            <v>67112</v>
          </cell>
          <cell r="AF834">
            <v>310</v>
          </cell>
        </row>
        <row r="835">
          <cell r="G835" t="str">
            <v>fev/22</v>
          </cell>
          <cell r="H835">
            <v>64145</v>
          </cell>
          <cell r="AF835">
            <v>374</v>
          </cell>
        </row>
        <row r="836">
          <cell r="G836" t="str">
            <v>fev/22</v>
          </cell>
          <cell r="H836">
            <v>30869</v>
          </cell>
          <cell r="AF836">
            <v>337</v>
          </cell>
        </row>
        <row r="837">
          <cell r="G837" t="str">
            <v>fev/22</v>
          </cell>
          <cell r="H837">
            <v>64151</v>
          </cell>
          <cell r="AF837">
            <v>300</v>
          </cell>
        </row>
        <row r="838">
          <cell r="G838" t="str">
            <v>fev/22</v>
          </cell>
          <cell r="H838">
            <v>64145</v>
          </cell>
          <cell r="AF838">
            <v>312</v>
          </cell>
        </row>
        <row r="839">
          <cell r="G839" t="str">
            <v>fev/22</v>
          </cell>
          <cell r="H839">
            <v>64145</v>
          </cell>
          <cell r="AF839">
            <v>330</v>
          </cell>
        </row>
        <row r="840">
          <cell r="G840" t="str">
            <v>fev/22</v>
          </cell>
          <cell r="H840">
            <v>57334</v>
          </cell>
          <cell r="AF840">
            <v>291</v>
          </cell>
        </row>
        <row r="841">
          <cell r="G841" t="str">
            <v>fev/22</v>
          </cell>
          <cell r="H841">
            <v>57333</v>
          </cell>
          <cell r="AF841">
            <v>520</v>
          </cell>
        </row>
        <row r="842">
          <cell r="G842" t="str">
            <v>fev/22</v>
          </cell>
          <cell r="H842">
            <v>38105</v>
          </cell>
          <cell r="AF842">
            <v>468</v>
          </cell>
        </row>
        <row r="843">
          <cell r="G843" t="str">
            <v>fev/22</v>
          </cell>
          <cell r="H843">
            <v>64151</v>
          </cell>
          <cell r="AF843">
            <v>699</v>
          </cell>
        </row>
        <row r="844">
          <cell r="G844" t="str">
            <v>fev/22</v>
          </cell>
          <cell r="H844">
            <v>67112</v>
          </cell>
          <cell r="AF844">
            <v>405</v>
          </cell>
        </row>
        <row r="845">
          <cell r="G845" t="str">
            <v>fev/22</v>
          </cell>
          <cell r="H845">
            <v>30869</v>
          </cell>
          <cell r="AF845">
            <v>402</v>
          </cell>
        </row>
        <row r="846">
          <cell r="G846" t="str">
            <v>fev/22</v>
          </cell>
          <cell r="H846">
            <v>30861</v>
          </cell>
          <cell r="AF846">
            <v>410</v>
          </cell>
        </row>
        <row r="847">
          <cell r="G847" t="str">
            <v>fev/22</v>
          </cell>
          <cell r="H847">
            <v>64151</v>
          </cell>
          <cell r="AF847">
            <v>400</v>
          </cell>
        </row>
        <row r="848">
          <cell r="G848" t="str">
            <v>fev/22</v>
          </cell>
          <cell r="H848">
            <v>64145</v>
          </cell>
          <cell r="AF848">
            <v>607</v>
          </cell>
        </row>
        <row r="849">
          <cell r="G849" t="str">
            <v>fev/22</v>
          </cell>
          <cell r="H849">
            <v>30869</v>
          </cell>
          <cell r="AF849">
            <v>599</v>
          </cell>
        </row>
        <row r="850">
          <cell r="G850" t="str">
            <v>fev/22</v>
          </cell>
          <cell r="H850">
            <v>67113</v>
          </cell>
          <cell r="AF850">
            <v>997</v>
          </cell>
        </row>
        <row r="851">
          <cell r="G851" t="str">
            <v>fev/22</v>
          </cell>
          <cell r="H851">
            <v>67113</v>
          </cell>
          <cell r="AF851">
            <v>649</v>
          </cell>
        </row>
        <row r="852">
          <cell r="G852" t="str">
            <v>fev/22</v>
          </cell>
          <cell r="H852">
            <v>702390</v>
          </cell>
          <cell r="AF852">
            <v>500</v>
          </cell>
        </row>
        <row r="853">
          <cell r="G853" t="str">
            <v>fev/22</v>
          </cell>
          <cell r="H853">
            <v>57334</v>
          </cell>
          <cell r="AF853">
            <v>649</v>
          </cell>
        </row>
        <row r="854">
          <cell r="G854" t="str">
            <v>fev/22</v>
          </cell>
          <cell r="H854">
            <v>57334</v>
          </cell>
          <cell r="AF854">
            <v>649</v>
          </cell>
        </row>
        <row r="855">
          <cell r="G855" t="str">
            <v>fev/22</v>
          </cell>
          <cell r="H855">
            <v>702390</v>
          </cell>
          <cell r="AF855">
            <v>649</v>
          </cell>
        </row>
        <row r="856">
          <cell r="G856" t="str">
            <v>fev/22</v>
          </cell>
          <cell r="H856">
            <v>38105</v>
          </cell>
          <cell r="AF856">
            <v>649</v>
          </cell>
        </row>
        <row r="857">
          <cell r="G857" t="str">
            <v>fev/22</v>
          </cell>
          <cell r="H857">
            <v>702465</v>
          </cell>
          <cell r="AF857">
            <v>649</v>
          </cell>
        </row>
        <row r="858">
          <cell r="G858" t="str">
            <v>fev/22</v>
          </cell>
          <cell r="H858">
            <v>702465</v>
          </cell>
          <cell r="AF858">
            <v>649</v>
          </cell>
        </row>
        <row r="859">
          <cell r="G859" t="str">
            <v>fev/22</v>
          </cell>
          <cell r="H859">
            <v>67113</v>
          </cell>
          <cell r="AF859">
            <v>585</v>
          </cell>
        </row>
        <row r="860">
          <cell r="G860" t="str">
            <v>fev/22</v>
          </cell>
          <cell r="H860">
            <v>67113</v>
          </cell>
          <cell r="AF860">
            <v>620</v>
          </cell>
        </row>
        <row r="861">
          <cell r="G861" t="str">
            <v>fev/22</v>
          </cell>
          <cell r="H861">
            <v>702465</v>
          </cell>
          <cell r="AF861">
            <v>649</v>
          </cell>
        </row>
        <row r="862">
          <cell r="G862" t="str">
            <v>fev/22</v>
          </cell>
          <cell r="H862">
            <v>30853</v>
          </cell>
          <cell r="AF862">
            <v>840</v>
          </cell>
        </row>
        <row r="863">
          <cell r="G863" t="str">
            <v>fev/22</v>
          </cell>
          <cell r="H863">
            <v>64151</v>
          </cell>
          <cell r="AF863">
            <v>600</v>
          </cell>
        </row>
        <row r="864">
          <cell r="G864" t="str">
            <v>fev/22</v>
          </cell>
          <cell r="H864">
            <v>67112</v>
          </cell>
          <cell r="AF864">
            <v>620</v>
          </cell>
        </row>
        <row r="865">
          <cell r="G865" t="str">
            <v>fev/22</v>
          </cell>
          <cell r="H865">
            <v>38105</v>
          </cell>
          <cell r="AF865">
            <v>649</v>
          </cell>
        </row>
        <row r="866">
          <cell r="G866" t="str">
            <v>fev/22</v>
          </cell>
          <cell r="H866">
            <v>38105</v>
          </cell>
          <cell r="AF866">
            <v>649</v>
          </cell>
        </row>
        <row r="867">
          <cell r="G867" t="str">
            <v>fev/22</v>
          </cell>
          <cell r="H867">
            <v>38105</v>
          </cell>
          <cell r="AF867">
            <v>649</v>
          </cell>
        </row>
        <row r="868">
          <cell r="G868" t="str">
            <v>fev/22</v>
          </cell>
          <cell r="H868">
            <v>67113</v>
          </cell>
          <cell r="AF868">
            <v>580</v>
          </cell>
        </row>
        <row r="869">
          <cell r="G869" t="str">
            <v>fev/22</v>
          </cell>
          <cell r="H869">
            <v>30869</v>
          </cell>
          <cell r="AF869">
            <v>160</v>
          </cell>
        </row>
        <row r="870">
          <cell r="G870" t="str">
            <v>fev/22</v>
          </cell>
          <cell r="H870">
            <v>64151</v>
          </cell>
          <cell r="AF870">
            <v>836</v>
          </cell>
        </row>
        <row r="871">
          <cell r="G871" t="str">
            <v>fev/22</v>
          </cell>
          <cell r="H871">
            <v>38105</v>
          </cell>
          <cell r="AF871">
            <v>498</v>
          </cell>
        </row>
        <row r="872">
          <cell r="G872" t="str">
            <v>fev/22</v>
          </cell>
          <cell r="H872">
            <v>67113</v>
          </cell>
          <cell r="AF872">
            <v>360</v>
          </cell>
        </row>
        <row r="873">
          <cell r="G873" t="str">
            <v>fev/22</v>
          </cell>
          <cell r="H873">
            <v>38105</v>
          </cell>
          <cell r="AF873">
            <v>623</v>
          </cell>
        </row>
        <row r="874">
          <cell r="G874" t="str">
            <v>fev/22</v>
          </cell>
          <cell r="H874">
            <v>30869</v>
          </cell>
          <cell r="AF874">
            <v>720</v>
          </cell>
        </row>
        <row r="875">
          <cell r="G875" t="str">
            <v>fev/22</v>
          </cell>
          <cell r="H875">
            <v>64151</v>
          </cell>
          <cell r="AF875">
            <v>389</v>
          </cell>
        </row>
        <row r="876">
          <cell r="G876" t="str">
            <v>fev/22</v>
          </cell>
          <cell r="H876">
            <v>702465</v>
          </cell>
          <cell r="AF876">
            <v>408</v>
          </cell>
        </row>
        <row r="877">
          <cell r="G877" t="str">
            <v>fev/22</v>
          </cell>
          <cell r="H877">
            <v>38105</v>
          </cell>
          <cell r="AF877">
            <v>551</v>
          </cell>
        </row>
        <row r="878">
          <cell r="G878" t="str">
            <v>fev/22</v>
          </cell>
          <cell r="H878">
            <v>702465</v>
          </cell>
          <cell r="AF878">
            <v>490</v>
          </cell>
        </row>
        <row r="879">
          <cell r="G879" t="str">
            <v>fev/22</v>
          </cell>
          <cell r="H879">
            <v>57334</v>
          </cell>
          <cell r="AF879">
            <v>563</v>
          </cell>
        </row>
        <row r="880">
          <cell r="G880" t="str">
            <v>fev/22</v>
          </cell>
          <cell r="H880">
            <v>38105</v>
          </cell>
          <cell r="AF880">
            <v>760</v>
          </cell>
        </row>
        <row r="881">
          <cell r="G881" t="str">
            <v>fev/22</v>
          </cell>
          <cell r="H881">
            <v>64145</v>
          </cell>
          <cell r="AF881">
            <v>788</v>
          </cell>
        </row>
        <row r="882">
          <cell r="G882" t="str">
            <v>fev/22</v>
          </cell>
          <cell r="H882">
            <v>64151</v>
          </cell>
          <cell r="AF882">
            <v>788</v>
          </cell>
        </row>
        <row r="883">
          <cell r="G883" t="str">
            <v>fev/22</v>
          </cell>
          <cell r="H883">
            <v>30869</v>
          </cell>
          <cell r="AF883">
            <v>840</v>
          </cell>
        </row>
        <row r="884">
          <cell r="G884" t="str">
            <v>fev/22</v>
          </cell>
          <cell r="H884">
            <v>30853</v>
          </cell>
          <cell r="AF884">
            <v>840</v>
          </cell>
        </row>
        <row r="885">
          <cell r="G885" t="str">
            <v>fev/22</v>
          </cell>
          <cell r="H885">
            <v>702390</v>
          </cell>
          <cell r="AF885">
            <v>840</v>
          </cell>
        </row>
        <row r="886">
          <cell r="G886" t="str">
            <v>fev/22</v>
          </cell>
          <cell r="H886">
            <v>702465</v>
          </cell>
          <cell r="AF886">
            <v>840</v>
          </cell>
        </row>
        <row r="887">
          <cell r="G887" t="str">
            <v>fev/22</v>
          </cell>
          <cell r="H887">
            <v>43321</v>
          </cell>
          <cell r="AF887">
            <v>600</v>
          </cell>
        </row>
        <row r="888">
          <cell r="G888" t="str">
            <v>fev/22</v>
          </cell>
          <cell r="H888">
            <v>57334</v>
          </cell>
          <cell r="AF888">
            <v>840</v>
          </cell>
        </row>
        <row r="889">
          <cell r="G889" t="str">
            <v>fev/22</v>
          </cell>
          <cell r="H889">
            <v>702465</v>
          </cell>
          <cell r="AF889">
            <v>840</v>
          </cell>
        </row>
        <row r="890">
          <cell r="G890" t="str">
            <v>fev/22</v>
          </cell>
          <cell r="H890">
            <v>702390</v>
          </cell>
          <cell r="AF890">
            <v>840</v>
          </cell>
        </row>
        <row r="891">
          <cell r="G891" t="str">
            <v>fev/22</v>
          </cell>
          <cell r="H891">
            <v>702465</v>
          </cell>
          <cell r="AF891">
            <v>840</v>
          </cell>
        </row>
        <row r="892">
          <cell r="G892" t="str">
            <v>fev/22</v>
          </cell>
          <cell r="H892">
            <v>702465</v>
          </cell>
          <cell r="AF892">
            <v>840</v>
          </cell>
        </row>
        <row r="893">
          <cell r="G893" t="str">
            <v>fev/22</v>
          </cell>
          <cell r="H893">
            <v>64151</v>
          </cell>
          <cell r="AF893">
            <v>840</v>
          </cell>
        </row>
        <row r="894">
          <cell r="G894" t="str">
            <v>fev/22</v>
          </cell>
          <cell r="H894">
            <v>30861</v>
          </cell>
          <cell r="AF894">
            <v>840</v>
          </cell>
        </row>
        <row r="895">
          <cell r="G895" t="str">
            <v>fev/22</v>
          </cell>
          <cell r="H895">
            <v>57334</v>
          </cell>
          <cell r="AF895">
            <v>840</v>
          </cell>
        </row>
        <row r="896">
          <cell r="G896" t="str">
            <v>fev/22</v>
          </cell>
          <cell r="H896">
            <v>30861</v>
          </cell>
          <cell r="AF896">
            <v>840</v>
          </cell>
        </row>
        <row r="897">
          <cell r="G897" t="str">
            <v>fev/22</v>
          </cell>
          <cell r="H897">
            <v>30869</v>
          </cell>
          <cell r="AF897">
            <v>840</v>
          </cell>
        </row>
        <row r="898">
          <cell r="G898" t="str">
            <v>fev/22</v>
          </cell>
          <cell r="H898">
            <v>38105</v>
          </cell>
          <cell r="AF898">
            <v>324</v>
          </cell>
        </row>
        <row r="899">
          <cell r="G899" t="str">
            <v>fev/22</v>
          </cell>
          <cell r="H899">
            <v>57334</v>
          </cell>
          <cell r="AF899">
            <v>427</v>
          </cell>
        </row>
        <row r="900">
          <cell r="G900" t="str">
            <v>fev/22</v>
          </cell>
          <cell r="H900">
            <v>64151</v>
          </cell>
          <cell r="AF900">
            <v>650</v>
          </cell>
        </row>
        <row r="901">
          <cell r="G901" t="str">
            <v>fev/22</v>
          </cell>
          <cell r="H901">
            <v>67113</v>
          </cell>
          <cell r="AF901">
            <v>550</v>
          </cell>
        </row>
        <row r="902">
          <cell r="G902" t="str">
            <v>fev/22</v>
          </cell>
          <cell r="H902">
            <v>57334</v>
          </cell>
          <cell r="AF902">
            <v>641</v>
          </cell>
        </row>
        <row r="903">
          <cell r="G903" t="str">
            <v>fev/22</v>
          </cell>
          <cell r="H903">
            <v>57334</v>
          </cell>
          <cell r="AF903">
            <v>420</v>
          </cell>
        </row>
        <row r="904">
          <cell r="G904" t="str">
            <v>fev/22</v>
          </cell>
          <cell r="H904">
            <v>57334</v>
          </cell>
          <cell r="AF904">
            <v>377</v>
          </cell>
        </row>
        <row r="905">
          <cell r="G905" t="str">
            <v>fev/22</v>
          </cell>
          <cell r="H905">
            <v>64145</v>
          </cell>
          <cell r="AF905">
            <v>594</v>
          </cell>
        </row>
        <row r="906">
          <cell r="G906" t="str">
            <v>fev/22</v>
          </cell>
          <cell r="H906">
            <v>30869</v>
          </cell>
          <cell r="AF906">
            <v>437</v>
          </cell>
        </row>
        <row r="907">
          <cell r="G907" t="str">
            <v>fev/22</v>
          </cell>
          <cell r="H907">
            <v>702390</v>
          </cell>
          <cell r="AF907">
            <v>620</v>
          </cell>
        </row>
        <row r="908">
          <cell r="G908" t="str">
            <v>fev/22</v>
          </cell>
          <cell r="H908">
            <v>702390</v>
          </cell>
          <cell r="AF908">
            <v>800</v>
          </cell>
        </row>
        <row r="909">
          <cell r="G909" t="str">
            <v>fev/22</v>
          </cell>
          <cell r="H909">
            <v>57334</v>
          </cell>
          <cell r="AF909">
            <v>248</v>
          </cell>
        </row>
        <row r="910">
          <cell r="G910" t="str">
            <v>fev/22</v>
          </cell>
          <cell r="H910">
            <v>64151</v>
          </cell>
          <cell r="AF910">
            <v>688</v>
          </cell>
        </row>
        <row r="911">
          <cell r="G911" t="str">
            <v>fev/22</v>
          </cell>
          <cell r="H911">
            <v>702465</v>
          </cell>
          <cell r="AF911">
            <v>385</v>
          </cell>
        </row>
        <row r="912">
          <cell r="G912" t="str">
            <v>fev/22</v>
          </cell>
          <cell r="H912">
            <v>702465</v>
          </cell>
          <cell r="AF912">
            <v>140</v>
          </cell>
        </row>
        <row r="913">
          <cell r="G913" t="str">
            <v>fev/22</v>
          </cell>
          <cell r="H913">
            <v>57334</v>
          </cell>
          <cell r="AF913">
            <v>700</v>
          </cell>
        </row>
        <row r="914">
          <cell r="G914" t="str">
            <v>fev/22</v>
          </cell>
          <cell r="H914">
            <v>57334</v>
          </cell>
          <cell r="AF914">
            <v>350</v>
          </cell>
        </row>
        <row r="915">
          <cell r="G915" t="str">
            <v>fev/22</v>
          </cell>
          <cell r="H915">
            <v>64147</v>
          </cell>
          <cell r="AF915">
            <v>710</v>
          </cell>
        </row>
        <row r="916">
          <cell r="G916" t="str">
            <v>fev/22</v>
          </cell>
          <cell r="H916">
            <v>64147</v>
          </cell>
          <cell r="AF916">
            <v>710</v>
          </cell>
        </row>
        <row r="917">
          <cell r="G917" t="str">
            <v>fev/22</v>
          </cell>
          <cell r="H917">
            <v>64151</v>
          </cell>
          <cell r="AF917">
            <v>710</v>
          </cell>
        </row>
        <row r="918">
          <cell r="G918" t="str">
            <v>fev/22</v>
          </cell>
          <cell r="H918">
            <v>38105</v>
          </cell>
          <cell r="AF918">
            <v>719</v>
          </cell>
        </row>
        <row r="919">
          <cell r="G919" t="str">
            <v>fev/22</v>
          </cell>
          <cell r="H919">
            <v>702390</v>
          </cell>
          <cell r="AF919">
            <v>470</v>
          </cell>
        </row>
        <row r="920">
          <cell r="G920" t="str">
            <v>fev/22</v>
          </cell>
          <cell r="H920">
            <v>67113</v>
          </cell>
          <cell r="AF920">
            <v>470</v>
          </cell>
        </row>
        <row r="921">
          <cell r="G921" t="str">
            <v>fev/22</v>
          </cell>
          <cell r="H921">
            <v>57333</v>
          </cell>
          <cell r="AF921">
            <v>624</v>
          </cell>
        </row>
        <row r="922">
          <cell r="G922" t="str">
            <v>fev/22</v>
          </cell>
          <cell r="H922">
            <v>30869</v>
          </cell>
          <cell r="AF922">
            <v>1129</v>
          </cell>
        </row>
        <row r="923">
          <cell r="G923" t="str">
            <v>fev/22</v>
          </cell>
          <cell r="H923">
            <v>30869</v>
          </cell>
          <cell r="AF923">
            <v>979</v>
          </cell>
        </row>
        <row r="924">
          <cell r="G924" t="str">
            <v>fev/22</v>
          </cell>
          <cell r="H924">
            <v>702465</v>
          </cell>
          <cell r="AF924">
            <v>979</v>
          </cell>
        </row>
        <row r="925">
          <cell r="G925" t="str">
            <v>fev/22</v>
          </cell>
          <cell r="H925">
            <v>702465</v>
          </cell>
          <cell r="AF925">
            <v>979</v>
          </cell>
        </row>
        <row r="926">
          <cell r="G926" t="str">
            <v>fev/22</v>
          </cell>
          <cell r="H926">
            <v>702390</v>
          </cell>
          <cell r="AF926">
            <v>979</v>
          </cell>
        </row>
        <row r="927">
          <cell r="G927" t="str">
            <v>fev/22</v>
          </cell>
          <cell r="H927">
            <v>64151</v>
          </cell>
          <cell r="AF927">
            <v>560</v>
          </cell>
        </row>
        <row r="928">
          <cell r="G928" t="str">
            <v>fev/22</v>
          </cell>
          <cell r="H928">
            <v>64147</v>
          </cell>
          <cell r="AF928">
            <v>550</v>
          </cell>
        </row>
        <row r="929">
          <cell r="G929" t="str">
            <v>fev/22</v>
          </cell>
          <cell r="H929">
            <v>57333</v>
          </cell>
          <cell r="AF929">
            <v>244</v>
          </cell>
        </row>
        <row r="930">
          <cell r="G930" t="str">
            <v>fev/22</v>
          </cell>
          <cell r="H930">
            <v>64145</v>
          </cell>
          <cell r="AF930">
            <v>560</v>
          </cell>
        </row>
        <row r="931">
          <cell r="G931" t="str">
            <v>fev/22</v>
          </cell>
          <cell r="H931">
            <v>702465</v>
          </cell>
          <cell r="AF931">
            <v>390</v>
          </cell>
        </row>
        <row r="932">
          <cell r="G932" t="str">
            <v>fev/22</v>
          </cell>
          <cell r="H932">
            <v>57334</v>
          </cell>
          <cell r="AF932">
            <v>330</v>
          </cell>
        </row>
        <row r="933">
          <cell r="G933" t="str">
            <v>fev/22</v>
          </cell>
          <cell r="H933">
            <v>702390</v>
          </cell>
          <cell r="AF933">
            <v>568</v>
          </cell>
        </row>
        <row r="934">
          <cell r="G934" t="str">
            <v>fev/22</v>
          </cell>
          <cell r="H934">
            <v>30857</v>
          </cell>
          <cell r="AF934">
            <v>531</v>
          </cell>
        </row>
        <row r="935">
          <cell r="G935" t="str">
            <v>fev/22</v>
          </cell>
          <cell r="H935">
            <v>30861</v>
          </cell>
          <cell r="AF935">
            <v>617</v>
          </cell>
        </row>
        <row r="936">
          <cell r="G936" t="str">
            <v>fev/22</v>
          </cell>
          <cell r="H936">
            <v>702465</v>
          </cell>
          <cell r="AF936">
            <v>431</v>
          </cell>
        </row>
        <row r="937">
          <cell r="G937" t="str">
            <v>fev/22</v>
          </cell>
          <cell r="H937">
            <v>38105</v>
          </cell>
          <cell r="AF937">
            <v>638</v>
          </cell>
        </row>
        <row r="938">
          <cell r="G938" t="str">
            <v>fev/22</v>
          </cell>
          <cell r="H938">
            <v>30857</v>
          </cell>
          <cell r="AF938">
            <v>560</v>
          </cell>
        </row>
        <row r="939">
          <cell r="G939" t="str">
            <v>fev/22</v>
          </cell>
          <cell r="H939">
            <v>702465</v>
          </cell>
          <cell r="AF939">
            <v>425</v>
          </cell>
        </row>
        <row r="940">
          <cell r="G940" t="str">
            <v>fev/22</v>
          </cell>
          <cell r="H940">
            <v>38105</v>
          </cell>
          <cell r="AF940">
            <v>510</v>
          </cell>
        </row>
        <row r="941">
          <cell r="G941" t="str">
            <v>fev/22</v>
          </cell>
          <cell r="H941">
            <v>64151</v>
          </cell>
          <cell r="AF941">
            <v>850</v>
          </cell>
        </row>
        <row r="942">
          <cell r="G942" t="str">
            <v>fev/22</v>
          </cell>
          <cell r="H942">
            <v>30861</v>
          </cell>
          <cell r="AF942">
            <v>661</v>
          </cell>
        </row>
        <row r="943">
          <cell r="G943" t="str">
            <v>fev/22</v>
          </cell>
          <cell r="H943">
            <v>57333</v>
          </cell>
          <cell r="AF943">
            <v>499</v>
          </cell>
        </row>
        <row r="944">
          <cell r="G944" t="str">
            <v>fev/22</v>
          </cell>
          <cell r="H944">
            <v>702824</v>
          </cell>
          <cell r="AF944">
            <v>390</v>
          </cell>
        </row>
        <row r="945">
          <cell r="G945" t="str">
            <v>fev/22</v>
          </cell>
          <cell r="H945">
            <v>702465</v>
          </cell>
          <cell r="AF945">
            <v>487</v>
          </cell>
        </row>
        <row r="946">
          <cell r="G946" t="str">
            <v>fev/22</v>
          </cell>
          <cell r="H946">
            <v>38105</v>
          </cell>
          <cell r="AF946">
            <v>499</v>
          </cell>
        </row>
        <row r="947">
          <cell r="G947" t="str">
            <v>fev/22</v>
          </cell>
          <cell r="H947">
            <v>30869</v>
          </cell>
          <cell r="AF947">
            <v>437</v>
          </cell>
        </row>
        <row r="948">
          <cell r="G948" t="str">
            <v>fev/22</v>
          </cell>
          <cell r="H948">
            <v>30857</v>
          </cell>
          <cell r="AF948">
            <v>499</v>
          </cell>
        </row>
        <row r="949">
          <cell r="G949" t="str">
            <v>fev/22</v>
          </cell>
          <cell r="H949">
            <v>57333</v>
          </cell>
          <cell r="AF949">
            <v>499</v>
          </cell>
        </row>
        <row r="950">
          <cell r="G950" t="str">
            <v>fev/22</v>
          </cell>
          <cell r="H950">
            <v>30869</v>
          </cell>
          <cell r="AF950">
            <v>580</v>
          </cell>
        </row>
        <row r="951">
          <cell r="G951" t="str">
            <v>fev/22</v>
          </cell>
          <cell r="H951">
            <v>30869</v>
          </cell>
          <cell r="AF951">
            <v>600</v>
          </cell>
        </row>
        <row r="952">
          <cell r="G952" t="str">
            <v>fev/22</v>
          </cell>
          <cell r="H952">
            <v>38105</v>
          </cell>
          <cell r="AF952">
            <v>1150</v>
          </cell>
        </row>
        <row r="953">
          <cell r="G953" t="str">
            <v>fev/22</v>
          </cell>
          <cell r="H953">
            <v>30857</v>
          </cell>
          <cell r="AF953">
            <v>354</v>
          </cell>
        </row>
        <row r="954">
          <cell r="G954" t="str">
            <v>fev/22</v>
          </cell>
          <cell r="H954">
            <v>702465</v>
          </cell>
          <cell r="AF954">
            <v>176</v>
          </cell>
        </row>
        <row r="955">
          <cell r="G955" t="str">
            <v>fev/22</v>
          </cell>
          <cell r="H955">
            <v>67113</v>
          </cell>
          <cell r="AF955">
            <v>675</v>
          </cell>
        </row>
        <row r="956">
          <cell r="G956" t="str">
            <v>fev/22</v>
          </cell>
          <cell r="H956">
            <v>57334</v>
          </cell>
          <cell r="AF956">
            <v>363</v>
          </cell>
        </row>
        <row r="957">
          <cell r="G957" t="str">
            <v>fev/22</v>
          </cell>
          <cell r="H957">
            <v>57333</v>
          </cell>
          <cell r="AF957">
            <v>675</v>
          </cell>
        </row>
        <row r="958">
          <cell r="G958" t="str">
            <v>fev/22</v>
          </cell>
          <cell r="H958">
            <v>64145</v>
          </cell>
          <cell r="AF958">
            <v>570</v>
          </cell>
        </row>
        <row r="959">
          <cell r="G959" t="str">
            <v>fev/22</v>
          </cell>
          <cell r="H959">
            <v>30857</v>
          </cell>
          <cell r="AF959">
            <v>590</v>
          </cell>
        </row>
        <row r="960">
          <cell r="G960" t="str">
            <v>fev/22</v>
          </cell>
          <cell r="H960">
            <v>38105</v>
          </cell>
          <cell r="AF960">
            <v>563</v>
          </cell>
        </row>
        <row r="961">
          <cell r="G961" t="str">
            <v>fev/22</v>
          </cell>
          <cell r="H961">
            <v>64151</v>
          </cell>
          <cell r="AF961">
            <v>640</v>
          </cell>
        </row>
        <row r="962">
          <cell r="G962" t="str">
            <v>fev/22</v>
          </cell>
          <cell r="H962">
            <v>30857</v>
          </cell>
          <cell r="AF962">
            <v>600</v>
          </cell>
        </row>
        <row r="963">
          <cell r="G963" t="str">
            <v>fev/22</v>
          </cell>
          <cell r="H963">
            <v>30857</v>
          </cell>
          <cell r="AF963">
            <v>420</v>
          </cell>
        </row>
        <row r="964">
          <cell r="G964" t="str">
            <v>fev/22</v>
          </cell>
          <cell r="H964">
            <v>67113</v>
          </cell>
          <cell r="AF964">
            <v>499</v>
          </cell>
        </row>
        <row r="965">
          <cell r="G965" t="str">
            <v>fev/22</v>
          </cell>
          <cell r="H965">
            <v>38105</v>
          </cell>
          <cell r="AF965">
            <v>636</v>
          </cell>
        </row>
        <row r="966">
          <cell r="G966" t="str">
            <v>fev/22</v>
          </cell>
          <cell r="H966">
            <v>64151</v>
          </cell>
          <cell r="AF966">
            <v>608</v>
          </cell>
        </row>
        <row r="967">
          <cell r="G967" t="str">
            <v>fev/22</v>
          </cell>
          <cell r="H967">
            <v>57334</v>
          </cell>
          <cell r="AF967">
            <v>688</v>
          </cell>
        </row>
        <row r="968">
          <cell r="G968" t="str">
            <v>fev/22</v>
          </cell>
          <cell r="H968">
            <v>38105</v>
          </cell>
          <cell r="AF968">
            <v>499</v>
          </cell>
        </row>
        <row r="969">
          <cell r="G969" t="str">
            <v>fev/22</v>
          </cell>
          <cell r="H969">
            <v>57333</v>
          </cell>
          <cell r="AF969">
            <v>499</v>
          </cell>
        </row>
        <row r="970">
          <cell r="G970" t="str">
            <v>fev/22</v>
          </cell>
          <cell r="H970">
            <v>30857</v>
          </cell>
          <cell r="AF970">
            <v>399</v>
          </cell>
        </row>
        <row r="971">
          <cell r="G971" t="str">
            <v>fev/22</v>
          </cell>
          <cell r="H971">
            <v>64145</v>
          </cell>
          <cell r="AF971">
            <v>450</v>
          </cell>
        </row>
        <row r="972">
          <cell r="G972" t="str">
            <v>fev/22</v>
          </cell>
          <cell r="H972">
            <v>57334</v>
          </cell>
          <cell r="AF972">
            <v>1090</v>
          </cell>
        </row>
        <row r="973">
          <cell r="G973" t="str">
            <v>fev/22</v>
          </cell>
          <cell r="H973">
            <v>57334</v>
          </cell>
          <cell r="AF973">
            <v>1666</v>
          </cell>
        </row>
        <row r="974">
          <cell r="G974" t="str">
            <v>fev/22</v>
          </cell>
          <cell r="H974">
            <v>64151</v>
          </cell>
          <cell r="AF974">
            <v>622</v>
          </cell>
        </row>
        <row r="975">
          <cell r="G975" t="str">
            <v>fev/22</v>
          </cell>
          <cell r="H975">
            <v>30869</v>
          </cell>
          <cell r="AF975">
            <v>625</v>
          </cell>
        </row>
        <row r="976">
          <cell r="G976" t="str">
            <v>fev/22</v>
          </cell>
          <cell r="H976">
            <v>57333</v>
          </cell>
          <cell r="AF976">
            <v>782</v>
          </cell>
        </row>
        <row r="977">
          <cell r="G977" t="str">
            <v>fev/22</v>
          </cell>
          <cell r="H977">
            <v>702465</v>
          </cell>
          <cell r="AF977">
            <v>200</v>
          </cell>
        </row>
        <row r="978">
          <cell r="G978" t="str">
            <v>fev/22</v>
          </cell>
          <cell r="H978">
            <v>30857</v>
          </cell>
          <cell r="AF978">
            <v>620</v>
          </cell>
        </row>
        <row r="979">
          <cell r="G979" t="str">
            <v>fev/22</v>
          </cell>
          <cell r="H979">
            <v>57334</v>
          </cell>
          <cell r="AF979">
            <v>590</v>
          </cell>
        </row>
        <row r="980">
          <cell r="G980" t="str">
            <v>fev/22</v>
          </cell>
          <cell r="H980">
            <v>702390</v>
          </cell>
          <cell r="AF980">
            <v>500</v>
          </cell>
        </row>
        <row r="981">
          <cell r="G981" t="str">
            <v>fev/22</v>
          </cell>
          <cell r="H981">
            <v>38105</v>
          </cell>
          <cell r="AF981">
            <v>596</v>
          </cell>
        </row>
        <row r="982">
          <cell r="G982" t="str">
            <v>fev/22</v>
          </cell>
          <cell r="H982">
            <v>57334</v>
          </cell>
          <cell r="AF982">
            <v>382</v>
          </cell>
        </row>
        <row r="983">
          <cell r="G983" t="str">
            <v>fev/22</v>
          </cell>
          <cell r="H983">
            <v>30861</v>
          </cell>
          <cell r="AF983">
            <v>609</v>
          </cell>
        </row>
        <row r="984">
          <cell r="G984" t="str">
            <v>fev/22</v>
          </cell>
          <cell r="H984">
            <v>57333</v>
          </cell>
          <cell r="AF984">
            <v>562</v>
          </cell>
        </row>
        <row r="985">
          <cell r="G985" t="str">
            <v>fev/22</v>
          </cell>
          <cell r="H985">
            <v>64145</v>
          </cell>
          <cell r="AF985">
            <v>644</v>
          </cell>
        </row>
        <row r="986">
          <cell r="G986" t="str">
            <v>fev/22</v>
          </cell>
          <cell r="H986">
            <v>67113</v>
          </cell>
          <cell r="AF986">
            <v>745</v>
          </cell>
        </row>
        <row r="987">
          <cell r="G987" t="str">
            <v>fev/22</v>
          </cell>
          <cell r="H987">
            <v>702390</v>
          </cell>
          <cell r="AF987">
            <v>499</v>
          </cell>
        </row>
        <row r="988">
          <cell r="G988" t="str">
            <v>fev/22</v>
          </cell>
          <cell r="H988">
            <v>702465</v>
          </cell>
          <cell r="AF988">
            <v>624</v>
          </cell>
        </row>
        <row r="989">
          <cell r="G989" t="str">
            <v>fev/22</v>
          </cell>
          <cell r="H989">
            <v>702465</v>
          </cell>
          <cell r="AF989">
            <v>599</v>
          </cell>
        </row>
        <row r="990">
          <cell r="G990" t="str">
            <v>fev/22</v>
          </cell>
          <cell r="H990">
            <v>30861</v>
          </cell>
          <cell r="AF990">
            <v>210</v>
          </cell>
        </row>
        <row r="991">
          <cell r="G991" t="str">
            <v>fev/22</v>
          </cell>
          <cell r="H991">
            <v>67113</v>
          </cell>
          <cell r="AF991">
            <v>838</v>
          </cell>
        </row>
        <row r="992">
          <cell r="G992" t="str">
            <v>fev/22</v>
          </cell>
          <cell r="H992">
            <v>64151</v>
          </cell>
          <cell r="AF992">
            <v>617</v>
          </cell>
        </row>
        <row r="993">
          <cell r="G993" t="str">
            <v>fev/22</v>
          </cell>
          <cell r="H993">
            <v>64145</v>
          </cell>
          <cell r="AF993">
            <v>899</v>
          </cell>
        </row>
        <row r="994">
          <cell r="G994" t="str">
            <v>fev/22</v>
          </cell>
          <cell r="H994">
            <v>64147</v>
          </cell>
          <cell r="AF994">
            <v>710</v>
          </cell>
        </row>
        <row r="995">
          <cell r="G995" t="str">
            <v>fev/22</v>
          </cell>
          <cell r="H995">
            <v>64151</v>
          </cell>
          <cell r="AF995">
            <v>710</v>
          </cell>
        </row>
        <row r="996">
          <cell r="G996" t="str">
            <v>fev/22</v>
          </cell>
          <cell r="H996">
            <v>57334</v>
          </cell>
          <cell r="AF996">
            <v>393</v>
          </cell>
        </row>
        <row r="997">
          <cell r="G997" t="str">
            <v>fev/22</v>
          </cell>
          <cell r="H997">
            <v>30869</v>
          </cell>
          <cell r="AF997">
            <v>838</v>
          </cell>
        </row>
        <row r="998">
          <cell r="G998" t="str">
            <v>fev/22</v>
          </cell>
          <cell r="H998">
            <v>64151</v>
          </cell>
          <cell r="AF998">
            <v>725</v>
          </cell>
        </row>
        <row r="999">
          <cell r="G999" t="str">
            <v>fev/22</v>
          </cell>
          <cell r="H999">
            <v>64145</v>
          </cell>
          <cell r="AF999">
            <v>249.5</v>
          </cell>
        </row>
        <row r="1000">
          <cell r="G1000" t="str">
            <v>fev/22</v>
          </cell>
          <cell r="H1000">
            <v>64147</v>
          </cell>
          <cell r="AF1000">
            <v>740</v>
          </cell>
        </row>
        <row r="1001">
          <cell r="G1001" t="str">
            <v>fev/22</v>
          </cell>
          <cell r="H1001">
            <v>38105</v>
          </cell>
          <cell r="AF1001">
            <v>1400</v>
          </cell>
        </row>
        <row r="1002">
          <cell r="G1002" t="str">
            <v>fev/22</v>
          </cell>
          <cell r="H1002">
            <v>57334</v>
          </cell>
          <cell r="AF1002">
            <v>1092</v>
          </cell>
        </row>
        <row r="1003">
          <cell r="G1003" t="str">
            <v>fev/22</v>
          </cell>
          <cell r="H1003">
            <v>702465</v>
          </cell>
          <cell r="AF1003">
            <v>1092</v>
          </cell>
        </row>
        <row r="1004">
          <cell r="G1004" t="str">
            <v>fev/22</v>
          </cell>
          <cell r="H1004">
            <v>702465</v>
          </cell>
          <cell r="AF1004">
            <v>1092</v>
          </cell>
        </row>
        <row r="1005">
          <cell r="G1005" t="str">
            <v>fev/22</v>
          </cell>
          <cell r="H1005">
            <v>30857</v>
          </cell>
          <cell r="AF1005">
            <v>649</v>
          </cell>
        </row>
        <row r="1006">
          <cell r="G1006" t="str">
            <v>fev/22</v>
          </cell>
          <cell r="H1006">
            <v>67113</v>
          </cell>
          <cell r="AF1006">
            <v>1040</v>
          </cell>
        </row>
        <row r="1007">
          <cell r="G1007" t="str">
            <v>fev/22</v>
          </cell>
          <cell r="H1007">
            <v>702465</v>
          </cell>
          <cell r="AF1007">
            <v>1092</v>
          </cell>
        </row>
        <row r="1008">
          <cell r="G1008" t="str">
            <v>fev/22</v>
          </cell>
          <cell r="H1008">
            <v>30857</v>
          </cell>
          <cell r="AF1008">
            <v>1092</v>
          </cell>
        </row>
        <row r="1009">
          <cell r="G1009" t="str">
            <v>fev/22</v>
          </cell>
          <cell r="H1009">
            <v>67113</v>
          </cell>
          <cell r="AF1009">
            <v>1092</v>
          </cell>
        </row>
        <row r="1010">
          <cell r="G1010" t="str">
            <v>fev/22</v>
          </cell>
          <cell r="H1010">
            <v>64145</v>
          </cell>
          <cell r="AF1010">
            <v>670</v>
          </cell>
        </row>
        <row r="1011">
          <cell r="G1011" t="str">
            <v>fev/22</v>
          </cell>
          <cell r="H1011">
            <v>57333</v>
          </cell>
          <cell r="AF1011">
            <v>313</v>
          </cell>
        </row>
        <row r="1012">
          <cell r="G1012" t="str">
            <v>fev/22</v>
          </cell>
          <cell r="H1012">
            <v>64151</v>
          </cell>
          <cell r="AF1012">
            <v>640</v>
          </cell>
        </row>
        <row r="1013">
          <cell r="G1013" t="str">
            <v>fev/22</v>
          </cell>
          <cell r="H1013">
            <v>30857</v>
          </cell>
          <cell r="AF1013">
            <v>650</v>
          </cell>
        </row>
        <row r="1014">
          <cell r="G1014" t="str">
            <v>fev/22</v>
          </cell>
          <cell r="H1014">
            <v>30869</v>
          </cell>
          <cell r="AF1014">
            <v>720</v>
          </cell>
        </row>
        <row r="1015">
          <cell r="G1015" t="str">
            <v>fev/22</v>
          </cell>
          <cell r="H1015">
            <v>30857</v>
          </cell>
          <cell r="AF1015">
            <v>510</v>
          </cell>
        </row>
        <row r="1016">
          <cell r="G1016" t="str">
            <v>fev/22</v>
          </cell>
          <cell r="H1016">
            <v>64145</v>
          </cell>
          <cell r="AF1016">
            <v>854</v>
          </cell>
        </row>
        <row r="1017">
          <cell r="G1017" t="str">
            <v>fev/22</v>
          </cell>
          <cell r="H1017">
            <v>702465</v>
          </cell>
          <cell r="AF1017">
            <v>899</v>
          </cell>
        </row>
        <row r="1018">
          <cell r="G1018" t="str">
            <v>fev/22</v>
          </cell>
          <cell r="H1018">
            <v>64145</v>
          </cell>
          <cell r="AF1018">
            <v>899</v>
          </cell>
        </row>
        <row r="1019">
          <cell r="G1019" t="str">
            <v>fev/22</v>
          </cell>
          <cell r="H1019">
            <v>57333</v>
          </cell>
          <cell r="AF1019">
            <v>859</v>
          </cell>
        </row>
        <row r="1020">
          <cell r="G1020" t="str">
            <v>fev/22</v>
          </cell>
          <cell r="H1020">
            <v>57334</v>
          </cell>
          <cell r="AF1020">
            <v>899</v>
          </cell>
        </row>
        <row r="1021">
          <cell r="G1021" t="str">
            <v>fev/22</v>
          </cell>
          <cell r="H1021">
            <v>67113</v>
          </cell>
          <cell r="AF1021">
            <v>899</v>
          </cell>
        </row>
        <row r="1022">
          <cell r="G1022" t="str">
            <v>fev/22</v>
          </cell>
          <cell r="H1022">
            <v>30857</v>
          </cell>
          <cell r="AF1022">
            <v>899</v>
          </cell>
        </row>
        <row r="1023">
          <cell r="G1023" t="str">
            <v>fev/22</v>
          </cell>
          <cell r="H1023">
            <v>64145</v>
          </cell>
          <cell r="AF1023">
            <v>899</v>
          </cell>
        </row>
        <row r="1024">
          <cell r="G1024" t="str">
            <v>fev/22</v>
          </cell>
          <cell r="H1024">
            <v>30857</v>
          </cell>
          <cell r="AF1024">
            <v>899</v>
          </cell>
        </row>
        <row r="1025">
          <cell r="G1025" t="str">
            <v>fev/22</v>
          </cell>
          <cell r="H1025">
            <v>30853</v>
          </cell>
          <cell r="AF1025">
            <v>899</v>
          </cell>
        </row>
        <row r="1026">
          <cell r="G1026" t="str">
            <v>fev/22</v>
          </cell>
          <cell r="H1026">
            <v>57334</v>
          </cell>
          <cell r="AF1026">
            <v>899</v>
          </cell>
        </row>
        <row r="1027">
          <cell r="G1027" t="str">
            <v>fev/22</v>
          </cell>
          <cell r="H1027">
            <v>64151</v>
          </cell>
          <cell r="AF1027">
            <v>899</v>
          </cell>
        </row>
        <row r="1028">
          <cell r="G1028" t="str">
            <v>fev/22</v>
          </cell>
          <cell r="H1028">
            <v>64145</v>
          </cell>
          <cell r="AF1028">
            <v>899</v>
          </cell>
        </row>
        <row r="1029">
          <cell r="G1029" t="str">
            <v>fev/22</v>
          </cell>
          <cell r="H1029">
            <v>30861</v>
          </cell>
          <cell r="AF1029">
            <v>899</v>
          </cell>
        </row>
        <row r="1030">
          <cell r="G1030" t="str">
            <v>fev/22</v>
          </cell>
          <cell r="H1030">
            <v>64147</v>
          </cell>
          <cell r="AF1030">
            <v>899</v>
          </cell>
        </row>
        <row r="1031">
          <cell r="G1031" t="str">
            <v>fev/22</v>
          </cell>
          <cell r="H1031">
            <v>64151</v>
          </cell>
          <cell r="AF1031">
            <v>790</v>
          </cell>
        </row>
        <row r="1032">
          <cell r="G1032" t="str">
            <v>fev/22</v>
          </cell>
          <cell r="H1032">
            <v>57333</v>
          </cell>
          <cell r="AF1032">
            <v>720</v>
          </cell>
        </row>
        <row r="1033">
          <cell r="G1033" t="str">
            <v>fev/22</v>
          </cell>
          <cell r="H1033">
            <v>30869</v>
          </cell>
          <cell r="AF1033">
            <v>600</v>
          </cell>
        </row>
        <row r="1034">
          <cell r="G1034" t="str">
            <v>fev/22</v>
          </cell>
          <cell r="H1034">
            <v>64151</v>
          </cell>
          <cell r="AF1034">
            <v>810</v>
          </cell>
        </row>
        <row r="1035">
          <cell r="G1035" t="str">
            <v>fev/22</v>
          </cell>
          <cell r="H1035">
            <v>67113</v>
          </cell>
          <cell r="AF1035">
            <v>790</v>
          </cell>
        </row>
        <row r="1036">
          <cell r="G1036" t="str">
            <v>fev/22</v>
          </cell>
          <cell r="H1036">
            <v>64145</v>
          </cell>
          <cell r="AF1036">
            <v>650</v>
          </cell>
        </row>
        <row r="1037">
          <cell r="G1037" t="str">
            <v>fev/22</v>
          </cell>
          <cell r="H1037">
            <v>38105</v>
          </cell>
          <cell r="AF1037">
            <v>628</v>
          </cell>
        </row>
        <row r="1038">
          <cell r="G1038" t="str">
            <v>fev/22</v>
          </cell>
          <cell r="H1038">
            <v>57333</v>
          </cell>
          <cell r="AF1038">
            <v>670</v>
          </cell>
        </row>
        <row r="1039">
          <cell r="G1039" t="str">
            <v>fev/22</v>
          </cell>
          <cell r="H1039">
            <v>30869</v>
          </cell>
          <cell r="AF1039">
            <v>670</v>
          </cell>
        </row>
        <row r="1040">
          <cell r="G1040" t="str">
            <v>fev/22</v>
          </cell>
          <cell r="H1040">
            <v>30869</v>
          </cell>
          <cell r="AF1040">
            <v>670</v>
          </cell>
        </row>
        <row r="1041">
          <cell r="G1041" t="str">
            <v>fev/22</v>
          </cell>
          <cell r="H1041">
            <v>57333</v>
          </cell>
          <cell r="AF1041">
            <v>700</v>
          </cell>
        </row>
        <row r="1042">
          <cell r="G1042" t="str">
            <v>fev/22</v>
          </cell>
          <cell r="H1042">
            <v>702465</v>
          </cell>
          <cell r="AF1042">
            <v>670</v>
          </cell>
        </row>
        <row r="1043">
          <cell r="G1043" t="str">
            <v>fev/22</v>
          </cell>
          <cell r="H1043">
            <v>64147</v>
          </cell>
          <cell r="AF1043">
            <v>800</v>
          </cell>
        </row>
        <row r="1044">
          <cell r="G1044" t="str">
            <v>fev/22</v>
          </cell>
          <cell r="H1044">
            <v>30869</v>
          </cell>
          <cell r="AF1044">
            <v>1090</v>
          </cell>
        </row>
        <row r="1045">
          <cell r="G1045" t="str">
            <v>fev/22</v>
          </cell>
          <cell r="H1045">
            <v>30865</v>
          </cell>
          <cell r="AF1045">
            <v>859</v>
          </cell>
        </row>
        <row r="1046">
          <cell r="G1046" t="str">
            <v>fev/22</v>
          </cell>
          <cell r="H1046">
            <v>30857</v>
          </cell>
          <cell r="AF1046">
            <v>735</v>
          </cell>
        </row>
        <row r="1047">
          <cell r="G1047" t="str">
            <v>fev/22</v>
          </cell>
          <cell r="H1047">
            <v>57334</v>
          </cell>
          <cell r="AF1047">
            <v>517</v>
          </cell>
        </row>
        <row r="1048">
          <cell r="G1048" t="str">
            <v>fev/22</v>
          </cell>
          <cell r="H1048">
            <v>30865</v>
          </cell>
          <cell r="AF1048">
            <v>1000</v>
          </cell>
        </row>
        <row r="1049">
          <cell r="G1049" t="str">
            <v>fev/22</v>
          </cell>
          <cell r="H1049">
            <v>64151</v>
          </cell>
          <cell r="AF1049">
            <v>713</v>
          </cell>
        </row>
        <row r="1050">
          <cell r="G1050" t="str">
            <v>fev/22</v>
          </cell>
          <cell r="H1050">
            <v>702465</v>
          </cell>
          <cell r="AF1050">
            <v>651</v>
          </cell>
        </row>
        <row r="1051">
          <cell r="G1051" t="str">
            <v>fev/22</v>
          </cell>
          <cell r="H1051">
            <v>64145</v>
          </cell>
          <cell r="AF1051">
            <v>670</v>
          </cell>
        </row>
        <row r="1052">
          <cell r="G1052" t="str">
            <v>fev/22</v>
          </cell>
          <cell r="H1052">
            <v>702465</v>
          </cell>
          <cell r="AF1052">
            <v>491</v>
          </cell>
        </row>
        <row r="1053">
          <cell r="G1053" t="str">
            <v>fev/22</v>
          </cell>
          <cell r="H1053">
            <v>702465</v>
          </cell>
          <cell r="AF1053">
            <v>709</v>
          </cell>
        </row>
        <row r="1054">
          <cell r="G1054" t="str">
            <v>fev/22</v>
          </cell>
          <cell r="H1054">
            <v>57333</v>
          </cell>
          <cell r="AF1054">
            <v>1100</v>
          </cell>
        </row>
        <row r="1055">
          <cell r="G1055" t="str">
            <v>fev/22</v>
          </cell>
          <cell r="H1055">
            <v>57334</v>
          </cell>
          <cell r="AF1055">
            <v>770</v>
          </cell>
        </row>
        <row r="1056">
          <cell r="G1056" t="str">
            <v>fev/22</v>
          </cell>
          <cell r="H1056">
            <v>64145</v>
          </cell>
          <cell r="AF1056">
            <v>600</v>
          </cell>
        </row>
        <row r="1057">
          <cell r="G1057" t="str">
            <v>fev/22</v>
          </cell>
          <cell r="H1057">
            <v>702390</v>
          </cell>
          <cell r="AF1057">
            <v>550</v>
          </cell>
        </row>
        <row r="1058">
          <cell r="G1058" t="str">
            <v>fev/22</v>
          </cell>
          <cell r="H1058">
            <v>30861</v>
          </cell>
          <cell r="AF1058">
            <v>575</v>
          </cell>
        </row>
        <row r="1059">
          <cell r="G1059" t="str">
            <v>fev/22</v>
          </cell>
          <cell r="H1059">
            <v>30869</v>
          </cell>
          <cell r="AF1059">
            <v>785</v>
          </cell>
        </row>
        <row r="1060">
          <cell r="G1060" t="str">
            <v>fev/22</v>
          </cell>
          <cell r="H1060">
            <v>57334</v>
          </cell>
          <cell r="AF1060">
            <v>785</v>
          </cell>
        </row>
        <row r="1061">
          <cell r="G1061" t="str">
            <v>fev/22</v>
          </cell>
          <cell r="H1061">
            <v>57334</v>
          </cell>
          <cell r="AF1061">
            <v>838</v>
          </cell>
        </row>
        <row r="1062">
          <cell r="G1062" t="str">
            <v>fev/22</v>
          </cell>
          <cell r="H1062">
            <v>64145</v>
          </cell>
          <cell r="AF1062">
            <v>700</v>
          </cell>
        </row>
        <row r="1063">
          <cell r="G1063" t="str">
            <v>fev/22</v>
          </cell>
          <cell r="H1063">
            <v>702390</v>
          </cell>
          <cell r="AF1063">
            <v>541</v>
          </cell>
        </row>
        <row r="1064">
          <cell r="G1064" t="str">
            <v>fev/22</v>
          </cell>
          <cell r="H1064">
            <v>30869</v>
          </cell>
          <cell r="AF1064">
            <v>720</v>
          </cell>
        </row>
        <row r="1065">
          <cell r="G1065" t="str">
            <v>fev/22</v>
          </cell>
          <cell r="H1065">
            <v>702465</v>
          </cell>
          <cell r="AF1065">
            <v>430</v>
          </cell>
        </row>
        <row r="1066">
          <cell r="G1066" t="str">
            <v>fev/22</v>
          </cell>
          <cell r="H1066">
            <v>57334</v>
          </cell>
          <cell r="AF1066">
            <v>1090</v>
          </cell>
        </row>
        <row r="1067">
          <cell r="G1067" t="str">
            <v>fev/22</v>
          </cell>
          <cell r="H1067">
            <v>702465</v>
          </cell>
          <cell r="AF1067">
            <v>1129</v>
          </cell>
        </row>
        <row r="1068">
          <cell r="G1068" t="str">
            <v>fev/22</v>
          </cell>
          <cell r="H1068">
            <v>30857</v>
          </cell>
          <cell r="AF1068">
            <v>751</v>
          </cell>
        </row>
        <row r="1069">
          <cell r="G1069" t="str">
            <v>fev/22</v>
          </cell>
          <cell r="H1069">
            <v>64147</v>
          </cell>
          <cell r="AF1069">
            <v>540</v>
          </cell>
        </row>
        <row r="1070">
          <cell r="G1070" t="str">
            <v>fev/22</v>
          </cell>
          <cell r="H1070">
            <v>57333</v>
          </cell>
          <cell r="AF1070">
            <v>640</v>
          </cell>
        </row>
        <row r="1071">
          <cell r="G1071" t="str">
            <v>fev/22</v>
          </cell>
          <cell r="H1071">
            <v>702390</v>
          </cell>
          <cell r="AF1071">
            <v>1550</v>
          </cell>
        </row>
        <row r="1072">
          <cell r="G1072" t="str">
            <v>fev/22</v>
          </cell>
          <cell r="H1072">
            <v>30861</v>
          </cell>
          <cell r="AF1072">
            <v>1550</v>
          </cell>
        </row>
        <row r="1073">
          <cell r="G1073" t="str">
            <v>fev/22</v>
          </cell>
          <cell r="H1073">
            <v>57334</v>
          </cell>
          <cell r="AF1073">
            <v>600</v>
          </cell>
        </row>
        <row r="1074">
          <cell r="G1074" t="str">
            <v>fev/22</v>
          </cell>
          <cell r="H1074">
            <v>57333</v>
          </cell>
          <cell r="AF1074">
            <v>364</v>
          </cell>
        </row>
        <row r="1075">
          <cell r="G1075" t="str">
            <v>fev/22</v>
          </cell>
          <cell r="H1075">
            <v>30857</v>
          </cell>
          <cell r="AF1075">
            <v>710</v>
          </cell>
        </row>
        <row r="1076">
          <cell r="G1076" t="str">
            <v>fev/22</v>
          </cell>
          <cell r="H1076">
            <v>30869</v>
          </cell>
          <cell r="AF1076">
            <v>750</v>
          </cell>
        </row>
        <row r="1077">
          <cell r="G1077" t="str">
            <v>fev/22</v>
          </cell>
          <cell r="H1077">
            <v>30857</v>
          </cell>
          <cell r="AF1077">
            <v>689</v>
          </cell>
        </row>
        <row r="1078">
          <cell r="G1078" t="str">
            <v>fev/22</v>
          </cell>
          <cell r="H1078">
            <v>57333</v>
          </cell>
          <cell r="AF1078">
            <v>535</v>
          </cell>
        </row>
        <row r="1079">
          <cell r="G1079" t="str">
            <v>fev/22</v>
          </cell>
          <cell r="H1079">
            <v>38105</v>
          </cell>
          <cell r="AF1079">
            <v>879</v>
          </cell>
        </row>
        <row r="1080">
          <cell r="G1080" t="str">
            <v>fev/22</v>
          </cell>
          <cell r="H1080">
            <v>38105</v>
          </cell>
          <cell r="AF1080">
            <v>780</v>
          </cell>
        </row>
        <row r="1081">
          <cell r="G1081" t="str">
            <v>fev/22</v>
          </cell>
          <cell r="H1081">
            <v>67112</v>
          </cell>
          <cell r="AF1081">
            <v>1412</v>
          </cell>
        </row>
        <row r="1082">
          <cell r="G1082" t="str">
            <v>fev/22</v>
          </cell>
          <cell r="H1082">
            <v>30869</v>
          </cell>
          <cell r="AF1082">
            <v>1000</v>
          </cell>
        </row>
        <row r="1083">
          <cell r="G1083" t="str">
            <v>fev/22</v>
          </cell>
          <cell r="H1083">
            <v>30869</v>
          </cell>
          <cell r="AF1083">
            <v>1000</v>
          </cell>
        </row>
        <row r="1084">
          <cell r="G1084" t="str">
            <v>fev/22</v>
          </cell>
          <cell r="H1084">
            <v>702465</v>
          </cell>
          <cell r="AF1084">
            <v>1599</v>
          </cell>
        </row>
        <row r="1085">
          <cell r="G1085" t="str">
            <v>fev/22</v>
          </cell>
          <cell r="H1085">
            <v>30853</v>
          </cell>
          <cell r="AF1085">
            <v>2149</v>
          </cell>
        </row>
        <row r="1086">
          <cell r="G1086" t="str">
            <v>fev/22</v>
          </cell>
          <cell r="H1086">
            <v>702465</v>
          </cell>
          <cell r="AF1086">
            <v>649</v>
          </cell>
        </row>
        <row r="1087">
          <cell r="G1087" t="str">
            <v>fev/22</v>
          </cell>
          <cell r="H1087">
            <v>30869</v>
          </cell>
          <cell r="AF1087">
            <v>1030</v>
          </cell>
        </row>
        <row r="1088">
          <cell r="G1088" t="str">
            <v>fev/22</v>
          </cell>
          <cell r="H1088">
            <v>30861</v>
          </cell>
          <cell r="AF1088">
            <v>390</v>
          </cell>
        </row>
        <row r="1089">
          <cell r="G1089" t="str">
            <v>fev/22</v>
          </cell>
          <cell r="H1089">
            <v>702465</v>
          </cell>
          <cell r="AF1089">
            <v>1320</v>
          </cell>
        </row>
        <row r="1090">
          <cell r="G1090" t="str">
            <v>fev/22</v>
          </cell>
          <cell r="H1090">
            <v>702465</v>
          </cell>
          <cell r="AF1090">
            <v>1342</v>
          </cell>
        </row>
        <row r="1091">
          <cell r="G1091" t="str">
            <v>fev/22</v>
          </cell>
          <cell r="H1091">
            <v>64145</v>
          </cell>
          <cell r="AF1091">
            <v>1342</v>
          </cell>
        </row>
        <row r="1092">
          <cell r="G1092" t="str">
            <v>fev/22</v>
          </cell>
          <cell r="H1092">
            <v>64145</v>
          </cell>
          <cell r="AF1092">
            <v>1092</v>
          </cell>
        </row>
        <row r="1093">
          <cell r="G1093" t="str">
            <v>fev/22</v>
          </cell>
          <cell r="H1093">
            <v>57334</v>
          </cell>
          <cell r="AF1093">
            <v>1450</v>
          </cell>
        </row>
        <row r="1094">
          <cell r="G1094" t="str">
            <v>fev/22</v>
          </cell>
          <cell r="H1094">
            <v>64147</v>
          </cell>
          <cell r="AF1094">
            <v>640</v>
          </cell>
        </row>
        <row r="1095">
          <cell r="G1095" t="str">
            <v>fev/22</v>
          </cell>
          <cell r="H1095">
            <v>64151</v>
          </cell>
          <cell r="AF1095">
            <v>640</v>
          </cell>
        </row>
        <row r="1096">
          <cell r="G1096" t="str">
            <v>fev/22</v>
          </cell>
          <cell r="H1096">
            <v>64147</v>
          </cell>
          <cell r="AF1096">
            <v>660</v>
          </cell>
        </row>
        <row r="1097">
          <cell r="G1097" t="str">
            <v>fev/22</v>
          </cell>
          <cell r="H1097">
            <v>64145</v>
          </cell>
          <cell r="AF1097">
            <v>660</v>
          </cell>
        </row>
        <row r="1098">
          <cell r="G1098" t="str">
            <v>fev/22</v>
          </cell>
          <cell r="H1098">
            <v>30861</v>
          </cell>
          <cell r="AF1098">
            <v>864</v>
          </cell>
        </row>
        <row r="1099">
          <cell r="G1099" t="str">
            <v>fev/22</v>
          </cell>
          <cell r="H1099">
            <v>38105</v>
          </cell>
          <cell r="AF1099">
            <v>1790</v>
          </cell>
        </row>
        <row r="1100">
          <cell r="G1100" t="str">
            <v>fev/22</v>
          </cell>
          <cell r="H1100">
            <v>30857</v>
          </cell>
          <cell r="AF1100">
            <v>1790</v>
          </cell>
        </row>
        <row r="1101">
          <cell r="G1101" t="str">
            <v>fev/22</v>
          </cell>
          <cell r="H1101">
            <v>64145</v>
          </cell>
          <cell r="AF1101">
            <v>893</v>
          </cell>
        </row>
        <row r="1102">
          <cell r="G1102" t="str">
            <v>fev/22</v>
          </cell>
          <cell r="H1102">
            <v>57334</v>
          </cell>
          <cell r="AF1102">
            <v>770</v>
          </cell>
        </row>
        <row r="1103">
          <cell r="G1103" t="str">
            <v>fev/22</v>
          </cell>
          <cell r="H1103">
            <v>57334</v>
          </cell>
          <cell r="AF1103">
            <v>966</v>
          </cell>
        </row>
        <row r="1104">
          <cell r="G1104" t="str">
            <v>fev/22</v>
          </cell>
          <cell r="H1104">
            <v>57333</v>
          </cell>
          <cell r="AF1104">
            <v>772.8</v>
          </cell>
        </row>
        <row r="1105">
          <cell r="G1105" t="str">
            <v>fev/22</v>
          </cell>
          <cell r="H1105">
            <v>702465</v>
          </cell>
          <cell r="AF1105">
            <v>698</v>
          </cell>
        </row>
        <row r="1106">
          <cell r="G1106" t="str">
            <v>fev/22</v>
          </cell>
          <cell r="H1106">
            <v>57334</v>
          </cell>
          <cell r="AF1106">
            <v>701</v>
          </cell>
        </row>
        <row r="1107">
          <cell r="G1107" t="str">
            <v>fev/22</v>
          </cell>
          <cell r="H1107">
            <v>702465</v>
          </cell>
          <cell r="AF1107">
            <v>760</v>
          </cell>
        </row>
        <row r="1108">
          <cell r="G1108" t="str">
            <v>fev/22</v>
          </cell>
          <cell r="H1108">
            <v>30857</v>
          </cell>
          <cell r="AF1108">
            <v>1188</v>
          </cell>
        </row>
        <row r="1109">
          <cell r="G1109" t="str">
            <v>fev/22</v>
          </cell>
          <cell r="H1109">
            <v>67112</v>
          </cell>
          <cell r="AF1109">
            <v>1017.5</v>
          </cell>
        </row>
        <row r="1110">
          <cell r="G1110" t="str">
            <v>fev/22</v>
          </cell>
          <cell r="H1110">
            <v>57334</v>
          </cell>
          <cell r="AF1110">
            <v>693</v>
          </cell>
        </row>
        <row r="1111">
          <cell r="G1111" t="str">
            <v>fev/22</v>
          </cell>
          <cell r="H1111">
            <v>57333</v>
          </cell>
          <cell r="AF1111">
            <v>800</v>
          </cell>
        </row>
        <row r="1112">
          <cell r="G1112" t="str">
            <v>fev/22</v>
          </cell>
          <cell r="H1112">
            <v>64145</v>
          </cell>
          <cell r="AF1112">
            <v>1000</v>
          </cell>
        </row>
        <row r="1113">
          <cell r="G1113" t="str">
            <v>fev/22</v>
          </cell>
          <cell r="H1113">
            <v>30869</v>
          </cell>
          <cell r="AF1113">
            <v>849</v>
          </cell>
        </row>
        <row r="1114">
          <cell r="G1114" t="str">
            <v>fev/22</v>
          </cell>
          <cell r="H1114">
            <v>64151</v>
          </cell>
          <cell r="AF1114">
            <v>720</v>
          </cell>
        </row>
        <row r="1115">
          <cell r="G1115" t="str">
            <v>fev/22</v>
          </cell>
          <cell r="H1115">
            <v>30869</v>
          </cell>
          <cell r="AF1115">
            <v>700</v>
          </cell>
        </row>
        <row r="1116">
          <cell r="G1116" t="str">
            <v>fev/22</v>
          </cell>
          <cell r="H1116">
            <v>64151</v>
          </cell>
          <cell r="AF1116">
            <v>840</v>
          </cell>
        </row>
        <row r="1117">
          <cell r="G1117" t="str">
            <v>fev/22</v>
          </cell>
          <cell r="H1117">
            <v>64151</v>
          </cell>
          <cell r="AF1117">
            <v>863</v>
          </cell>
        </row>
        <row r="1118">
          <cell r="G1118" t="str">
            <v>fev/22</v>
          </cell>
          <cell r="H1118">
            <v>64145</v>
          </cell>
          <cell r="AF1118">
            <v>863</v>
          </cell>
        </row>
        <row r="1119">
          <cell r="G1119" t="str">
            <v>fev/22</v>
          </cell>
          <cell r="H1119">
            <v>30857</v>
          </cell>
          <cell r="AF1119">
            <v>690</v>
          </cell>
        </row>
        <row r="1120">
          <cell r="G1120" t="str">
            <v>fev/22</v>
          </cell>
          <cell r="H1120">
            <v>702465</v>
          </cell>
          <cell r="AF1120">
            <v>790</v>
          </cell>
        </row>
        <row r="1121">
          <cell r="G1121" t="str">
            <v>fev/22</v>
          </cell>
          <cell r="H1121">
            <v>57333</v>
          </cell>
          <cell r="AF1121">
            <v>750</v>
          </cell>
        </row>
        <row r="1122">
          <cell r="G1122" t="str">
            <v>fev/22</v>
          </cell>
          <cell r="H1122">
            <v>57333</v>
          </cell>
          <cell r="AF1122">
            <v>780</v>
          </cell>
        </row>
        <row r="1123">
          <cell r="G1123" t="str">
            <v>fev/22</v>
          </cell>
          <cell r="H1123">
            <v>30869</v>
          </cell>
          <cell r="AF1123">
            <v>780</v>
          </cell>
        </row>
        <row r="1124">
          <cell r="G1124" t="str">
            <v>fev/22</v>
          </cell>
          <cell r="H1124">
            <v>30869</v>
          </cell>
          <cell r="AF1124">
            <v>860</v>
          </cell>
        </row>
        <row r="1125">
          <cell r="G1125" t="str">
            <v>fev/22</v>
          </cell>
          <cell r="H1125">
            <v>57334</v>
          </cell>
          <cell r="AF1125">
            <v>623</v>
          </cell>
        </row>
        <row r="1126">
          <cell r="G1126" t="str">
            <v>fev/22</v>
          </cell>
          <cell r="H1126">
            <v>57334</v>
          </cell>
          <cell r="AF1126">
            <v>1130</v>
          </cell>
        </row>
        <row r="1127">
          <cell r="G1127" t="str">
            <v>fev/22</v>
          </cell>
          <cell r="H1127">
            <v>64145</v>
          </cell>
          <cell r="AF1127">
            <v>800</v>
          </cell>
        </row>
        <row r="1128">
          <cell r="G1128" t="str">
            <v>fev/22</v>
          </cell>
          <cell r="H1128">
            <v>64147</v>
          </cell>
          <cell r="AF1128">
            <v>690</v>
          </cell>
        </row>
        <row r="1129">
          <cell r="G1129" t="str">
            <v>fev/22</v>
          </cell>
          <cell r="H1129">
            <v>30853</v>
          </cell>
          <cell r="AF1129">
            <v>651</v>
          </cell>
        </row>
        <row r="1130">
          <cell r="G1130" t="str">
            <v>fev/22</v>
          </cell>
          <cell r="H1130">
            <v>57333</v>
          </cell>
          <cell r="AF1130">
            <v>930</v>
          </cell>
        </row>
        <row r="1131">
          <cell r="G1131" t="str">
            <v>fev/22</v>
          </cell>
          <cell r="H1131">
            <v>30857</v>
          </cell>
          <cell r="AF1131">
            <v>690</v>
          </cell>
        </row>
        <row r="1132">
          <cell r="G1132" t="str">
            <v>fev/22</v>
          </cell>
          <cell r="H1132">
            <v>64151</v>
          </cell>
          <cell r="AF1132">
            <v>730</v>
          </cell>
        </row>
        <row r="1133">
          <cell r="G1133" t="str">
            <v>fev/22</v>
          </cell>
          <cell r="H1133">
            <v>64151</v>
          </cell>
          <cell r="AF1133">
            <v>800</v>
          </cell>
        </row>
        <row r="1134">
          <cell r="G1134" t="str">
            <v>fev/22</v>
          </cell>
          <cell r="H1134">
            <v>64145</v>
          </cell>
          <cell r="AF1134">
            <v>950</v>
          </cell>
        </row>
        <row r="1135">
          <cell r="G1135" t="str">
            <v>fev/22</v>
          </cell>
          <cell r="H1135">
            <v>30869</v>
          </cell>
          <cell r="AF1135">
            <v>390</v>
          </cell>
        </row>
        <row r="1136">
          <cell r="G1136" t="str">
            <v>fev/22</v>
          </cell>
          <cell r="H1136">
            <v>64151</v>
          </cell>
          <cell r="AF1136">
            <v>960</v>
          </cell>
        </row>
        <row r="1137">
          <cell r="G1137" t="str">
            <v>fev/22</v>
          </cell>
          <cell r="H1137">
            <v>67113</v>
          </cell>
          <cell r="AF1137">
            <v>780</v>
          </cell>
        </row>
        <row r="1138">
          <cell r="G1138" t="str">
            <v>fev/22</v>
          </cell>
          <cell r="H1138">
            <v>64151</v>
          </cell>
          <cell r="AF1138">
            <v>820</v>
          </cell>
        </row>
        <row r="1139">
          <cell r="G1139" t="str">
            <v>fev/22</v>
          </cell>
          <cell r="H1139">
            <v>64145</v>
          </cell>
          <cell r="AF1139">
            <v>860</v>
          </cell>
        </row>
        <row r="1140">
          <cell r="G1140" t="str">
            <v>fev/22</v>
          </cell>
          <cell r="H1140">
            <v>64147</v>
          </cell>
          <cell r="AF1140">
            <v>740</v>
          </cell>
        </row>
        <row r="1141">
          <cell r="G1141" t="str">
            <v>fev/22</v>
          </cell>
          <cell r="H1141">
            <v>57333</v>
          </cell>
          <cell r="AF1141">
            <v>713</v>
          </cell>
        </row>
        <row r="1142">
          <cell r="G1142" t="str">
            <v>fev/22</v>
          </cell>
          <cell r="H1142">
            <v>64145</v>
          </cell>
          <cell r="AF1142">
            <v>1000</v>
          </cell>
        </row>
        <row r="1143">
          <cell r="G1143" t="str">
            <v>fev/22</v>
          </cell>
          <cell r="H1143">
            <v>38105</v>
          </cell>
          <cell r="AF1143">
            <v>980</v>
          </cell>
        </row>
        <row r="1144">
          <cell r="G1144" t="str">
            <v>fev/22</v>
          </cell>
          <cell r="H1144">
            <v>30857</v>
          </cell>
          <cell r="AF1144">
            <v>492</v>
          </cell>
        </row>
        <row r="1145">
          <cell r="G1145" t="str">
            <v>fev/22</v>
          </cell>
          <cell r="H1145">
            <v>64151</v>
          </cell>
          <cell r="AF1145">
            <v>1160</v>
          </cell>
        </row>
        <row r="1146">
          <cell r="G1146" t="str">
            <v>fev/22</v>
          </cell>
          <cell r="H1146">
            <v>57333</v>
          </cell>
          <cell r="AF1146">
            <v>1060</v>
          </cell>
        </row>
        <row r="1147">
          <cell r="G1147" t="str">
            <v>fev/22</v>
          </cell>
          <cell r="H1147">
            <v>64147</v>
          </cell>
          <cell r="AF1147">
            <v>740</v>
          </cell>
        </row>
        <row r="1148">
          <cell r="G1148" t="str">
            <v>fev/22</v>
          </cell>
          <cell r="H1148">
            <v>64151</v>
          </cell>
          <cell r="AF1148">
            <v>740</v>
          </cell>
        </row>
        <row r="1149">
          <cell r="G1149" t="str">
            <v>fev/22</v>
          </cell>
          <cell r="H1149">
            <v>702465</v>
          </cell>
          <cell r="AF1149">
            <v>1642</v>
          </cell>
        </row>
        <row r="1150">
          <cell r="G1150" t="str">
            <v>fev/22</v>
          </cell>
          <cell r="H1150">
            <v>30869</v>
          </cell>
          <cell r="AF1150">
            <v>1063</v>
          </cell>
        </row>
        <row r="1151">
          <cell r="G1151" t="str">
            <v>fev/22</v>
          </cell>
          <cell r="H1151">
            <v>64151</v>
          </cell>
          <cell r="AF1151">
            <v>1362</v>
          </cell>
        </row>
        <row r="1152">
          <cell r="G1152" t="str">
            <v>fev/22</v>
          </cell>
          <cell r="H1152">
            <v>30869</v>
          </cell>
          <cell r="AF1152">
            <v>800</v>
          </cell>
        </row>
        <row r="1153">
          <cell r="G1153" t="str">
            <v>fev/22</v>
          </cell>
          <cell r="H1153">
            <v>64151</v>
          </cell>
          <cell r="AF1153">
            <v>1290</v>
          </cell>
        </row>
        <row r="1154">
          <cell r="G1154" t="str">
            <v>fev/22</v>
          </cell>
          <cell r="H1154">
            <v>57334</v>
          </cell>
          <cell r="AF1154">
            <v>1000</v>
          </cell>
        </row>
        <row r="1155">
          <cell r="G1155" t="str">
            <v>fev/22</v>
          </cell>
          <cell r="H1155">
            <v>57333</v>
          </cell>
          <cell r="AF1155">
            <v>525</v>
          </cell>
        </row>
        <row r="1156">
          <cell r="G1156" t="str">
            <v>fev/22</v>
          </cell>
          <cell r="H1156">
            <v>702465</v>
          </cell>
          <cell r="AF1156">
            <v>591</v>
          </cell>
        </row>
        <row r="1157">
          <cell r="G1157" t="str">
            <v>fev/22</v>
          </cell>
          <cell r="H1157">
            <v>57334</v>
          </cell>
          <cell r="AF1157">
            <v>864</v>
          </cell>
        </row>
        <row r="1158">
          <cell r="G1158" t="str">
            <v>fev/22</v>
          </cell>
          <cell r="H1158">
            <v>30869</v>
          </cell>
          <cell r="AF1158">
            <v>927</v>
          </cell>
        </row>
        <row r="1159">
          <cell r="G1159" t="str">
            <v>fev/22</v>
          </cell>
          <cell r="H1159">
            <v>64145</v>
          </cell>
          <cell r="AF1159">
            <v>1200</v>
          </cell>
        </row>
        <row r="1160">
          <cell r="G1160" t="str">
            <v>fev/22</v>
          </cell>
          <cell r="H1160">
            <v>57333</v>
          </cell>
          <cell r="AF1160">
            <v>970</v>
          </cell>
        </row>
        <row r="1161">
          <cell r="G1161" t="str">
            <v>fev/22</v>
          </cell>
          <cell r="H1161">
            <v>30861</v>
          </cell>
          <cell r="AF1161">
            <v>1283</v>
          </cell>
        </row>
        <row r="1162">
          <cell r="G1162" t="str">
            <v>fev/22</v>
          </cell>
          <cell r="H1162">
            <v>43321</v>
          </cell>
          <cell r="AF1162">
            <v>1115</v>
          </cell>
        </row>
        <row r="1163">
          <cell r="G1163" t="str">
            <v>fev/22</v>
          </cell>
          <cell r="H1163">
            <v>67113</v>
          </cell>
          <cell r="AF1163">
            <v>1494</v>
          </cell>
        </row>
        <row r="1164">
          <cell r="G1164" t="str">
            <v>fev/22</v>
          </cell>
          <cell r="H1164">
            <v>38105</v>
          </cell>
          <cell r="AF1164">
            <v>1195</v>
          </cell>
        </row>
        <row r="1165">
          <cell r="G1165" t="str">
            <v>fev/22</v>
          </cell>
          <cell r="H1165">
            <v>30869</v>
          </cell>
          <cell r="AF1165">
            <v>1890</v>
          </cell>
        </row>
        <row r="1166">
          <cell r="G1166" t="str">
            <v>fev/22</v>
          </cell>
          <cell r="H1166">
            <v>64145</v>
          </cell>
          <cell r="AF1166">
            <v>1460</v>
          </cell>
        </row>
        <row r="1167">
          <cell r="G1167" t="str">
            <v>fev/22</v>
          </cell>
          <cell r="H1167">
            <v>64151</v>
          </cell>
          <cell r="AF1167">
            <v>1540</v>
          </cell>
        </row>
        <row r="1168">
          <cell r="G1168" t="str">
            <v>fev/22</v>
          </cell>
          <cell r="H1168">
            <v>67113</v>
          </cell>
          <cell r="AF1168">
            <v>1540</v>
          </cell>
        </row>
        <row r="1169">
          <cell r="G1169" t="str">
            <v>fev/22</v>
          </cell>
          <cell r="H1169">
            <v>30857</v>
          </cell>
          <cell r="AF1169">
            <v>1249</v>
          </cell>
        </row>
        <row r="1170">
          <cell r="G1170" t="str">
            <v>fev/22</v>
          </cell>
          <cell r="H1170">
            <v>57333</v>
          </cell>
          <cell r="AF1170">
            <v>1393</v>
          </cell>
        </row>
        <row r="1171">
          <cell r="G1171" t="str">
            <v>fev/22</v>
          </cell>
          <cell r="H1171">
            <v>30857</v>
          </cell>
          <cell r="AF1171">
            <v>1990</v>
          </cell>
        </row>
        <row r="1172">
          <cell r="G1172" t="str">
            <v>fev/22</v>
          </cell>
          <cell r="H1172">
            <v>30869</v>
          </cell>
          <cell r="AF1172">
            <v>1350</v>
          </cell>
        </row>
        <row r="1173">
          <cell r="G1173" t="str">
            <v>fev/22</v>
          </cell>
          <cell r="H1173">
            <v>57333</v>
          </cell>
          <cell r="AF1173">
            <v>980</v>
          </cell>
        </row>
        <row r="1174">
          <cell r="G1174" t="str">
            <v>fev/22</v>
          </cell>
          <cell r="H1174">
            <v>30857</v>
          </cell>
          <cell r="AF1174">
            <v>1320</v>
          </cell>
        </row>
        <row r="1175">
          <cell r="G1175" t="str">
            <v>fev/22</v>
          </cell>
          <cell r="H1175">
            <v>64151</v>
          </cell>
          <cell r="AF1175">
            <v>1713</v>
          </cell>
        </row>
        <row r="1176">
          <cell r="G1176" t="str">
            <v>fev/22</v>
          </cell>
          <cell r="H1176">
            <v>64147</v>
          </cell>
          <cell r="AF1176">
            <v>2000</v>
          </cell>
        </row>
        <row r="1177">
          <cell r="G1177" t="str">
            <v>fev/22</v>
          </cell>
          <cell r="H1177">
            <v>57334</v>
          </cell>
          <cell r="AF1177">
            <v>1595</v>
          </cell>
        </row>
        <row r="1178">
          <cell r="G1178" t="str">
            <v>fev/22</v>
          </cell>
          <cell r="H1178">
            <v>30857</v>
          </cell>
          <cell r="AF1178">
            <v>1670</v>
          </cell>
        </row>
        <row r="1179">
          <cell r="G1179" t="str">
            <v>fev/22</v>
          </cell>
          <cell r="H1179">
            <v>38105</v>
          </cell>
          <cell r="AF1179">
            <v>1589</v>
          </cell>
        </row>
        <row r="1180">
          <cell r="G1180" t="str">
            <v>fev/22</v>
          </cell>
          <cell r="H1180">
            <v>57333</v>
          </cell>
          <cell r="AF1180">
            <v>1018</v>
          </cell>
        </row>
        <row r="1181">
          <cell r="G1181" t="str">
            <v>fev/22</v>
          </cell>
          <cell r="H1181">
            <v>38105</v>
          </cell>
          <cell r="AF1181">
            <v>2035</v>
          </cell>
        </row>
        <row r="1182">
          <cell r="G1182" t="str">
            <v>fev/22</v>
          </cell>
          <cell r="H1182">
            <v>38105</v>
          </cell>
          <cell r="AF1182">
            <v>2035</v>
          </cell>
        </row>
        <row r="1183">
          <cell r="G1183" t="str">
            <v>fev/22</v>
          </cell>
          <cell r="H1183">
            <v>67113</v>
          </cell>
          <cell r="AF1183">
            <v>1180</v>
          </cell>
        </row>
        <row r="1184">
          <cell r="G1184" t="str">
            <v>fev/22</v>
          </cell>
          <cell r="H1184">
            <v>64151</v>
          </cell>
          <cell r="AF1184">
            <v>1930</v>
          </cell>
        </row>
        <row r="1185">
          <cell r="G1185" t="str">
            <v>fev/22</v>
          </cell>
          <cell r="H1185">
            <v>67112</v>
          </cell>
          <cell r="AF1185">
            <v>1933</v>
          </cell>
        </row>
        <row r="1186">
          <cell r="G1186" t="str">
            <v>fev/22</v>
          </cell>
          <cell r="H1186">
            <v>38105</v>
          </cell>
          <cell r="AF1186">
            <v>2035</v>
          </cell>
        </row>
        <row r="1187">
          <cell r="G1187" t="str">
            <v>fev/22</v>
          </cell>
          <cell r="H1187">
            <v>67113</v>
          </cell>
          <cell r="AF1187">
            <v>1630</v>
          </cell>
        </row>
        <row r="1188">
          <cell r="G1188" t="str">
            <v>fev/22</v>
          </cell>
          <cell r="H1188">
            <v>67113</v>
          </cell>
          <cell r="AF1188">
            <v>1630</v>
          </cell>
        </row>
        <row r="1189">
          <cell r="G1189" t="str">
            <v>fev/22</v>
          </cell>
          <cell r="H1189">
            <v>64151</v>
          </cell>
          <cell r="AF1189">
            <v>2075</v>
          </cell>
        </row>
        <row r="1190">
          <cell r="G1190" t="str">
            <v>fev/22</v>
          </cell>
          <cell r="H1190">
            <v>57333</v>
          </cell>
          <cell r="AF1190">
            <v>1483</v>
          </cell>
        </row>
        <row r="1191">
          <cell r="G1191" t="str">
            <v>fev/22</v>
          </cell>
          <cell r="H1191">
            <v>30869</v>
          </cell>
          <cell r="AF1191">
            <v>1840</v>
          </cell>
        </row>
        <row r="1192">
          <cell r="G1192" t="str">
            <v>fev/22</v>
          </cell>
          <cell r="H1192">
            <v>30861</v>
          </cell>
          <cell r="AF1192">
            <v>2245</v>
          </cell>
        </row>
        <row r="1193">
          <cell r="G1193" t="str">
            <v>fev/22</v>
          </cell>
          <cell r="H1193">
            <v>702390</v>
          </cell>
          <cell r="AF1193">
            <v>2184</v>
          </cell>
        </row>
        <row r="1194">
          <cell r="G1194" t="str">
            <v>fev/22</v>
          </cell>
          <cell r="H1194">
            <v>57333</v>
          </cell>
          <cell r="AF1194">
            <v>2360</v>
          </cell>
        </row>
        <row r="1195">
          <cell r="G1195" t="str">
            <v>fev/22</v>
          </cell>
          <cell r="H1195">
            <v>702465</v>
          </cell>
          <cell r="AF1195">
            <v>2360</v>
          </cell>
        </row>
        <row r="1196">
          <cell r="G1196" t="str">
            <v>fev/22</v>
          </cell>
          <cell r="H1196">
            <v>67113</v>
          </cell>
          <cell r="AF1196">
            <v>1180</v>
          </cell>
        </row>
        <row r="1197">
          <cell r="G1197" t="str">
            <v>fev/22</v>
          </cell>
          <cell r="H1197">
            <v>67113</v>
          </cell>
          <cell r="AF1197">
            <v>2280</v>
          </cell>
        </row>
        <row r="1198">
          <cell r="G1198" t="str">
            <v>fev/22</v>
          </cell>
          <cell r="H1198">
            <v>30857</v>
          </cell>
          <cell r="AF1198">
            <v>999</v>
          </cell>
        </row>
        <row r="1199">
          <cell r="G1199" t="str">
            <v>fev/22</v>
          </cell>
          <cell r="H1199">
            <v>67113</v>
          </cell>
          <cell r="AF1199">
            <v>1360</v>
          </cell>
        </row>
        <row r="1200">
          <cell r="G1200" t="str">
            <v>fev/22</v>
          </cell>
          <cell r="H1200">
            <v>57334</v>
          </cell>
          <cell r="AF1200">
            <v>2965</v>
          </cell>
        </row>
        <row r="1201">
          <cell r="G1201" t="str">
            <v>fev/22</v>
          </cell>
          <cell r="H1201">
            <v>30857</v>
          </cell>
          <cell r="AF1201">
            <v>2780</v>
          </cell>
        </row>
        <row r="1202">
          <cell r="G1202" t="str">
            <v>fev/22</v>
          </cell>
          <cell r="H1202">
            <v>64145</v>
          </cell>
          <cell r="AF1202">
            <v>2390</v>
          </cell>
        </row>
        <row r="1203">
          <cell r="G1203" t="str">
            <v>fev/22</v>
          </cell>
          <cell r="H1203">
            <v>57334</v>
          </cell>
          <cell r="AF1203">
            <v>2570</v>
          </cell>
        </row>
        <row r="1204">
          <cell r="G1204" t="str">
            <v>fev/22</v>
          </cell>
          <cell r="H1204">
            <v>57334</v>
          </cell>
          <cell r="AF1204">
            <v>2570</v>
          </cell>
        </row>
        <row r="1205">
          <cell r="G1205" t="str">
            <v>fev/22</v>
          </cell>
          <cell r="H1205">
            <v>57334</v>
          </cell>
          <cell r="AF1205">
            <v>2570</v>
          </cell>
        </row>
        <row r="1206">
          <cell r="G1206" t="str">
            <v>fev/22</v>
          </cell>
          <cell r="H1206">
            <v>702465</v>
          </cell>
          <cell r="AF1206">
            <v>2570</v>
          </cell>
        </row>
        <row r="1207">
          <cell r="G1207" t="str">
            <v>fev/22</v>
          </cell>
          <cell r="H1207">
            <v>57334</v>
          </cell>
          <cell r="AF1207">
            <v>2570</v>
          </cell>
        </row>
        <row r="1208">
          <cell r="G1208" t="str">
            <v>fev/22</v>
          </cell>
          <cell r="H1208">
            <v>30857</v>
          </cell>
          <cell r="AF1208">
            <v>2570</v>
          </cell>
        </row>
        <row r="1209">
          <cell r="G1209" t="str">
            <v>fev/22</v>
          </cell>
          <cell r="H1209">
            <v>67113</v>
          </cell>
          <cell r="AF1209">
            <v>2990</v>
          </cell>
        </row>
        <row r="1210">
          <cell r="G1210" t="str">
            <v>fev/22</v>
          </cell>
          <cell r="H1210">
            <v>43321</v>
          </cell>
          <cell r="AF1210">
            <v>2289</v>
          </cell>
        </row>
        <row r="1211">
          <cell r="G1211" t="str">
            <v>fev/22</v>
          </cell>
          <cell r="H1211">
            <v>57334</v>
          </cell>
          <cell r="AF1211">
            <v>2895</v>
          </cell>
        </row>
        <row r="1212">
          <cell r="G1212" t="str">
            <v>fev/22</v>
          </cell>
          <cell r="H1212">
            <v>57334</v>
          </cell>
          <cell r="AF1212">
            <v>2895</v>
          </cell>
        </row>
        <row r="1213">
          <cell r="G1213" t="str">
            <v>fev/22</v>
          </cell>
          <cell r="H1213">
            <v>30869</v>
          </cell>
          <cell r="AF1213">
            <v>1750</v>
          </cell>
        </row>
        <row r="1214">
          <cell r="G1214" t="str">
            <v>fev/22</v>
          </cell>
          <cell r="H1214">
            <v>57334</v>
          </cell>
          <cell r="AF1214">
            <v>2600</v>
          </cell>
        </row>
        <row r="1215">
          <cell r="G1215" t="str">
            <v>fev/22</v>
          </cell>
          <cell r="H1215">
            <v>57334</v>
          </cell>
          <cell r="AF1215">
            <v>2541</v>
          </cell>
        </row>
        <row r="1216">
          <cell r="G1216" t="str">
            <v>fev/22</v>
          </cell>
          <cell r="H1216">
            <v>30857</v>
          </cell>
          <cell r="AF1216">
            <v>2480</v>
          </cell>
        </row>
        <row r="1217">
          <cell r="G1217" t="str">
            <v>fev/22</v>
          </cell>
          <cell r="H1217">
            <v>57334</v>
          </cell>
          <cell r="AF1217">
            <v>2895</v>
          </cell>
        </row>
        <row r="1218">
          <cell r="G1218" t="str">
            <v>fev/22</v>
          </cell>
          <cell r="H1218">
            <v>57334</v>
          </cell>
          <cell r="AF1218">
            <v>2895</v>
          </cell>
        </row>
        <row r="1219">
          <cell r="G1219" t="str">
            <v>fev/22</v>
          </cell>
          <cell r="H1219">
            <v>64151</v>
          </cell>
          <cell r="AF1219">
            <v>3633</v>
          </cell>
        </row>
        <row r="1220">
          <cell r="G1220" t="str">
            <v>fev/22</v>
          </cell>
          <cell r="H1220">
            <v>38105</v>
          </cell>
          <cell r="AF1220">
            <v>3610</v>
          </cell>
        </row>
        <row r="1221">
          <cell r="G1221" t="str">
            <v>fev/22</v>
          </cell>
          <cell r="H1221">
            <v>30857</v>
          </cell>
          <cell r="AF1221">
            <v>2870</v>
          </cell>
        </row>
        <row r="1222">
          <cell r="G1222" t="str">
            <v>fev/22</v>
          </cell>
          <cell r="H1222">
            <v>30853</v>
          </cell>
          <cell r="AF1222">
            <v>3470</v>
          </cell>
        </row>
        <row r="1223">
          <cell r="G1223" t="str">
            <v>fev/22</v>
          </cell>
          <cell r="H1223">
            <v>57334</v>
          </cell>
          <cell r="AF1223">
            <v>4640</v>
          </cell>
        </row>
        <row r="1224">
          <cell r="G1224" t="str">
            <v>fev/22</v>
          </cell>
          <cell r="H1224">
            <v>30853</v>
          </cell>
          <cell r="AF1224">
            <v>3795</v>
          </cell>
        </row>
        <row r="1225">
          <cell r="G1225" t="str">
            <v>fev/22</v>
          </cell>
          <cell r="H1225">
            <v>57334</v>
          </cell>
          <cell r="AF1225">
            <v>4135</v>
          </cell>
        </row>
        <row r="1226">
          <cell r="G1226" t="str">
            <v>fev/22</v>
          </cell>
          <cell r="H1226">
            <v>57334</v>
          </cell>
          <cell r="AF1226">
            <v>5065</v>
          </cell>
        </row>
        <row r="1227">
          <cell r="G1227" t="str">
            <v>fev/22</v>
          </cell>
          <cell r="H1227">
            <v>57333</v>
          </cell>
          <cell r="AF1227">
            <v>3925</v>
          </cell>
        </row>
        <row r="1228">
          <cell r="G1228" t="str">
            <v>fev/22</v>
          </cell>
          <cell r="H1228">
            <v>57333</v>
          </cell>
          <cell r="AF1228">
            <v>2690</v>
          </cell>
        </row>
        <row r="1229">
          <cell r="G1229" t="str">
            <v>fev/22</v>
          </cell>
          <cell r="H1229">
            <v>57333</v>
          </cell>
          <cell r="AF1229">
            <v>2690</v>
          </cell>
        </row>
        <row r="1230">
          <cell r="G1230" t="str">
            <v>fev/22</v>
          </cell>
          <cell r="H1230">
            <v>64151</v>
          </cell>
          <cell r="AF1230">
            <v>4450</v>
          </cell>
        </row>
        <row r="1231">
          <cell r="G1231" t="str">
            <v>fev/22</v>
          </cell>
          <cell r="H1231">
            <v>30869</v>
          </cell>
          <cell r="AF1231">
            <v>5065</v>
          </cell>
        </row>
        <row r="1232">
          <cell r="G1232" t="str">
            <v>fev/22</v>
          </cell>
          <cell r="H1232">
            <v>30861</v>
          </cell>
          <cell r="AF1232">
            <v>6035</v>
          </cell>
        </row>
        <row r="1233">
          <cell r="G1233" t="str">
            <v>fev/22</v>
          </cell>
          <cell r="H1233">
            <v>30869</v>
          </cell>
          <cell r="AF1233">
            <v>5895</v>
          </cell>
        </row>
        <row r="1234">
          <cell r="G1234" t="str">
            <v>fev/22</v>
          </cell>
          <cell r="H1234">
            <v>30869</v>
          </cell>
          <cell r="AF1234">
            <v>5895</v>
          </cell>
        </row>
        <row r="1235">
          <cell r="G1235" t="str">
            <v>fev/22</v>
          </cell>
          <cell r="H1235">
            <v>30857</v>
          </cell>
          <cell r="AF1235">
            <v>1761</v>
          </cell>
        </row>
        <row r="1236">
          <cell r="G1236" t="str">
            <v>fev/22</v>
          </cell>
          <cell r="H1236">
            <v>38105</v>
          </cell>
          <cell r="AF1236">
            <v>499</v>
          </cell>
        </row>
        <row r="1237">
          <cell r="G1237" t="str">
            <v>fev/22</v>
          </cell>
          <cell r="H1237">
            <v>57334</v>
          </cell>
          <cell r="AF1237">
            <v>1550</v>
          </cell>
        </row>
        <row r="1238">
          <cell r="G1238" t="str">
            <v>fev/22</v>
          </cell>
          <cell r="H1238">
            <v>30861</v>
          </cell>
          <cell r="AF1238">
            <v>840</v>
          </cell>
        </row>
        <row r="1239">
          <cell r="G1239" t="str">
            <v>fev/22</v>
          </cell>
          <cell r="H1239">
            <v>702465</v>
          </cell>
          <cell r="AF1239">
            <v>339</v>
          </cell>
        </row>
        <row r="1240">
          <cell r="G1240" t="str">
            <v>fev/22</v>
          </cell>
          <cell r="H1240">
            <v>64151</v>
          </cell>
          <cell r="AF1240">
            <v>1524</v>
          </cell>
        </row>
        <row r="1241">
          <cell r="G1241" t="str">
            <v>fev/22</v>
          </cell>
          <cell r="H1241">
            <v>64151</v>
          </cell>
          <cell r="AF1241">
            <v>840</v>
          </cell>
        </row>
        <row r="1242">
          <cell r="G1242" t="str">
            <v>fev/22</v>
          </cell>
          <cell r="H1242">
            <v>67113</v>
          </cell>
          <cell r="AF1242">
            <v>1590</v>
          </cell>
        </row>
        <row r="1243">
          <cell r="G1243" t="str">
            <v>fev/22</v>
          </cell>
          <cell r="H1243">
            <v>67113</v>
          </cell>
          <cell r="AF1243">
            <v>840</v>
          </cell>
        </row>
        <row r="1244">
          <cell r="G1244" t="str">
            <v>fev/22</v>
          </cell>
          <cell r="H1244">
            <v>67113</v>
          </cell>
          <cell r="AF1244">
            <v>1210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rol\Desktop\Comercial\dashboard%20novo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4623.418784606481" createdVersion="5" refreshedVersion="5" minRefreshableVersion="3" recordCount="18">
  <cacheSource type="worksheet">
    <worksheetSource name="Tabela2" r:id="rId2"/>
  </cacheSource>
  <cacheFields count="3">
    <cacheField name="loja" numFmtId="0">
      <sharedItems containsSemiMixedTypes="0" containsString="0" containsNumber="1" containsInteger="1" minValue="1128" maxValue="2337" count="6">
        <n v="1128"/>
        <n v="1370"/>
        <n v="1838"/>
        <n v="2018"/>
        <n v="2238"/>
        <n v="2337"/>
      </sharedItems>
    </cacheField>
    <cacheField name="meta" numFmtId="44">
      <sharedItems containsSemiMixedTypes="0" containsString="0" containsNumber="1" containsInteger="1" minValue="15000" maxValue="210000"/>
    </cacheField>
    <cacheField name="mês" numFmtId="0">
      <sharedItems count="3">
        <s v="jan"/>
        <s v="fev"/>
        <s v="m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4623.418895833332" createdVersion="5" refreshedVersion="5" minRefreshableVersion="3" recordCount="1243">
  <cacheSource type="external" connectionId="1"/>
  <cacheFields count="46">
    <cacheField name="FILIAL" numFmtId="0">
      <sharedItems containsSemiMixedTypes="0" containsString="0" containsNumber="1" containsInteger="1" minValue="1128" maxValue="2337" count="6">
        <n v="1128"/>
        <n v="2238"/>
        <n v="1370"/>
        <n v="1838"/>
        <n v="2018"/>
        <n v="2337"/>
      </sharedItems>
    </cacheField>
    <cacheField name="SEQ" numFmtId="0">
      <sharedItems containsSemiMixedTypes="0" containsString="0" containsNumber="1" containsInteger="1" minValue="854" maxValue="18942"/>
    </cacheField>
    <cacheField name="TIPO OP" numFmtId="0">
      <sharedItems count="2">
        <s v="DEV"/>
        <s v="VND"/>
      </sharedItems>
    </cacheField>
    <cacheField name="DATA GRAV" numFmtId="0">
      <sharedItems/>
    </cacheField>
    <cacheField name="DATA EFT" numFmtId="0">
      <sharedItems containsSemiMixedTypes="0" containsNonDate="0" containsDate="1" containsString="0" minDate="2022-02-01T00:00:00" maxDate="2022-03-01T00:00:00" count="28">
        <d v="2022-02-21T00:00:00"/>
        <d v="2022-02-03T00:00:00"/>
        <d v="2022-02-26T00:00:00"/>
        <d v="2022-02-12T00:00:00"/>
        <d v="2022-02-08T00:00:00"/>
        <d v="2022-02-02T00:00:00"/>
        <d v="2022-02-22T00:00:00"/>
        <d v="2022-02-15T00:00:00"/>
        <d v="2022-02-11T00:00:00"/>
        <d v="2022-02-05T00:00:00"/>
        <d v="2022-02-01T00:00:00"/>
        <d v="2022-02-14T00:00:00"/>
        <d v="2022-02-16T00:00:00"/>
        <d v="2022-02-17T00:00:00"/>
        <d v="2022-02-19T00:00:00"/>
        <d v="2022-02-24T00:00:00"/>
        <d v="2022-02-09T00:00:00"/>
        <d v="2022-02-07T00:00:00"/>
        <d v="2022-02-10T00:00:00"/>
        <d v="2022-02-25T00:00:00"/>
        <d v="2022-02-04T00:00:00"/>
        <d v="2022-02-06T00:00:00"/>
        <d v="2022-02-18T00:00:00"/>
        <d v="2022-02-23T00:00:00"/>
        <d v="2022-02-27T00:00:00"/>
        <d v="2022-02-28T00:00:00"/>
        <d v="2022-02-13T00:00:00"/>
        <d v="2022-02-20T00:00:00"/>
      </sharedItems>
    </cacheField>
    <cacheField name="Data Aut# Doc# Fiscal" numFmtId="0">
      <sharedItems containsBlank="1" count="29">
        <s v="21/02/2022"/>
        <m/>
        <s v="26/02/2022"/>
        <s v="12/02/2022"/>
        <s v="08/02/2022"/>
        <s v="02/02/2022"/>
        <s v="22/02/2022"/>
        <s v="15/02/2022"/>
        <s v="11/02/2022"/>
        <s v="05/02/2022"/>
        <s v="01/02/2022"/>
        <s v="14/02/2022"/>
        <s v="16/02/2022"/>
        <s v="17/02/2022"/>
        <s v="19/02/2022"/>
        <s v="24/02/2022"/>
        <s v="09/02/2022"/>
        <s v="07/02/2022"/>
        <s v="10/02/2022"/>
        <s v="25/02/2022"/>
        <s v="03/02/2022"/>
        <s v="04/02/2022"/>
        <s v="06/02/2022"/>
        <s v="18/02/2022"/>
        <s v="23/02/2022"/>
        <s v="27/02/2022"/>
        <s v="28/02/2022"/>
        <s v="13/02/2022"/>
        <s v="20/02/2022"/>
      </sharedItems>
    </cacheField>
    <cacheField name="MÊS EFT" numFmtId="0">
      <sharedItems count="1">
        <s v="fev/22"/>
      </sharedItems>
    </cacheField>
    <cacheField name="Código Vendedor 1" numFmtId="0">
      <sharedItems containsSemiMixedTypes="0" containsString="0" containsNumber="1" containsInteger="1" minValue="30852" maxValue="702824" count="20">
        <n v="30869"/>
        <n v="64147"/>
        <n v="64151"/>
        <n v="64145"/>
        <n v="38105"/>
        <n v="43321"/>
        <n v="52144"/>
        <n v="30861"/>
        <n v="57334"/>
        <n v="57333"/>
        <n v="702465"/>
        <n v="702824"/>
        <n v="30853"/>
        <n v="67113"/>
        <n v="67112"/>
        <n v="30857"/>
        <n v="64150"/>
        <n v="702390"/>
        <n v="30852"/>
        <n v="30865"/>
      </sharedItems>
    </cacheField>
    <cacheField name="Nome Vendedor 1" numFmtId="0">
      <sharedItems count="20">
        <s v="Dionara Maciel Vargas"/>
        <s v="Lucas André Oliveira Santos"/>
        <s v="ROSICLER BORGES DE LIMA"/>
        <s v="Victoria Ventura Lisboa"/>
        <s v="Samara Schimitz de Oliveira"/>
        <s v="CARLA MARTINS RIBEIRO"/>
        <s v="ALINE DA COSTA"/>
        <s v="FABIANA SELVA DA SILVEIRA"/>
        <s v="RAFAELA CARVALHO MACHADO"/>
        <s v="GABRIELLE FERREIRA DE MATOS"/>
        <s v="IARA RIBEIRO DE SOUSA"/>
        <s v="Luana José Padilha"/>
        <s v="BRUNA FOGASSA MEDEIROS"/>
        <s v="Viviane Munhos Porfírio"/>
        <s v="JULIANE SOARES OLIVEIRA"/>
        <s v="MARIA CRISTINA GUIMARAES SOARES BEHREND"/>
        <s v="Alexia Alexandra de Almeida"/>
        <s v="Natalia de Lima Leal dos Santos"/>
        <s v="JASOM SANTOS DA SILVA"/>
        <s v="VANUZA JUSSARA SEVERO GRESSLER"/>
      </sharedItems>
    </cacheField>
    <cacheField name="Código Cliente" numFmtId="0">
      <sharedItems containsSemiMixedTypes="0" containsString="0" containsNumber="1" containsInteger="1" minValue="0" maxValue="0" count="1">
        <n v="0"/>
      </sharedItems>
    </cacheField>
    <cacheField name="Nome Cliente" numFmtId="0">
      <sharedItems containsString="0" containsBlank="1" count="1">
        <m/>
      </sharedItems>
    </cacheField>
    <cacheField name="CÓD PRODUTO" numFmtId="0">
      <sharedItems/>
    </cacheField>
    <cacheField name="EAN" numFmtId="0">
      <sharedItems containsBlank="1"/>
    </cacheField>
    <cacheField name="PRODUTO" numFmtId="0">
      <sharedItems/>
    </cacheField>
    <cacheField name="Fornecedor 1" numFmtId="0">
      <sharedItems containsBlank="1" count="20">
        <s v="MULTI OPTICA DISTRIBUIDORA LTDA"/>
        <s v="LUXOTTICA BRASIL PRODUTOS OTICOS E ESPORTIVOS LTDA"/>
        <m/>
        <s v="WILVALE DE RIGO S/A"/>
        <s v="LUXOTTICA BRASIL PRODUTOS OTICOS E ESPORTIVOS"/>
        <s v="FORNECEDORES DIVERSOS"/>
        <s v="KENERSON IND E COM DE PROD OPTICOS LTDA"/>
        <s v="SAFILO DO BRASIL LTDA "/>
        <s v="BLESS COMERCIO P O EIRELE"/>
        <s v="ZEISS "/>
        <s v="LANCOME PARIS EYEWEAR COMERCIO DE PRODUTOS OPTICOS LTDA "/>
        <s v="ALCON LABORATORIOS DO BRASIL LTDA (SAO PAULO)"/>
        <s v="JOHNSON &amp; JOHNSON BR IND. COM. PROD.SAÚDE LTDA"/>
        <s v="JR ADAMVER IND E COM PROD. OTICOS S/A"/>
        <s v="Carl Zeiss Vision Brasil Industria Optica Ltda"/>
        <s v="JR ADAM VER IND COM PROD OTICOS LTDA "/>
        <s v="STEPPER BRASIL IMPORTACAO E COMERCIO LTDA"/>
        <s v="MIRAFLEX"/>
        <s v="OPTOTAL HOYA LTDA"/>
        <s v="SAFILO (EAX) "/>
      </sharedItems>
    </cacheField>
    <cacheField name="Fornecedor 2" numFmtId="0">
      <sharedItems containsString="0" containsBlank="1" count="1">
        <m/>
      </sharedItems>
    </cacheField>
    <cacheField name="Fornecedor 3" numFmtId="0">
      <sharedItems containsString="0" containsBlank="1" count="1">
        <m/>
      </sharedItems>
    </cacheField>
    <cacheField name="Fornecedor 4" numFmtId="0">
      <sharedItems containsString="0" containsBlank="1" count="1">
        <m/>
      </sharedItems>
    </cacheField>
    <cacheField name="Fornecedor 5" numFmtId="0">
      <sharedItems containsString="0" containsBlank="1" count="1">
        <m/>
      </sharedItems>
    </cacheField>
    <cacheField name="Fabricante" numFmtId="0">
      <sharedItems count="19">
        <s v="ESSILOR"/>
        <s v="Luxottica"/>
        <s v="Lab Homologado"/>
        <s v="De Rigo"/>
        <s v="Serviços"/>
        <s v="GO"/>
        <s v="Safilo do Brasil"/>
        <s v="Acessórios"/>
        <s v="De Laurentis"/>
        <s v="Troca de Bandeira"/>
        <s v="ZEISS"/>
        <s v="Lab CAROL"/>
        <s v="Fasano"/>
        <s v="Cibavision (ALCON)"/>
        <s v="J &amp; J"/>
        <s v="Mormaii"/>
        <s v="Stepper"/>
        <s v="Miraflex (SM &amp; RB)"/>
        <s v="HOYA"/>
      </sharedItems>
    </cacheField>
    <cacheField name="Código Classe" numFmtId="0">
      <sharedItems containsSemiMixedTypes="0" containsString="0" containsNumber="1" containsInteger="1" minValue="101" maxValue="402" count="7">
        <n v="201"/>
        <n v="101"/>
        <n v="102"/>
        <n v="301"/>
        <n v="401"/>
        <n v="402"/>
        <n v="202"/>
      </sharedItems>
    </cacheField>
    <cacheField name="CLASSE" numFmtId="0">
      <sharedItems count="7">
        <s v="LENTES OFT"/>
        <s v="OCULOS SOL"/>
        <s v="OCULOS RX"/>
        <s v="SERV. P/ OCULOS"/>
        <s v="ACES. P/ OCULOS"/>
        <s v="ACES. P/ LENTES"/>
        <s v="LENTES CNT"/>
      </sharedItems>
    </cacheField>
    <cacheField name="Código Família" numFmtId="0">
      <sharedItems containsSemiMixedTypes="0" containsString="0" containsNumber="1" containsInteger="1" minValue="1006" maxValue="9999"/>
    </cacheField>
    <cacheField name="Nome Família" numFmtId="0">
      <sharedItems/>
    </cacheField>
    <cacheField name="QTD" numFmtId="0">
      <sharedItems containsSemiMixedTypes="0" containsString="0" containsNumber="1" containsInteger="1" minValue="-2" maxValue="6" count="7">
        <n v="-2"/>
        <n v="-1"/>
        <n v="1"/>
        <n v="4"/>
        <n v="2"/>
        <n v="3"/>
        <n v="6"/>
      </sharedItems>
    </cacheField>
    <cacheField name="Tabela de Venda" numFmtId="0">
      <sharedItems count="6">
        <s v="TABELA4"/>
        <s v="SUGERIDO"/>
        <s v="TABELA6"/>
        <s v="TABELA2"/>
        <s v="TABELA5"/>
        <s v="TABELA3"/>
      </sharedItems>
    </cacheField>
    <cacheField name="Tabela Comparativa 1" numFmtId="0">
      <sharedItems containsString="0" containsBlank="1" count="1">
        <m/>
      </sharedItems>
    </cacheField>
    <cacheField name="Tabela Comparativa 2" numFmtId="0">
      <sharedItems containsString="0" containsBlank="1" count="1">
        <m/>
      </sharedItems>
    </cacheField>
    <cacheField name="Preço Unitário" numFmtId="0">
      <sharedItems containsSemiMixedTypes="0" containsString="0" containsNumber="1" minValue="-3432.5" maxValue="3432.5"/>
    </cacheField>
    <cacheField name="Valor Desconto" numFmtId="0">
      <sharedItems containsSemiMixedTypes="0" containsString="0" containsNumber="1" minValue="0" maxValue="2690"/>
    </cacheField>
    <cacheField name="Percentual Desconto" numFmtId="0">
      <sharedItems containsSemiMixedTypes="0" containsString="0" containsNumber="1" minValue="0" maxValue="83"/>
    </cacheField>
    <cacheField name="VENDA" numFmtId="0">
      <sharedItems containsSemiMixedTypes="0" containsString="0" containsNumber="1" minValue="-5895" maxValue="6035"/>
    </cacheField>
    <cacheField name="Valor Total Final Venda" numFmtId="0">
      <sharedItems containsString="0" containsBlank="1" containsNumber="1" minValue="-6565" maxValue="8956"/>
    </cacheField>
    <cacheField name="CUSTO" numFmtId="0">
      <sharedItems containsString="0" containsBlank="1" containsNumber="1" minValue="-1565.36" maxValue="1565.36"/>
    </cacheField>
    <cacheField name="Custo Total Venda" numFmtId="0">
      <sharedItems containsString="0" containsBlank="1" containsNumber="1" minValue="-1009.96" maxValue="1485.2"/>
    </cacheField>
    <cacheField name="MKP Prod" numFmtId="0">
      <sharedItems containsSemiMixedTypes="0" containsString="0" containsNumber="1" minValue="0" maxValue="54.863636363636402"/>
    </cacheField>
    <cacheField name="MKP Venda" numFmtId="0">
      <sharedItems containsString="0" containsBlank="1" containsNumber="1" minValue="0" maxValue="48.012390294269501"/>
    </cacheField>
    <cacheField name="Margem Contribuição Produto" numFmtId="0">
      <sharedItems containsSemiMixedTypes="0" containsString="0" containsNumber="1" minValue="-5102" maxValue="5925"/>
    </cacheField>
    <cacheField name="Margem Contribuição Venda" numFmtId="0">
      <sharedItems containsString="0" containsBlank="1" containsNumber="1" minValue="-5555.04" maxValue="7470.8"/>
    </cacheField>
    <cacheField name="Forma de Recebimento" numFmtId="0">
      <sharedItems containsBlank="1"/>
    </cacheField>
    <cacheField name="Qtq Parcelas" numFmtId="0">
      <sharedItems containsString="0" containsBlank="1" containsNumber="1" containsInteger="1" minValue="0" maxValue="30" count="19">
        <n v="0"/>
        <m/>
        <n v="1"/>
        <n v="10"/>
        <n v="2"/>
        <n v="4"/>
        <n v="5"/>
        <n v="6"/>
        <n v="3"/>
        <n v="7"/>
        <n v="12"/>
        <n v="11"/>
        <n v="8"/>
        <n v="9"/>
        <n v="30"/>
        <n v="15"/>
        <n v="20"/>
        <n v="16"/>
        <n v="21"/>
      </sharedItems>
    </cacheField>
    <cacheField name="mkp" numFmtId="0" formula="VENDA/CUSTO" databaseField="0"/>
    <cacheField name="CMV" numFmtId="0" formula="CUSTO/VENDA" databaseField="0"/>
    <cacheField name="pmedio" numFmtId="0" formula="VENDA/QTD" databaseField="0"/>
    <cacheField name="margC" numFmtId="0" formula=" (VENDA*75%)-CUSTO" databaseField="0"/>
    <cacheField name="margc%" numFmtId="0" formula="margC/VENDA" databaseField="0"/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n v="170000"/>
    <x v="0"/>
  </r>
  <r>
    <x v="1"/>
    <n v="90000"/>
    <x v="0"/>
  </r>
  <r>
    <x v="2"/>
    <n v="15000"/>
    <x v="0"/>
  </r>
  <r>
    <x v="3"/>
    <n v="190000"/>
    <x v="0"/>
  </r>
  <r>
    <x v="4"/>
    <n v="110000"/>
    <x v="0"/>
  </r>
  <r>
    <x v="5"/>
    <n v="90000"/>
    <x v="0"/>
  </r>
  <r>
    <x v="0"/>
    <n v="170000"/>
    <x v="1"/>
  </r>
  <r>
    <x v="1"/>
    <n v="80000"/>
    <x v="1"/>
  </r>
  <r>
    <x v="2"/>
    <n v="15000"/>
    <x v="1"/>
  </r>
  <r>
    <x v="3"/>
    <n v="190000"/>
    <x v="1"/>
  </r>
  <r>
    <x v="4"/>
    <n v="95000"/>
    <x v="1"/>
  </r>
  <r>
    <x v="5"/>
    <n v="80000"/>
    <x v="1"/>
  </r>
  <r>
    <x v="0"/>
    <n v="180000"/>
    <x v="2"/>
  </r>
  <r>
    <x v="1"/>
    <n v="90000"/>
    <x v="2"/>
  </r>
  <r>
    <x v="2"/>
    <n v="20000"/>
    <x v="2"/>
  </r>
  <r>
    <x v="3"/>
    <n v="210000"/>
    <x v="2"/>
  </r>
  <r>
    <x v="4"/>
    <n v="120000"/>
    <x v="2"/>
  </r>
  <r>
    <x v="5"/>
    <n v="8000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43">
  <r>
    <x v="0"/>
    <n v="13061"/>
    <x v="0"/>
    <s v="21/02/2022"/>
    <x v="0"/>
    <x v="0"/>
    <x v="0"/>
    <x v="0"/>
    <x v="0"/>
    <x v="0"/>
    <x v="0"/>
    <s v="LSA0004708"/>
    <s v="8056597273107"/>
    <s v="PR VX X TRACK STYLIS 1.67 BLUE UV SAPPHIRE"/>
    <x v="0"/>
    <x v="0"/>
    <x v="0"/>
    <x v="0"/>
    <x v="0"/>
    <x v="0"/>
    <x v="0"/>
    <x v="0"/>
    <n v="9999"/>
    <s v="RECEITA"/>
    <x v="0"/>
    <x v="0"/>
    <x v="0"/>
    <x v="0"/>
    <n v="-3432.5"/>
    <n v="970"/>
    <n v="14.1296"/>
    <n v="-5895"/>
    <n v="-6565"/>
    <n v="-1565.36"/>
    <n v="-1009.96"/>
    <n v="7.4337957124842404"/>
    <n v="6.5002574359380603"/>
    <n v="-5102"/>
    <n v="-5555.04"/>
    <s v="Crédito: R$ 6565,00"/>
    <x v="0"/>
  </r>
  <r>
    <x v="1"/>
    <n v="2972"/>
    <x v="0"/>
    <s v="03/02/2022"/>
    <x v="1"/>
    <x v="1"/>
    <x v="0"/>
    <x v="1"/>
    <x v="1"/>
    <x v="0"/>
    <x v="0"/>
    <s v="671546"/>
    <s v="7895653174443"/>
    <s v="*CF* OCULOS SOL RAY BAN 0RB3648L-54-002/71"/>
    <x v="1"/>
    <x v="0"/>
    <x v="0"/>
    <x v="0"/>
    <x v="0"/>
    <x v="1"/>
    <x v="1"/>
    <x v="1"/>
    <n v="1050"/>
    <s v="RAY BAN"/>
    <x v="1"/>
    <x v="1"/>
    <x v="0"/>
    <x v="0"/>
    <n v="-830"/>
    <n v="90"/>
    <n v="10.843400000000001"/>
    <n v="-740"/>
    <m/>
    <n v="-355.79"/>
    <m/>
    <n v="2.07987858006127"/>
    <m/>
    <n v="-384.21"/>
    <m/>
    <m/>
    <x v="1"/>
  </r>
  <r>
    <x v="1"/>
    <n v="3196"/>
    <x v="0"/>
    <s v="26/02/2022"/>
    <x v="2"/>
    <x v="2"/>
    <x v="0"/>
    <x v="2"/>
    <x v="2"/>
    <x v="0"/>
    <x v="0"/>
    <s v="636722"/>
    <s v="7895653170537"/>
    <s v="*CF* OCULOS SOL RAY BAN 0RB4165L-57-622/71"/>
    <x v="1"/>
    <x v="0"/>
    <x v="0"/>
    <x v="0"/>
    <x v="0"/>
    <x v="1"/>
    <x v="1"/>
    <x v="1"/>
    <n v="1050"/>
    <s v="RAY BAN"/>
    <x v="1"/>
    <x v="0"/>
    <x v="0"/>
    <x v="0"/>
    <n v="-863"/>
    <n v="0"/>
    <n v="0"/>
    <n v="-863"/>
    <n v="-863"/>
    <n v="-295.79000000000002"/>
    <n v="-295.79000000000002"/>
    <n v="2.9176104668852898"/>
    <n v="2.9176104668852898"/>
    <n v="-567.21"/>
    <n v="-567.21"/>
    <s v="Crédito: R$ 863,00"/>
    <x v="0"/>
  </r>
  <r>
    <x v="1"/>
    <n v="3073"/>
    <x v="0"/>
    <s v="12/02/2022"/>
    <x v="3"/>
    <x v="3"/>
    <x v="0"/>
    <x v="3"/>
    <x v="3"/>
    <x v="0"/>
    <x v="0"/>
    <s v="740046"/>
    <s v="8056597178495"/>
    <s v="*CF* OCULOS SOL RAY BAN 0RB3857-51-919931"/>
    <x v="1"/>
    <x v="0"/>
    <x v="0"/>
    <x v="0"/>
    <x v="0"/>
    <x v="1"/>
    <x v="1"/>
    <x v="1"/>
    <n v="1050"/>
    <s v="RAY BAN"/>
    <x v="1"/>
    <x v="0"/>
    <x v="0"/>
    <x v="0"/>
    <n v="-913"/>
    <n v="0"/>
    <n v="0"/>
    <n v="-913"/>
    <n v="-913"/>
    <n v="-284.07"/>
    <n v="-284.07"/>
    <n v="3.2139965501460899"/>
    <n v="3.2139965501460899"/>
    <n v="-628.92999999999995"/>
    <n v="-628.92999999999995"/>
    <s v="Troca: R$ 913,00"/>
    <x v="0"/>
  </r>
  <r>
    <x v="1"/>
    <n v="2972"/>
    <x v="0"/>
    <s v="03/02/2022"/>
    <x v="1"/>
    <x v="1"/>
    <x v="0"/>
    <x v="1"/>
    <x v="1"/>
    <x v="0"/>
    <x v="0"/>
    <s v="920144"/>
    <s v="7895653228870"/>
    <s v="*CF* OCULOS SOL RAY BAN 0RB3682L-51-001/13"/>
    <x v="1"/>
    <x v="0"/>
    <x v="0"/>
    <x v="0"/>
    <x v="0"/>
    <x v="1"/>
    <x v="1"/>
    <x v="1"/>
    <n v="1050"/>
    <s v="RAY BAN"/>
    <x v="1"/>
    <x v="1"/>
    <x v="0"/>
    <x v="0"/>
    <n v="-640"/>
    <n v="0"/>
    <n v="0"/>
    <n v="-640"/>
    <m/>
    <n v="-274.36"/>
    <m/>
    <n v="2.3327015599941698"/>
    <m/>
    <n v="-365.64"/>
    <m/>
    <m/>
    <x v="1"/>
  </r>
  <r>
    <x v="1"/>
    <n v="3078"/>
    <x v="0"/>
    <s v="12/02/2022"/>
    <x v="3"/>
    <x v="3"/>
    <x v="0"/>
    <x v="1"/>
    <x v="1"/>
    <x v="0"/>
    <x v="0"/>
    <s v="585596"/>
    <s v="7895653163799"/>
    <s v="*CF* OCULOS SOL RAY BAN 0RB4288L-57-601S48"/>
    <x v="1"/>
    <x v="0"/>
    <x v="0"/>
    <x v="0"/>
    <x v="0"/>
    <x v="1"/>
    <x v="1"/>
    <x v="1"/>
    <n v="1050"/>
    <s v="RAY BAN"/>
    <x v="1"/>
    <x v="1"/>
    <x v="0"/>
    <x v="0"/>
    <n v="-690"/>
    <n v="30"/>
    <n v="4.3478000000000003"/>
    <n v="-660"/>
    <n v="-660"/>
    <n v="-274.36"/>
    <n v="-274.36"/>
    <n v="2.4055984837439901"/>
    <n v="2.4055984837439901"/>
    <n v="-385.64"/>
    <n v="-385.64"/>
    <s v="Crédito: R$ 660,00"/>
    <x v="0"/>
  </r>
  <r>
    <x v="0"/>
    <n v="13061"/>
    <x v="0"/>
    <s v="21/02/2022"/>
    <x v="0"/>
    <x v="0"/>
    <x v="0"/>
    <x v="0"/>
    <x v="0"/>
    <x v="0"/>
    <x v="0"/>
    <s v="790725"/>
    <s v="7895653198890"/>
    <s v="*CF* OCULOS RX RAY BAN 0RX3447VL-50-2500"/>
    <x v="1"/>
    <x v="0"/>
    <x v="0"/>
    <x v="0"/>
    <x v="0"/>
    <x v="1"/>
    <x v="2"/>
    <x v="2"/>
    <n v="1050"/>
    <s v="RAY BAN"/>
    <x v="1"/>
    <x v="0"/>
    <x v="0"/>
    <x v="0"/>
    <n v="-925"/>
    <n v="255"/>
    <n v="27.567599999999999"/>
    <n v="-670"/>
    <m/>
    <n v="-216.96"/>
    <m/>
    <n v="3.08812684365782"/>
    <m/>
    <n v="-453.04"/>
    <m/>
    <m/>
    <x v="1"/>
  </r>
  <r>
    <x v="0"/>
    <n v="12982"/>
    <x v="0"/>
    <s v="12/02/2022"/>
    <x v="3"/>
    <x v="3"/>
    <x v="0"/>
    <x v="0"/>
    <x v="0"/>
    <x v="0"/>
    <x v="0"/>
    <s v="392328"/>
    <s v="8053672312072"/>
    <s v="*CF* OCULOS RX POLO 0PH2126-55-5505"/>
    <x v="1"/>
    <x v="0"/>
    <x v="0"/>
    <x v="0"/>
    <x v="0"/>
    <x v="1"/>
    <x v="2"/>
    <x v="2"/>
    <n v="1024"/>
    <s v="POLO"/>
    <x v="1"/>
    <x v="0"/>
    <x v="0"/>
    <x v="0"/>
    <n v="-900"/>
    <n v="300"/>
    <n v="33.333300000000001"/>
    <n v="-600"/>
    <n v="-600"/>
    <n v="-211.64"/>
    <n v="-211.64"/>
    <n v="2.83500283500284"/>
    <n v="2.83500283500284"/>
    <n v="-388.36"/>
    <n v="-388.36"/>
    <s v="Troca: R$ 600,00"/>
    <x v="0"/>
  </r>
  <r>
    <x v="1"/>
    <n v="2972"/>
    <x v="0"/>
    <s v="03/02/2022"/>
    <x v="1"/>
    <x v="1"/>
    <x v="0"/>
    <x v="1"/>
    <x v="1"/>
    <x v="0"/>
    <x v="0"/>
    <s v="740144"/>
    <s v="8056597213110"/>
    <s v="*CF* OCULOS RX RAY BAN 0RX3857V-51-3086"/>
    <x v="1"/>
    <x v="0"/>
    <x v="0"/>
    <x v="0"/>
    <x v="0"/>
    <x v="1"/>
    <x v="2"/>
    <x v="2"/>
    <n v="1050"/>
    <s v="RAY BAN"/>
    <x v="1"/>
    <x v="0"/>
    <x v="0"/>
    <x v="0"/>
    <n v="-838"/>
    <n v="128"/>
    <n v="15.2745"/>
    <n v="-710"/>
    <n v="-2639"/>
    <n v="-196.95"/>
    <n v="-902.3"/>
    <n v="3.6049758822036"/>
    <n v="2.92474786656323"/>
    <n v="-513.04999999999995"/>
    <n v="-1736.7"/>
    <s v="Dinheiro: R$ 2639,00"/>
    <x v="0"/>
  </r>
  <r>
    <x v="0"/>
    <n v="12935"/>
    <x v="0"/>
    <s v="08/02/2022"/>
    <x v="4"/>
    <x v="4"/>
    <x v="0"/>
    <x v="0"/>
    <x v="0"/>
    <x v="0"/>
    <x v="0"/>
    <s v="8684"/>
    <m/>
    <s v="PROG CONCEPT"/>
    <x v="2"/>
    <x v="0"/>
    <x v="0"/>
    <x v="0"/>
    <x v="0"/>
    <x v="2"/>
    <x v="0"/>
    <x v="0"/>
    <n v="9999"/>
    <s v="RECEITA"/>
    <x v="0"/>
    <x v="0"/>
    <x v="0"/>
    <x v="0"/>
    <n v="-1336"/>
    <n v="1543"/>
    <n v="57.747"/>
    <n v="-1129"/>
    <n v="-1324"/>
    <n v="-165.26"/>
    <n v="-195.24"/>
    <n v="15.5167674546454"/>
    <n v="6.7813972546609298"/>
    <n v="-1056.24"/>
    <n v="-1128.76"/>
    <s v="Dinheiro: R$ 1324,00"/>
    <x v="0"/>
  </r>
  <r>
    <x v="1"/>
    <n v="2965"/>
    <x v="0"/>
    <s v="02/02/2022"/>
    <x v="5"/>
    <x v="5"/>
    <x v="0"/>
    <x v="2"/>
    <x v="2"/>
    <x v="0"/>
    <x v="0"/>
    <s v="8569"/>
    <m/>
    <s v="PROG MAX"/>
    <x v="2"/>
    <x v="0"/>
    <x v="0"/>
    <x v="0"/>
    <x v="0"/>
    <x v="2"/>
    <x v="0"/>
    <x v="0"/>
    <n v="9999"/>
    <s v="RECEITA"/>
    <x v="0"/>
    <x v="2"/>
    <x v="0"/>
    <x v="0"/>
    <n v="-565"/>
    <n v="342"/>
    <n v="30.265499999999999"/>
    <n v="-788"/>
    <n v="-908"/>
    <n v="-156.22"/>
    <n v="-132.96"/>
    <n v="12.434906106990701"/>
    <n v="6.8291215403128804"/>
    <n v="-724.63"/>
    <n v="-775.04"/>
    <s v="Crédito: R$ 908,00"/>
    <x v="0"/>
  </r>
  <r>
    <x v="2"/>
    <n v="8127"/>
    <x v="0"/>
    <s v="21/02/2022"/>
    <x v="0"/>
    <x v="0"/>
    <x v="0"/>
    <x v="4"/>
    <x v="4"/>
    <x v="0"/>
    <x v="0"/>
    <s v="LSA0002846"/>
    <s v="8056597246842"/>
    <s v="LT PRONTA ESSILOR ORMA E-SPF 35 FORTE"/>
    <x v="0"/>
    <x v="0"/>
    <x v="0"/>
    <x v="0"/>
    <x v="0"/>
    <x v="0"/>
    <x v="0"/>
    <x v="0"/>
    <n v="9999"/>
    <s v="RECEITA"/>
    <x v="0"/>
    <x v="1"/>
    <x v="0"/>
    <x v="0"/>
    <n v="-274.5"/>
    <n v="0"/>
    <n v="0"/>
    <n v="-549"/>
    <n v="-549"/>
    <n v="-136.19999999999999"/>
    <n v="-63.3"/>
    <n v="8.6729857819905192"/>
    <n v="8.6729857819905192"/>
    <n v="-485.7"/>
    <n v="-485.7"/>
    <s v="Dinheiro: R$ 549,00"/>
    <x v="0"/>
  </r>
  <r>
    <x v="0"/>
    <n v="12934"/>
    <x v="0"/>
    <s v="08/02/2022"/>
    <x v="4"/>
    <x v="4"/>
    <x v="0"/>
    <x v="0"/>
    <x v="0"/>
    <x v="0"/>
    <x v="0"/>
    <s v="812009"/>
    <s v="6912001005523"/>
    <s v="OCULOS RX TIGOR T TIGRE VTT111-50-C03"/>
    <x v="3"/>
    <x v="0"/>
    <x v="0"/>
    <x v="0"/>
    <x v="0"/>
    <x v="3"/>
    <x v="2"/>
    <x v="2"/>
    <n v="1217"/>
    <s v="TIGOR T. TIGRE"/>
    <x v="1"/>
    <x v="0"/>
    <x v="0"/>
    <x v="0"/>
    <n v="-472"/>
    <n v="266"/>
    <n v="56.355899999999998"/>
    <n v="-206"/>
    <m/>
    <n v="-134.77000000000001"/>
    <m/>
    <n v="1.5285300882985799"/>
    <m/>
    <n v="-71.23"/>
    <m/>
    <m/>
    <x v="1"/>
  </r>
  <r>
    <x v="1"/>
    <n v="2972"/>
    <x v="0"/>
    <s v="03/02/2022"/>
    <x v="1"/>
    <x v="1"/>
    <x v="0"/>
    <x v="1"/>
    <x v="1"/>
    <x v="0"/>
    <x v="0"/>
    <s v="LSA0012564"/>
    <s v="8056597558853"/>
    <s v="LT PRONTA AIRWEAR BLUE UV CRIZAL EASY UV"/>
    <x v="2"/>
    <x v="0"/>
    <x v="0"/>
    <x v="0"/>
    <x v="0"/>
    <x v="0"/>
    <x v="0"/>
    <x v="0"/>
    <n v="9999"/>
    <s v="RECEITA"/>
    <x v="0"/>
    <x v="3"/>
    <x v="0"/>
    <x v="0"/>
    <n v="-274.5"/>
    <n v="0"/>
    <n v="0"/>
    <n v="-549"/>
    <m/>
    <n v="-127.2"/>
    <m/>
    <n v="7.3005319148936199"/>
    <m/>
    <n v="-473.8"/>
    <m/>
    <m/>
    <x v="1"/>
  </r>
  <r>
    <x v="2"/>
    <n v="8136"/>
    <x v="0"/>
    <s v="22/02/2022"/>
    <x v="6"/>
    <x v="6"/>
    <x v="0"/>
    <x v="4"/>
    <x v="4"/>
    <x v="0"/>
    <x v="0"/>
    <s v="LSA0012564"/>
    <s v="8056597558853"/>
    <s v="LT PRONTA AIRWEAR BLUE UV CRIZAL EASY PRO"/>
    <x v="2"/>
    <x v="0"/>
    <x v="0"/>
    <x v="0"/>
    <x v="0"/>
    <x v="0"/>
    <x v="0"/>
    <x v="0"/>
    <n v="9999"/>
    <s v="RECEITA"/>
    <x v="0"/>
    <x v="1"/>
    <x v="0"/>
    <x v="0"/>
    <n v="-274.5"/>
    <n v="0"/>
    <n v="0"/>
    <n v="-549"/>
    <n v="-549"/>
    <n v="-127.2"/>
    <n v="-37.5"/>
    <n v="14.64"/>
    <n v="14.64"/>
    <n v="-511.5"/>
    <n v="-511.5"/>
    <s v="Dinheiro: R$ 549,00"/>
    <x v="0"/>
  </r>
  <r>
    <x v="0"/>
    <n v="12935"/>
    <x v="0"/>
    <s v="08/02/2022"/>
    <x v="4"/>
    <x v="4"/>
    <x v="0"/>
    <x v="0"/>
    <x v="0"/>
    <x v="0"/>
    <x v="0"/>
    <s v="584246"/>
    <s v="7895653162808"/>
    <s v="OCULOS RX ARMANI EXCHANGE AX3005L-52-8003"/>
    <x v="1"/>
    <x v="0"/>
    <x v="0"/>
    <x v="0"/>
    <x v="0"/>
    <x v="1"/>
    <x v="2"/>
    <x v="2"/>
    <n v="1159"/>
    <s v="ARMANI EXCHANGE"/>
    <x v="1"/>
    <x v="0"/>
    <x v="0"/>
    <x v="0"/>
    <n v="-488"/>
    <n v="293"/>
    <n v="60.040999999999997"/>
    <n v="-195"/>
    <m/>
    <n v="-122.48"/>
    <m/>
    <n v="1.59209666884389"/>
    <m/>
    <n v="-72.52"/>
    <m/>
    <m/>
    <x v="1"/>
  </r>
  <r>
    <x v="1"/>
    <n v="3102"/>
    <x v="0"/>
    <s v="15/02/2022"/>
    <x v="7"/>
    <x v="7"/>
    <x v="0"/>
    <x v="2"/>
    <x v="2"/>
    <x v="0"/>
    <x v="0"/>
    <s v="429648"/>
    <s v="7895653136601"/>
    <s v="*CF* OCULOS RX JEAN MONNIER 0J83142-52-D331"/>
    <x v="1"/>
    <x v="0"/>
    <x v="0"/>
    <x v="0"/>
    <x v="0"/>
    <x v="1"/>
    <x v="2"/>
    <x v="2"/>
    <n v="1006"/>
    <s v="JEAN MONNIER"/>
    <x v="1"/>
    <x v="0"/>
    <x v="0"/>
    <x v="0"/>
    <n v="-438"/>
    <n v="167"/>
    <n v="38.127899999999997"/>
    <n v="-271"/>
    <n v="-570"/>
    <n v="-97.34"/>
    <n v="-147.44"/>
    <n v="2.78405588658311"/>
    <n v="3.8659793814432999"/>
    <n v="-173.66"/>
    <n v="-422.56"/>
    <s v="Dinheiro: R$ 570,00"/>
    <x v="0"/>
  </r>
  <r>
    <x v="0"/>
    <n v="12975"/>
    <x v="0"/>
    <s v="11/02/2022"/>
    <x v="8"/>
    <x v="8"/>
    <x v="0"/>
    <x v="0"/>
    <x v="0"/>
    <x v="0"/>
    <x v="0"/>
    <s v="900141"/>
    <s v="7895653168459"/>
    <s v="*CF* OCULOS SOL OC CAROL 0O11003-56-I695"/>
    <x v="4"/>
    <x v="0"/>
    <x v="0"/>
    <x v="0"/>
    <x v="0"/>
    <x v="1"/>
    <x v="1"/>
    <x v="1"/>
    <n v="9923"/>
    <s v="OC CAROL"/>
    <x v="1"/>
    <x v="0"/>
    <x v="0"/>
    <x v="0"/>
    <n v="-249"/>
    <n v="0"/>
    <n v="0"/>
    <n v="-249"/>
    <n v="-249"/>
    <n v="-83.97"/>
    <n v="-83.97"/>
    <n v="2.96534476598785"/>
    <n v="2.96534476598785"/>
    <n v="-165.03"/>
    <n v="-165.03"/>
    <s v="Troca: R$ 249,00"/>
    <x v="0"/>
  </r>
  <r>
    <x v="2"/>
    <n v="8037"/>
    <x v="0"/>
    <s v="05/02/2022"/>
    <x v="9"/>
    <x v="9"/>
    <x v="0"/>
    <x v="5"/>
    <x v="5"/>
    <x v="0"/>
    <x v="0"/>
    <s v="784850"/>
    <s v="7895653212084"/>
    <s v="*CF* OCULOS SOL OC CAROL 0O11003-56-I109"/>
    <x v="1"/>
    <x v="0"/>
    <x v="0"/>
    <x v="0"/>
    <x v="0"/>
    <x v="1"/>
    <x v="1"/>
    <x v="1"/>
    <n v="9923"/>
    <s v="OC CAROL"/>
    <x v="1"/>
    <x v="3"/>
    <x v="0"/>
    <x v="0"/>
    <n v="-219"/>
    <n v="94.5"/>
    <n v="43.150700000000001"/>
    <n v="-124.5"/>
    <n v="-124.5"/>
    <n v="-76.22"/>
    <n v="-76.22"/>
    <n v="1.6334295460509001"/>
    <n v="1.6334295460509001"/>
    <n v="-48.28"/>
    <n v="-48.28"/>
    <s v="Troca: R$ 124,50"/>
    <x v="0"/>
  </r>
  <r>
    <x v="1"/>
    <n v="2965"/>
    <x v="0"/>
    <s v="02/02/2022"/>
    <x v="5"/>
    <x v="5"/>
    <x v="0"/>
    <x v="2"/>
    <x v="2"/>
    <x v="0"/>
    <x v="0"/>
    <s v="784856"/>
    <s v="7895653211636"/>
    <s v="*CF* OCULOS RX OC CAROL 0O14001-53-I095"/>
    <x v="1"/>
    <x v="0"/>
    <x v="0"/>
    <x v="0"/>
    <x v="0"/>
    <x v="1"/>
    <x v="2"/>
    <x v="2"/>
    <n v="9923"/>
    <s v="OC CAROL"/>
    <x v="1"/>
    <x v="0"/>
    <x v="0"/>
    <x v="0"/>
    <n v="-287"/>
    <n v="167"/>
    <n v="58.188200000000002"/>
    <n v="-120"/>
    <m/>
    <n v="-69.59"/>
    <m/>
    <n v="1.72438568759879"/>
    <m/>
    <n v="-50.41"/>
    <m/>
    <m/>
    <x v="1"/>
  </r>
  <r>
    <x v="1"/>
    <n v="3102"/>
    <x v="0"/>
    <s v="15/02/2022"/>
    <x v="7"/>
    <x v="7"/>
    <x v="0"/>
    <x v="2"/>
    <x v="2"/>
    <x v="0"/>
    <x v="0"/>
    <s v="LSA0012571"/>
    <s v="8056597558921"/>
    <s v="LP KODAK BLUE UV POLI "/>
    <x v="2"/>
    <x v="0"/>
    <x v="0"/>
    <x v="0"/>
    <x v="0"/>
    <x v="0"/>
    <x v="0"/>
    <x v="0"/>
    <n v="9999"/>
    <s v="RECEITA"/>
    <x v="0"/>
    <x v="1"/>
    <x v="0"/>
    <x v="0"/>
    <n v="-149.5"/>
    <n v="0"/>
    <n v="0"/>
    <n v="-299"/>
    <m/>
    <n v="-61.8"/>
    <m/>
    <n v="5.96806387225549"/>
    <m/>
    <n v="-248.9"/>
    <m/>
    <m/>
    <x v="1"/>
  </r>
  <r>
    <x v="2"/>
    <n v="8021"/>
    <x v="0"/>
    <s v="01/02/2022"/>
    <x v="10"/>
    <x v="10"/>
    <x v="0"/>
    <x v="5"/>
    <x v="5"/>
    <x v="0"/>
    <x v="0"/>
    <s v="724091"/>
    <s v="7895653185852"/>
    <s v="*CF* OCULOS RX TECNOL 0TN3065-52-G936"/>
    <x v="1"/>
    <x v="0"/>
    <x v="0"/>
    <x v="0"/>
    <x v="0"/>
    <x v="1"/>
    <x v="2"/>
    <x v="2"/>
    <n v="1020"/>
    <s v="TECNOL"/>
    <x v="1"/>
    <x v="0"/>
    <x v="0"/>
    <x v="0"/>
    <n v="-200"/>
    <n v="22"/>
    <n v="11"/>
    <n v="-178"/>
    <n v="-178"/>
    <n v="-60.94"/>
    <n v="-60.94"/>
    <n v="2.9209058089924498"/>
    <n v="2.9209058089924498"/>
    <n v="-117.06"/>
    <n v="-117.06"/>
    <s v="Dinheiro: R$ 178,00"/>
    <x v="0"/>
  </r>
  <r>
    <x v="0"/>
    <n v="12934"/>
    <x v="0"/>
    <s v="08/02/2022"/>
    <x v="4"/>
    <x v="4"/>
    <x v="0"/>
    <x v="0"/>
    <x v="0"/>
    <x v="0"/>
    <x v="0"/>
    <s v="LSA0002862"/>
    <s v="8056597247009"/>
    <s v="LT PRONTA POLI INC AR"/>
    <x v="0"/>
    <x v="0"/>
    <x v="0"/>
    <x v="0"/>
    <x v="0"/>
    <x v="0"/>
    <x v="0"/>
    <x v="0"/>
    <n v="9999"/>
    <s v="RECEITA"/>
    <x v="0"/>
    <x v="0"/>
    <x v="0"/>
    <x v="0"/>
    <n v="-210"/>
    <n v="36"/>
    <n v="8.5714000000000006"/>
    <n v="-384"/>
    <n v="-590"/>
    <n v="-40"/>
    <n v="-143.47999999999999"/>
    <n v="44.087256027554503"/>
    <n v="4.1120713688318897"/>
    <n v="-375.29"/>
    <n v="-446.52"/>
    <s v="Dinheiro: R$ 590,00"/>
    <x v="0"/>
  </r>
  <r>
    <x v="2"/>
    <n v="8028"/>
    <x v="0"/>
    <s v="02/02/2022"/>
    <x v="5"/>
    <x v="5"/>
    <x v="0"/>
    <x v="4"/>
    <x v="4"/>
    <x v="0"/>
    <x v="0"/>
    <s v="LP2532"/>
    <m/>
    <s v="LT PRONTA MEDIO ÍNDICE 1.56 AR"/>
    <x v="5"/>
    <x v="0"/>
    <x v="0"/>
    <x v="0"/>
    <x v="0"/>
    <x v="2"/>
    <x v="0"/>
    <x v="0"/>
    <n v="9999"/>
    <s v="RECEITA"/>
    <x v="0"/>
    <x v="1"/>
    <x v="0"/>
    <x v="0"/>
    <n v="-57.5"/>
    <n v="15"/>
    <n v="13.0435"/>
    <n v="-100"/>
    <n v="-100"/>
    <n v="-15.12"/>
    <n v="-25.19"/>
    <n v="3.9698292973402101"/>
    <n v="3.9698292973402101"/>
    <n v="-74.81"/>
    <n v="-74.81"/>
    <s v="Troca: R$ 100,00"/>
    <x v="0"/>
  </r>
  <r>
    <x v="1"/>
    <n v="2968"/>
    <x v="1"/>
    <s v="02/02/2022"/>
    <x v="5"/>
    <x v="5"/>
    <x v="0"/>
    <x v="3"/>
    <x v="3"/>
    <x v="0"/>
    <x v="0"/>
    <s v="661358"/>
    <m/>
    <s v="SERV. P/ OCULOS CONSERTO DE MOLA"/>
    <x v="2"/>
    <x v="0"/>
    <x v="0"/>
    <x v="0"/>
    <x v="0"/>
    <x v="4"/>
    <x v="3"/>
    <x v="3"/>
    <n v="3000"/>
    <s v="SERVICOS"/>
    <x v="2"/>
    <x v="1"/>
    <x v="0"/>
    <x v="0"/>
    <n v="100"/>
    <n v="40"/>
    <n v="40"/>
    <n v="60"/>
    <n v="60"/>
    <n v="0"/>
    <n v="0"/>
    <n v="0"/>
    <n v="0"/>
    <n v="60"/>
    <n v="60"/>
    <s v="Cartão Débito: R$ 60,00"/>
    <x v="2"/>
  </r>
  <r>
    <x v="1"/>
    <n v="3010"/>
    <x v="1"/>
    <s v="05/02/2022"/>
    <x v="9"/>
    <x v="9"/>
    <x v="0"/>
    <x v="3"/>
    <x v="3"/>
    <x v="0"/>
    <x v="0"/>
    <s v="661358"/>
    <m/>
    <s v="SERV. P/ OCULOS CONSERTO DE MOLA"/>
    <x v="2"/>
    <x v="0"/>
    <x v="0"/>
    <x v="0"/>
    <x v="0"/>
    <x v="4"/>
    <x v="3"/>
    <x v="3"/>
    <n v="3000"/>
    <s v="SERVICOS"/>
    <x v="2"/>
    <x v="1"/>
    <x v="0"/>
    <x v="0"/>
    <n v="100"/>
    <n v="40"/>
    <n v="40"/>
    <n v="60"/>
    <n v="60"/>
    <n v="0"/>
    <n v="0"/>
    <n v="0"/>
    <n v="0"/>
    <n v="60"/>
    <n v="60"/>
    <s v="Cartão Crédito: R$ 60,00"/>
    <x v="2"/>
  </r>
  <r>
    <x v="2"/>
    <n v="8039"/>
    <x v="1"/>
    <s v="05/02/2022"/>
    <x v="9"/>
    <x v="9"/>
    <x v="0"/>
    <x v="4"/>
    <x v="4"/>
    <x v="0"/>
    <x v="0"/>
    <s v="905721"/>
    <s v="7909446188972"/>
    <s v="OCULOS RX ANA HICKMANN AH1423N-A01"/>
    <x v="6"/>
    <x v="0"/>
    <x v="0"/>
    <x v="0"/>
    <x v="0"/>
    <x v="5"/>
    <x v="2"/>
    <x v="2"/>
    <n v="1175"/>
    <s v="ANA HICKMANN"/>
    <x v="2"/>
    <x v="0"/>
    <x v="0"/>
    <x v="0"/>
    <n v="848"/>
    <n v="170"/>
    <n v="20.0472"/>
    <n v="678"/>
    <n v="1227"/>
    <n v="0"/>
    <n v="63.3"/>
    <n v="0"/>
    <n v="19.3838862559242"/>
    <n v="678"/>
    <n v="1163.7"/>
    <s v="Cartão Crédito: R$ 1227,00"/>
    <x v="3"/>
  </r>
  <r>
    <x v="0"/>
    <n v="12984"/>
    <x v="1"/>
    <s v="12/02/2022"/>
    <x v="11"/>
    <x v="11"/>
    <x v="0"/>
    <x v="0"/>
    <x v="0"/>
    <x v="0"/>
    <x v="0"/>
    <s v="889785"/>
    <s v="7909446148303"/>
    <s v="OCULOS RX BULGET BG7081-A01"/>
    <x v="6"/>
    <x v="0"/>
    <x v="0"/>
    <x v="0"/>
    <x v="0"/>
    <x v="5"/>
    <x v="2"/>
    <x v="2"/>
    <n v="1192"/>
    <s v="BULGET"/>
    <x v="2"/>
    <x v="0"/>
    <x v="0"/>
    <x v="0"/>
    <n v="382"/>
    <n v="77"/>
    <n v="20.1571"/>
    <n v="305"/>
    <m/>
    <n v="0"/>
    <m/>
    <n v="0"/>
    <m/>
    <n v="305"/>
    <m/>
    <m/>
    <x v="1"/>
  </r>
  <r>
    <x v="2"/>
    <n v="8099"/>
    <x v="1"/>
    <s v="16/02/2022"/>
    <x v="12"/>
    <x v="12"/>
    <x v="0"/>
    <x v="5"/>
    <x v="5"/>
    <x v="0"/>
    <x v="0"/>
    <s v="661358"/>
    <m/>
    <s v="SERV. P/ OCULOS CONSERTO DE MOLA"/>
    <x v="2"/>
    <x v="0"/>
    <x v="0"/>
    <x v="0"/>
    <x v="0"/>
    <x v="4"/>
    <x v="3"/>
    <x v="3"/>
    <n v="3000"/>
    <s v="SERVICOS"/>
    <x v="2"/>
    <x v="1"/>
    <x v="0"/>
    <x v="0"/>
    <n v="100"/>
    <n v="10"/>
    <n v="10"/>
    <n v="90"/>
    <n v="90"/>
    <n v="0"/>
    <n v="0"/>
    <n v="0"/>
    <n v="0"/>
    <n v="90"/>
    <n v="90"/>
    <s v="Cartão Débito: R$ 90,00"/>
    <x v="2"/>
  </r>
  <r>
    <x v="3"/>
    <n v="1915"/>
    <x v="1"/>
    <s v="17/02/2022"/>
    <x v="13"/>
    <x v="13"/>
    <x v="0"/>
    <x v="6"/>
    <x v="6"/>
    <x v="0"/>
    <x v="0"/>
    <s v="100460"/>
    <m/>
    <s v="SERV.  MONTAGEM VISAO SIMPLES POLI  ARO FECHADO"/>
    <x v="2"/>
    <x v="0"/>
    <x v="0"/>
    <x v="0"/>
    <x v="0"/>
    <x v="4"/>
    <x v="3"/>
    <x v="3"/>
    <n v="3000"/>
    <s v="SERVICOS"/>
    <x v="2"/>
    <x v="4"/>
    <x v="0"/>
    <x v="0"/>
    <n v="18"/>
    <n v="3.4"/>
    <n v="18.8889"/>
    <n v="14.6"/>
    <m/>
    <n v="0"/>
    <m/>
    <n v="0"/>
    <m/>
    <n v="14.6"/>
    <m/>
    <m/>
    <x v="1"/>
  </r>
  <r>
    <x v="4"/>
    <n v="18882"/>
    <x v="1"/>
    <s v="19/02/2022"/>
    <x v="14"/>
    <x v="14"/>
    <x v="0"/>
    <x v="7"/>
    <x v="7"/>
    <x v="0"/>
    <x v="0"/>
    <s v="572394"/>
    <m/>
    <s v="OCULOS RX HICKMANN HI6035-C02"/>
    <x v="6"/>
    <x v="0"/>
    <x v="0"/>
    <x v="0"/>
    <x v="0"/>
    <x v="5"/>
    <x v="2"/>
    <x v="2"/>
    <n v="1226"/>
    <s v="HICKMANN"/>
    <x v="2"/>
    <x v="0"/>
    <x v="0"/>
    <x v="0"/>
    <n v="573"/>
    <n v="96"/>
    <n v="16.753900000000002"/>
    <n v="477"/>
    <m/>
    <n v="0"/>
    <m/>
    <n v="0"/>
    <m/>
    <n v="477"/>
    <m/>
    <m/>
    <x v="1"/>
  </r>
  <r>
    <x v="4"/>
    <n v="18929"/>
    <x v="1"/>
    <s v="24/02/2022"/>
    <x v="15"/>
    <x v="15"/>
    <x v="0"/>
    <x v="8"/>
    <x v="8"/>
    <x v="0"/>
    <x v="0"/>
    <s v="713944"/>
    <s v="716736135120"/>
    <s v="OCULOS RX HUGO BOSS HG 1025-5515-4IN"/>
    <x v="7"/>
    <x v="0"/>
    <x v="0"/>
    <x v="0"/>
    <x v="0"/>
    <x v="6"/>
    <x v="2"/>
    <x v="2"/>
    <n v="1131"/>
    <s v="HUGO BOSS"/>
    <x v="2"/>
    <x v="1"/>
    <x v="0"/>
    <x v="0"/>
    <n v="859"/>
    <n v="426.5"/>
    <n v="49.650799999999997"/>
    <n v="432.5"/>
    <m/>
    <n v="0"/>
    <m/>
    <n v="0"/>
    <m/>
    <n v="432.5"/>
    <m/>
    <m/>
    <x v="1"/>
  </r>
  <r>
    <x v="0"/>
    <n v="13064"/>
    <x v="1"/>
    <s v="21/02/2022"/>
    <x v="0"/>
    <x v="0"/>
    <x v="0"/>
    <x v="9"/>
    <x v="9"/>
    <x v="0"/>
    <x v="0"/>
    <s v="337533"/>
    <m/>
    <s v="ACES. P/ OCULOS KIT PONTEIRA II"/>
    <x v="2"/>
    <x v="0"/>
    <x v="0"/>
    <x v="0"/>
    <x v="0"/>
    <x v="7"/>
    <x v="4"/>
    <x v="4"/>
    <n v="4000"/>
    <s v="ACESSORIOS"/>
    <x v="2"/>
    <x v="4"/>
    <x v="0"/>
    <x v="0"/>
    <n v="23"/>
    <n v="3"/>
    <n v="13.0435"/>
    <n v="20"/>
    <n v="70"/>
    <n v="0.5"/>
    <n v="10.8"/>
    <n v="40"/>
    <n v="6.4814814814814801"/>
    <n v="19.5"/>
    <n v="59.2"/>
    <s v="Cartão Débito: R$ 70,00"/>
    <x v="4"/>
  </r>
  <r>
    <x v="4"/>
    <n v="18747"/>
    <x v="1"/>
    <s v="09/02/2022"/>
    <x v="16"/>
    <x v="16"/>
    <x v="0"/>
    <x v="8"/>
    <x v="8"/>
    <x v="0"/>
    <x v="0"/>
    <s v="714973"/>
    <m/>
    <s v="ACES. P/ OCULOS DELAURENTIS FLAT 25 ML"/>
    <x v="8"/>
    <x v="0"/>
    <x v="0"/>
    <x v="0"/>
    <x v="0"/>
    <x v="8"/>
    <x v="4"/>
    <x v="4"/>
    <n v="1203"/>
    <s v="DE LAURENTIS"/>
    <x v="2"/>
    <x v="4"/>
    <x v="0"/>
    <x v="0"/>
    <n v="24"/>
    <n v="1"/>
    <n v="4.1666999999999996"/>
    <n v="23"/>
    <m/>
    <n v="3.7"/>
    <m/>
    <n v="6.2162162162162202"/>
    <m/>
    <n v="19.3"/>
    <m/>
    <m/>
    <x v="1"/>
  </r>
  <r>
    <x v="4"/>
    <n v="18761"/>
    <x v="1"/>
    <s v="09/02/2022"/>
    <x v="16"/>
    <x v="16"/>
    <x v="0"/>
    <x v="10"/>
    <x v="10"/>
    <x v="0"/>
    <x v="0"/>
    <s v="714973"/>
    <m/>
    <s v="ACES. P/ OCULOS DELAURENTIS FLAT 25 ML"/>
    <x v="8"/>
    <x v="0"/>
    <x v="0"/>
    <x v="0"/>
    <x v="0"/>
    <x v="8"/>
    <x v="4"/>
    <x v="4"/>
    <n v="1203"/>
    <s v="DE LAURENTIS"/>
    <x v="2"/>
    <x v="0"/>
    <x v="0"/>
    <x v="0"/>
    <n v="20"/>
    <n v="0"/>
    <n v="0"/>
    <n v="20"/>
    <m/>
    <n v="3.7"/>
    <m/>
    <n v="5.4054054054054097"/>
    <m/>
    <n v="16.3"/>
    <m/>
    <m/>
    <x v="1"/>
  </r>
  <r>
    <x v="4"/>
    <n v="18788"/>
    <x v="1"/>
    <s v="12/02/2022"/>
    <x v="3"/>
    <x v="3"/>
    <x v="0"/>
    <x v="8"/>
    <x v="8"/>
    <x v="0"/>
    <x v="0"/>
    <s v="714973"/>
    <m/>
    <s v="ACES. P/ OCULOS DELAURENTIS FLAT 25 ML"/>
    <x v="8"/>
    <x v="0"/>
    <x v="0"/>
    <x v="0"/>
    <x v="0"/>
    <x v="8"/>
    <x v="4"/>
    <x v="4"/>
    <n v="1203"/>
    <s v="DE LAURENTIS"/>
    <x v="3"/>
    <x v="0"/>
    <x v="0"/>
    <x v="0"/>
    <n v="20"/>
    <n v="0"/>
    <n v="0"/>
    <n v="80"/>
    <m/>
    <n v="3.7"/>
    <m/>
    <n v="21.6216216216216"/>
    <m/>
    <n v="76.3"/>
    <m/>
    <m/>
    <x v="1"/>
  </r>
  <r>
    <x v="4"/>
    <n v="18790"/>
    <x v="1"/>
    <s v="12/02/2022"/>
    <x v="3"/>
    <x v="3"/>
    <x v="0"/>
    <x v="10"/>
    <x v="10"/>
    <x v="0"/>
    <x v="0"/>
    <s v="714973"/>
    <m/>
    <s v="ACES. P/ OCULOS DELAURENTIS FLAT 25 ML"/>
    <x v="8"/>
    <x v="0"/>
    <x v="0"/>
    <x v="0"/>
    <x v="0"/>
    <x v="8"/>
    <x v="4"/>
    <x v="4"/>
    <n v="1203"/>
    <s v="DE LAURENTIS"/>
    <x v="4"/>
    <x v="0"/>
    <x v="0"/>
    <x v="0"/>
    <n v="20"/>
    <n v="0"/>
    <n v="0"/>
    <n v="40"/>
    <m/>
    <n v="3.7"/>
    <m/>
    <n v="10.8108108108108"/>
    <m/>
    <n v="36.299999999999997"/>
    <m/>
    <m/>
    <x v="1"/>
  </r>
  <r>
    <x v="4"/>
    <n v="18795"/>
    <x v="1"/>
    <s v="12/02/2022"/>
    <x v="3"/>
    <x v="3"/>
    <x v="0"/>
    <x v="11"/>
    <x v="11"/>
    <x v="0"/>
    <x v="0"/>
    <s v="714973"/>
    <m/>
    <s v="ACES. P/ OCULOS DELAURENTIS FLAT 25 ML"/>
    <x v="8"/>
    <x v="0"/>
    <x v="0"/>
    <x v="0"/>
    <x v="0"/>
    <x v="8"/>
    <x v="4"/>
    <x v="4"/>
    <n v="1203"/>
    <s v="DE LAURENTIS"/>
    <x v="4"/>
    <x v="4"/>
    <x v="0"/>
    <x v="0"/>
    <n v="24"/>
    <n v="0"/>
    <n v="0"/>
    <n v="48"/>
    <m/>
    <n v="3.7"/>
    <m/>
    <n v="12.972972972973"/>
    <m/>
    <n v="44.3"/>
    <m/>
    <m/>
    <x v="1"/>
  </r>
  <r>
    <x v="4"/>
    <n v="18819"/>
    <x v="1"/>
    <s v="15/02/2022"/>
    <x v="7"/>
    <x v="7"/>
    <x v="0"/>
    <x v="12"/>
    <x v="12"/>
    <x v="0"/>
    <x v="0"/>
    <s v="714973"/>
    <m/>
    <s v="ACES. P/ OCULOS DELAURENTIS FLAT 25 ML"/>
    <x v="8"/>
    <x v="0"/>
    <x v="0"/>
    <x v="0"/>
    <x v="0"/>
    <x v="8"/>
    <x v="4"/>
    <x v="4"/>
    <n v="1203"/>
    <s v="DE LAURENTIS"/>
    <x v="4"/>
    <x v="2"/>
    <x v="0"/>
    <x v="0"/>
    <n v="18"/>
    <n v="8"/>
    <n v="22.222200000000001"/>
    <n v="28"/>
    <n v="28"/>
    <n v="3.7"/>
    <n v="3.7"/>
    <n v="7.5675675675675702"/>
    <n v="7.5675675675675702"/>
    <n v="24.3"/>
    <n v="24.3"/>
    <s v="Cartão Débito: R$ 28,00"/>
    <x v="2"/>
  </r>
  <r>
    <x v="4"/>
    <n v="18925"/>
    <x v="1"/>
    <s v="24/02/2022"/>
    <x v="15"/>
    <x v="15"/>
    <x v="0"/>
    <x v="10"/>
    <x v="10"/>
    <x v="0"/>
    <x v="0"/>
    <s v="714973"/>
    <m/>
    <s v="ACES. P/ OCULOS DELAURENTIS FLAT 25 ML"/>
    <x v="8"/>
    <x v="0"/>
    <x v="0"/>
    <x v="0"/>
    <x v="0"/>
    <x v="8"/>
    <x v="4"/>
    <x v="4"/>
    <n v="1203"/>
    <s v="DE LAURENTIS"/>
    <x v="4"/>
    <x v="0"/>
    <x v="0"/>
    <x v="0"/>
    <n v="20"/>
    <n v="0"/>
    <n v="0"/>
    <n v="40"/>
    <m/>
    <n v="3.7"/>
    <m/>
    <n v="10.8108108108108"/>
    <m/>
    <n v="36.299999999999997"/>
    <m/>
    <m/>
    <x v="1"/>
  </r>
  <r>
    <x v="4"/>
    <n v="18926"/>
    <x v="1"/>
    <s v="24/02/2022"/>
    <x v="15"/>
    <x v="15"/>
    <x v="0"/>
    <x v="10"/>
    <x v="10"/>
    <x v="0"/>
    <x v="0"/>
    <s v="714973"/>
    <m/>
    <s v="ACES. P/ OCULOS DELAURENTIS FLAT 25 ML"/>
    <x v="8"/>
    <x v="0"/>
    <x v="0"/>
    <x v="0"/>
    <x v="0"/>
    <x v="8"/>
    <x v="4"/>
    <x v="4"/>
    <n v="1203"/>
    <s v="DE LAURENTIS"/>
    <x v="4"/>
    <x v="1"/>
    <x v="0"/>
    <x v="0"/>
    <n v="16"/>
    <n v="0"/>
    <n v="0"/>
    <n v="32"/>
    <m/>
    <n v="3.7"/>
    <m/>
    <n v="8.6486486486486491"/>
    <m/>
    <n v="28.3"/>
    <m/>
    <m/>
    <x v="1"/>
  </r>
  <r>
    <x v="1"/>
    <n v="3066"/>
    <x v="1"/>
    <s v="11/02/2022"/>
    <x v="8"/>
    <x v="8"/>
    <x v="0"/>
    <x v="2"/>
    <x v="2"/>
    <x v="0"/>
    <x v="0"/>
    <s v="660194"/>
    <m/>
    <s v="ACES. P/ OCULOS DELAURANTIS CORDAO SIMPLES"/>
    <x v="8"/>
    <x v="0"/>
    <x v="0"/>
    <x v="0"/>
    <x v="0"/>
    <x v="8"/>
    <x v="4"/>
    <x v="4"/>
    <n v="1203"/>
    <s v="DE LAURENTIS"/>
    <x v="2"/>
    <x v="0"/>
    <x v="0"/>
    <x v="0"/>
    <n v="13"/>
    <n v="0"/>
    <n v="0"/>
    <n v="13"/>
    <m/>
    <n v="3.8"/>
    <m/>
    <n v="3.42105263157895"/>
    <m/>
    <n v="9.1999999999999993"/>
    <m/>
    <m/>
    <x v="1"/>
  </r>
  <r>
    <x v="5"/>
    <n v="1332"/>
    <x v="1"/>
    <s v="05/02/2022"/>
    <x v="9"/>
    <x v="9"/>
    <x v="0"/>
    <x v="13"/>
    <x v="13"/>
    <x v="0"/>
    <x v="0"/>
    <s v="900150"/>
    <m/>
    <s v="OCULOS RX DIVERSOS 150"/>
    <x v="2"/>
    <x v="0"/>
    <x v="0"/>
    <x v="0"/>
    <x v="0"/>
    <x v="9"/>
    <x v="2"/>
    <x v="2"/>
    <n v="9050"/>
    <s v="DIVERSOS RX/SOL"/>
    <x v="2"/>
    <x v="0"/>
    <x v="0"/>
    <x v="0"/>
    <n v="190"/>
    <n v="91"/>
    <n v="47.8947"/>
    <n v="99"/>
    <n v="99"/>
    <n v="4"/>
    <n v="4"/>
    <n v="24.75"/>
    <n v="24.75"/>
    <n v="95"/>
    <n v="95"/>
    <s v="Cartão Débito: R$ 99,00"/>
    <x v="2"/>
  </r>
  <r>
    <x v="5"/>
    <n v="1294"/>
    <x v="1"/>
    <s v="29/01/2022"/>
    <x v="17"/>
    <x v="17"/>
    <x v="0"/>
    <x v="13"/>
    <x v="13"/>
    <x v="0"/>
    <x v="0"/>
    <s v="900150"/>
    <m/>
    <s v="OCULOS RX DIVERSOS 150"/>
    <x v="2"/>
    <x v="0"/>
    <x v="0"/>
    <x v="0"/>
    <x v="0"/>
    <x v="9"/>
    <x v="2"/>
    <x v="2"/>
    <n v="9050"/>
    <s v="DIVERSOS RX/SOL"/>
    <x v="2"/>
    <x v="0"/>
    <x v="0"/>
    <x v="0"/>
    <n v="190"/>
    <n v="90"/>
    <n v="47.368400000000001"/>
    <n v="100"/>
    <m/>
    <n v="4"/>
    <m/>
    <n v="25"/>
    <m/>
    <n v="96"/>
    <m/>
    <m/>
    <x v="1"/>
  </r>
  <r>
    <x v="5"/>
    <n v="1356"/>
    <x v="1"/>
    <s v="09/02/2022"/>
    <x v="16"/>
    <x v="16"/>
    <x v="0"/>
    <x v="14"/>
    <x v="14"/>
    <x v="0"/>
    <x v="0"/>
    <s v="900150"/>
    <m/>
    <s v="OCULOS RX DIVERSOS 150"/>
    <x v="2"/>
    <x v="0"/>
    <x v="0"/>
    <x v="0"/>
    <x v="0"/>
    <x v="9"/>
    <x v="2"/>
    <x v="2"/>
    <n v="9050"/>
    <s v="DIVERSOS RX/SOL"/>
    <x v="2"/>
    <x v="0"/>
    <x v="0"/>
    <x v="0"/>
    <n v="190"/>
    <n v="91"/>
    <n v="47.8947"/>
    <n v="99"/>
    <n v="99"/>
    <n v="4"/>
    <n v="4"/>
    <n v="24.75"/>
    <n v="24.75"/>
    <n v="95"/>
    <n v="95"/>
    <s v="Cartão Débito: R$ 99,00"/>
    <x v="2"/>
  </r>
  <r>
    <x v="5"/>
    <n v="1359"/>
    <x v="1"/>
    <s v="10/02/2022"/>
    <x v="18"/>
    <x v="18"/>
    <x v="0"/>
    <x v="14"/>
    <x v="14"/>
    <x v="0"/>
    <x v="0"/>
    <s v="900150"/>
    <m/>
    <s v="OCULOS RX DIVERSOS 150"/>
    <x v="2"/>
    <x v="0"/>
    <x v="0"/>
    <x v="0"/>
    <x v="0"/>
    <x v="9"/>
    <x v="2"/>
    <x v="2"/>
    <n v="9050"/>
    <s v="DIVERSOS RX/SOL"/>
    <x v="2"/>
    <x v="0"/>
    <x v="0"/>
    <x v="0"/>
    <n v="190"/>
    <n v="91"/>
    <n v="47.8947"/>
    <n v="99"/>
    <n v="99"/>
    <n v="4"/>
    <n v="4"/>
    <n v="24.75"/>
    <n v="24.75"/>
    <n v="95"/>
    <n v="95"/>
    <s v="Cartão Débito: R$ 99,00"/>
    <x v="2"/>
  </r>
  <r>
    <x v="5"/>
    <n v="1391"/>
    <x v="1"/>
    <s v="16/02/2022"/>
    <x v="12"/>
    <x v="12"/>
    <x v="0"/>
    <x v="13"/>
    <x v="13"/>
    <x v="0"/>
    <x v="0"/>
    <s v="900150"/>
    <m/>
    <s v="OCULOS RX DIVERSOS 150"/>
    <x v="2"/>
    <x v="0"/>
    <x v="0"/>
    <x v="0"/>
    <x v="0"/>
    <x v="9"/>
    <x v="2"/>
    <x v="2"/>
    <n v="9050"/>
    <s v="DIVERSOS RX/SOL"/>
    <x v="2"/>
    <x v="0"/>
    <x v="0"/>
    <x v="0"/>
    <n v="190"/>
    <n v="0"/>
    <n v="0"/>
    <n v="190"/>
    <m/>
    <n v="4"/>
    <m/>
    <n v="47.5"/>
    <m/>
    <n v="186"/>
    <m/>
    <m/>
    <x v="1"/>
  </r>
  <r>
    <x v="5"/>
    <n v="1455"/>
    <x v="1"/>
    <s v="25/02/2022"/>
    <x v="19"/>
    <x v="19"/>
    <x v="0"/>
    <x v="13"/>
    <x v="13"/>
    <x v="0"/>
    <x v="0"/>
    <s v="900150"/>
    <m/>
    <s v="OCULOS RX DIVERSOS 150"/>
    <x v="2"/>
    <x v="0"/>
    <x v="0"/>
    <x v="0"/>
    <x v="0"/>
    <x v="9"/>
    <x v="2"/>
    <x v="2"/>
    <n v="9050"/>
    <s v="DIVERSOS RX/SOL"/>
    <x v="2"/>
    <x v="1"/>
    <x v="0"/>
    <x v="0"/>
    <n v="152"/>
    <n v="50"/>
    <n v="32.8947"/>
    <n v="102"/>
    <m/>
    <n v="4"/>
    <m/>
    <n v="25.5"/>
    <m/>
    <n v="98"/>
    <m/>
    <m/>
    <x v="1"/>
  </r>
  <r>
    <x v="1"/>
    <n v="2970"/>
    <x v="1"/>
    <s v="03/02/2022"/>
    <x v="1"/>
    <x v="20"/>
    <x v="0"/>
    <x v="2"/>
    <x v="2"/>
    <x v="0"/>
    <x v="0"/>
    <s v="714973"/>
    <m/>
    <s v="ACES. P/ OCULOS DELAURENTIS FLAT 25 ML"/>
    <x v="8"/>
    <x v="0"/>
    <x v="0"/>
    <x v="0"/>
    <x v="0"/>
    <x v="8"/>
    <x v="4"/>
    <x v="4"/>
    <n v="1203"/>
    <s v="DE LAURENTIS"/>
    <x v="2"/>
    <x v="0"/>
    <x v="0"/>
    <x v="0"/>
    <n v="20"/>
    <n v="5"/>
    <n v="25"/>
    <n v="15"/>
    <n v="65"/>
    <n v="4.17"/>
    <n v="16.16"/>
    <n v="3.5971223021582701"/>
    <n v="4.0222772277227703"/>
    <n v="10.83"/>
    <n v="48.84"/>
    <s v="Cartão Débito: R$ 65,00"/>
    <x v="2"/>
  </r>
  <r>
    <x v="1"/>
    <n v="2979"/>
    <x v="1"/>
    <s v="03/02/2022"/>
    <x v="1"/>
    <x v="20"/>
    <x v="0"/>
    <x v="3"/>
    <x v="3"/>
    <x v="0"/>
    <x v="0"/>
    <s v="714973"/>
    <m/>
    <s v="ACES. P/ OCULOS DELAURENTIS FLAT 25 ML"/>
    <x v="8"/>
    <x v="0"/>
    <x v="0"/>
    <x v="0"/>
    <x v="0"/>
    <x v="8"/>
    <x v="4"/>
    <x v="4"/>
    <n v="1203"/>
    <s v="DE LAURENTIS"/>
    <x v="4"/>
    <x v="0"/>
    <x v="0"/>
    <x v="0"/>
    <n v="20"/>
    <n v="0"/>
    <n v="0"/>
    <n v="40"/>
    <n v="40"/>
    <n v="4.17"/>
    <n v="4.17"/>
    <n v="9.5923261390887298"/>
    <n v="9.5923261390887298"/>
    <n v="35.83"/>
    <n v="35.83"/>
    <s v="Cartão Débito: R$ 40,00"/>
    <x v="2"/>
  </r>
  <r>
    <x v="1"/>
    <n v="2980"/>
    <x v="1"/>
    <s v="03/02/2022"/>
    <x v="1"/>
    <x v="20"/>
    <x v="0"/>
    <x v="3"/>
    <x v="3"/>
    <x v="0"/>
    <x v="0"/>
    <s v="714973"/>
    <m/>
    <s v="ACES. P/ OCULOS DELAURENTIS FLAT 25 ML"/>
    <x v="8"/>
    <x v="0"/>
    <x v="0"/>
    <x v="0"/>
    <x v="0"/>
    <x v="8"/>
    <x v="4"/>
    <x v="4"/>
    <n v="1203"/>
    <s v="DE LAURENTIS"/>
    <x v="2"/>
    <x v="0"/>
    <x v="0"/>
    <x v="0"/>
    <n v="20"/>
    <n v="5"/>
    <n v="25"/>
    <n v="15"/>
    <m/>
    <n v="4.17"/>
    <m/>
    <n v="3.5971223021582701"/>
    <m/>
    <n v="10.83"/>
    <m/>
    <m/>
    <x v="1"/>
  </r>
  <r>
    <x v="5"/>
    <n v="1323"/>
    <x v="1"/>
    <s v="03/02/2022"/>
    <x v="1"/>
    <x v="20"/>
    <x v="0"/>
    <x v="14"/>
    <x v="14"/>
    <x v="0"/>
    <x v="0"/>
    <s v="714973"/>
    <m/>
    <s v="ACES. P/ OCULOS DELAURENTIS FLAT 25 ML"/>
    <x v="8"/>
    <x v="0"/>
    <x v="0"/>
    <x v="0"/>
    <x v="0"/>
    <x v="8"/>
    <x v="4"/>
    <x v="4"/>
    <n v="1203"/>
    <s v="DE LAURENTIS"/>
    <x v="2"/>
    <x v="0"/>
    <x v="0"/>
    <x v="0"/>
    <n v="20"/>
    <n v="0"/>
    <n v="0"/>
    <n v="20"/>
    <m/>
    <n v="4.17"/>
    <m/>
    <n v="4.7961630695443596"/>
    <m/>
    <n v="15.83"/>
    <m/>
    <m/>
    <x v="1"/>
  </r>
  <r>
    <x v="5"/>
    <n v="1326"/>
    <x v="1"/>
    <s v="03/02/2022"/>
    <x v="1"/>
    <x v="20"/>
    <x v="0"/>
    <x v="13"/>
    <x v="13"/>
    <x v="0"/>
    <x v="0"/>
    <s v="714973"/>
    <m/>
    <s v="ACES. P/ OCULOS DELAURENTIS FLAT 25 ML"/>
    <x v="8"/>
    <x v="0"/>
    <x v="0"/>
    <x v="0"/>
    <x v="0"/>
    <x v="8"/>
    <x v="4"/>
    <x v="4"/>
    <n v="1203"/>
    <s v="DE LAURENTIS"/>
    <x v="2"/>
    <x v="1"/>
    <x v="0"/>
    <x v="0"/>
    <n v="16"/>
    <n v="0"/>
    <n v="0"/>
    <n v="16"/>
    <m/>
    <n v="4.17"/>
    <m/>
    <n v="3.83693045563549"/>
    <m/>
    <n v="11.83"/>
    <m/>
    <m/>
    <x v="1"/>
  </r>
  <r>
    <x v="5"/>
    <n v="1329"/>
    <x v="1"/>
    <s v="04/02/2022"/>
    <x v="20"/>
    <x v="21"/>
    <x v="0"/>
    <x v="13"/>
    <x v="13"/>
    <x v="0"/>
    <x v="0"/>
    <s v="714973"/>
    <m/>
    <s v="ACES. P/ OCULOS DELAURENTIS FLAT 25 ML"/>
    <x v="8"/>
    <x v="0"/>
    <x v="0"/>
    <x v="0"/>
    <x v="0"/>
    <x v="8"/>
    <x v="4"/>
    <x v="4"/>
    <n v="1203"/>
    <s v="DE LAURENTIS"/>
    <x v="4"/>
    <x v="4"/>
    <x v="0"/>
    <x v="0"/>
    <n v="24"/>
    <n v="3"/>
    <n v="6.25"/>
    <n v="45"/>
    <n v="45"/>
    <n v="4.17"/>
    <n v="4.17"/>
    <n v="10.791366906474799"/>
    <n v="10.791366906474799"/>
    <n v="40.83"/>
    <n v="40.83"/>
    <s v="Dinheiro: R$ 20,00 | Cartão Débito: R$ 25,00"/>
    <x v="2"/>
  </r>
  <r>
    <x v="0"/>
    <n v="12887"/>
    <x v="1"/>
    <s v="05/02/2022"/>
    <x v="9"/>
    <x v="9"/>
    <x v="0"/>
    <x v="9"/>
    <x v="9"/>
    <x v="0"/>
    <x v="0"/>
    <s v="714973"/>
    <m/>
    <s v="ACES. P/ OCULOS DELAURENTIS FLAT 25 ML"/>
    <x v="8"/>
    <x v="0"/>
    <x v="0"/>
    <x v="0"/>
    <x v="0"/>
    <x v="8"/>
    <x v="4"/>
    <x v="4"/>
    <n v="1203"/>
    <s v="DE LAURENTIS"/>
    <x v="2"/>
    <x v="0"/>
    <x v="0"/>
    <x v="0"/>
    <n v="20"/>
    <n v="0"/>
    <n v="0"/>
    <n v="20"/>
    <m/>
    <n v="4.17"/>
    <m/>
    <n v="4.7961630695443596"/>
    <m/>
    <n v="15.83"/>
    <m/>
    <m/>
    <x v="1"/>
  </r>
  <r>
    <x v="0"/>
    <n v="12892"/>
    <x v="1"/>
    <s v="05/02/2022"/>
    <x v="9"/>
    <x v="9"/>
    <x v="0"/>
    <x v="15"/>
    <x v="15"/>
    <x v="0"/>
    <x v="0"/>
    <s v="714973"/>
    <m/>
    <s v="ACES. P/ OCULOS DELAURENTIS FLAT 25 ML"/>
    <x v="8"/>
    <x v="0"/>
    <x v="0"/>
    <x v="0"/>
    <x v="0"/>
    <x v="8"/>
    <x v="4"/>
    <x v="4"/>
    <n v="1203"/>
    <s v="DE LAURENTIS"/>
    <x v="2"/>
    <x v="0"/>
    <x v="0"/>
    <x v="0"/>
    <n v="20"/>
    <n v="0"/>
    <n v="0"/>
    <n v="20"/>
    <n v="20"/>
    <n v="4.17"/>
    <n v="4.17"/>
    <n v="4.7961630695443596"/>
    <n v="4.7961630695443596"/>
    <n v="15.83"/>
    <n v="15.83"/>
    <s v="Dinheiro: R$ 20,00"/>
    <x v="0"/>
  </r>
  <r>
    <x v="1"/>
    <n v="3016"/>
    <x v="1"/>
    <s v="06/02/2022"/>
    <x v="21"/>
    <x v="22"/>
    <x v="0"/>
    <x v="2"/>
    <x v="2"/>
    <x v="0"/>
    <x v="0"/>
    <s v="714973"/>
    <m/>
    <s v="ACES. P/ OCULOS DELAURENTIS FLAT 25 ML"/>
    <x v="8"/>
    <x v="0"/>
    <x v="0"/>
    <x v="0"/>
    <x v="0"/>
    <x v="8"/>
    <x v="4"/>
    <x v="4"/>
    <n v="1203"/>
    <s v="DE LAURENTIS"/>
    <x v="2"/>
    <x v="0"/>
    <x v="0"/>
    <x v="0"/>
    <n v="20"/>
    <n v="5"/>
    <n v="25"/>
    <n v="15"/>
    <n v="65"/>
    <n v="4.17"/>
    <n v="16.16"/>
    <n v="3.5971223021582701"/>
    <n v="4.0222772277227703"/>
    <n v="10.83"/>
    <n v="48.84"/>
    <s v="Cartão Débito: R$ 65,00"/>
    <x v="2"/>
  </r>
  <r>
    <x v="5"/>
    <n v="1340"/>
    <x v="1"/>
    <s v="07/02/2022"/>
    <x v="17"/>
    <x v="17"/>
    <x v="0"/>
    <x v="13"/>
    <x v="13"/>
    <x v="0"/>
    <x v="0"/>
    <s v="714973"/>
    <m/>
    <s v="ACES. P/ OCULOS DELAURENTIS FLAT 25 ML"/>
    <x v="8"/>
    <x v="0"/>
    <x v="0"/>
    <x v="0"/>
    <x v="0"/>
    <x v="8"/>
    <x v="4"/>
    <x v="4"/>
    <n v="1203"/>
    <s v="DE LAURENTIS"/>
    <x v="2"/>
    <x v="0"/>
    <x v="0"/>
    <x v="0"/>
    <n v="20"/>
    <n v="0"/>
    <n v="0"/>
    <n v="20"/>
    <m/>
    <n v="4.17"/>
    <m/>
    <n v="4.7961630695443596"/>
    <m/>
    <n v="15.83"/>
    <m/>
    <m/>
    <x v="1"/>
  </r>
  <r>
    <x v="5"/>
    <n v="1355"/>
    <x v="1"/>
    <s v="09/02/2022"/>
    <x v="16"/>
    <x v="16"/>
    <x v="0"/>
    <x v="14"/>
    <x v="14"/>
    <x v="0"/>
    <x v="0"/>
    <s v="714973"/>
    <m/>
    <s v="ACES. P/ OCULOS DELAURENTIS FLAT 25 ML"/>
    <x v="8"/>
    <x v="0"/>
    <x v="0"/>
    <x v="0"/>
    <x v="0"/>
    <x v="8"/>
    <x v="4"/>
    <x v="4"/>
    <n v="1203"/>
    <s v="DE LAURENTIS"/>
    <x v="4"/>
    <x v="0"/>
    <x v="0"/>
    <x v="0"/>
    <n v="20"/>
    <n v="0"/>
    <n v="0"/>
    <n v="40"/>
    <n v="40"/>
    <n v="4.17"/>
    <n v="4.17"/>
    <n v="9.5923261390887298"/>
    <n v="9.5923261390887298"/>
    <n v="35.83"/>
    <n v="35.83"/>
    <s v="Cartão Débito: R$ 40,00"/>
    <x v="2"/>
  </r>
  <r>
    <x v="1"/>
    <n v="3060"/>
    <x v="1"/>
    <s v="10/02/2022"/>
    <x v="18"/>
    <x v="18"/>
    <x v="0"/>
    <x v="2"/>
    <x v="2"/>
    <x v="0"/>
    <x v="0"/>
    <s v="714973"/>
    <m/>
    <s v="ACES. P/ OCULOS DELAURENTIS FLAT 25 ML"/>
    <x v="8"/>
    <x v="0"/>
    <x v="0"/>
    <x v="0"/>
    <x v="0"/>
    <x v="8"/>
    <x v="4"/>
    <x v="4"/>
    <n v="1203"/>
    <s v="DE LAURENTIS"/>
    <x v="2"/>
    <x v="0"/>
    <x v="0"/>
    <x v="0"/>
    <n v="20"/>
    <n v="0"/>
    <n v="0"/>
    <n v="20"/>
    <m/>
    <n v="4.17"/>
    <m/>
    <n v="4.7961630695443596"/>
    <m/>
    <n v="15.83"/>
    <m/>
    <m/>
    <x v="1"/>
  </r>
  <r>
    <x v="5"/>
    <n v="1362"/>
    <x v="1"/>
    <s v="10/02/2022"/>
    <x v="18"/>
    <x v="18"/>
    <x v="0"/>
    <x v="13"/>
    <x v="13"/>
    <x v="0"/>
    <x v="0"/>
    <s v="714973"/>
    <m/>
    <s v="ACES. P/ OCULOS DELAURENTIS FLAT 25 ML"/>
    <x v="8"/>
    <x v="0"/>
    <x v="0"/>
    <x v="0"/>
    <x v="0"/>
    <x v="8"/>
    <x v="4"/>
    <x v="4"/>
    <n v="1203"/>
    <s v="DE LAURENTIS"/>
    <x v="2"/>
    <x v="0"/>
    <x v="0"/>
    <x v="0"/>
    <n v="20"/>
    <n v="0"/>
    <n v="0"/>
    <n v="20"/>
    <n v="53"/>
    <n v="4.17"/>
    <n v="24.17"/>
    <n v="4.7961630695443596"/>
    <n v="2.19280099296649"/>
    <n v="15.83"/>
    <n v="28.83"/>
    <s v="Conta Bancária: R$ 53,00"/>
    <x v="0"/>
  </r>
  <r>
    <x v="1"/>
    <n v="3066"/>
    <x v="1"/>
    <s v="11/02/2022"/>
    <x v="8"/>
    <x v="8"/>
    <x v="0"/>
    <x v="2"/>
    <x v="2"/>
    <x v="0"/>
    <x v="0"/>
    <s v="714973"/>
    <m/>
    <s v="ACES. P/ OCULOS DELAURENTIS FLAT 25 ML"/>
    <x v="8"/>
    <x v="0"/>
    <x v="0"/>
    <x v="0"/>
    <x v="0"/>
    <x v="8"/>
    <x v="4"/>
    <x v="4"/>
    <n v="1203"/>
    <s v="DE LAURENTIS"/>
    <x v="2"/>
    <x v="0"/>
    <x v="0"/>
    <x v="0"/>
    <n v="20"/>
    <n v="0"/>
    <n v="0"/>
    <n v="20"/>
    <n v="33"/>
    <n v="4.17"/>
    <n v="7.97"/>
    <n v="4.7961630695443596"/>
    <n v="4.1405269761605998"/>
    <n v="15.83"/>
    <n v="25.03"/>
    <s v="Dinheiro: R$ 20,00 | Cartão Débito: R$ 13,00"/>
    <x v="2"/>
  </r>
  <r>
    <x v="5"/>
    <n v="1368"/>
    <x v="1"/>
    <s v="11/02/2022"/>
    <x v="8"/>
    <x v="8"/>
    <x v="0"/>
    <x v="13"/>
    <x v="13"/>
    <x v="0"/>
    <x v="0"/>
    <s v="714973"/>
    <m/>
    <s v="ACES. P/ OCULOS DELAURENTIS FLAT 25 ML"/>
    <x v="8"/>
    <x v="0"/>
    <x v="0"/>
    <x v="0"/>
    <x v="0"/>
    <x v="8"/>
    <x v="4"/>
    <x v="4"/>
    <n v="1203"/>
    <s v="DE LAURENTIS"/>
    <x v="2"/>
    <x v="0"/>
    <x v="0"/>
    <x v="0"/>
    <n v="20"/>
    <n v="0"/>
    <n v="0"/>
    <n v="20"/>
    <n v="20"/>
    <n v="4.17"/>
    <n v="4.17"/>
    <n v="4.7961630695443596"/>
    <n v="4.7961630695443596"/>
    <n v="15.83"/>
    <n v="15.83"/>
    <s v="Dinheiro: R$ 20,00"/>
    <x v="0"/>
  </r>
  <r>
    <x v="0"/>
    <n v="12998"/>
    <x v="1"/>
    <s v="15/02/2022"/>
    <x v="7"/>
    <x v="7"/>
    <x v="0"/>
    <x v="15"/>
    <x v="15"/>
    <x v="0"/>
    <x v="0"/>
    <s v="714973"/>
    <m/>
    <s v="ACES. P/ OCULOS DELAURENTIS FLAT 25 ML"/>
    <x v="8"/>
    <x v="0"/>
    <x v="0"/>
    <x v="0"/>
    <x v="0"/>
    <x v="8"/>
    <x v="4"/>
    <x v="4"/>
    <n v="1203"/>
    <s v="DE LAURENTIS"/>
    <x v="2"/>
    <x v="0"/>
    <x v="0"/>
    <x v="0"/>
    <n v="20"/>
    <n v="0"/>
    <n v="0"/>
    <n v="20"/>
    <m/>
    <n v="4.17"/>
    <m/>
    <n v="4.7961630695443596"/>
    <m/>
    <n v="15.83"/>
    <m/>
    <m/>
    <x v="1"/>
  </r>
  <r>
    <x v="5"/>
    <n v="1382"/>
    <x v="1"/>
    <s v="15/02/2022"/>
    <x v="7"/>
    <x v="7"/>
    <x v="0"/>
    <x v="13"/>
    <x v="13"/>
    <x v="0"/>
    <x v="0"/>
    <s v="714973"/>
    <m/>
    <s v="ACES. P/ OCULOS DELAURENTIS FLAT 25 ML"/>
    <x v="8"/>
    <x v="0"/>
    <x v="0"/>
    <x v="0"/>
    <x v="0"/>
    <x v="8"/>
    <x v="4"/>
    <x v="4"/>
    <n v="1203"/>
    <s v="DE LAURENTIS"/>
    <x v="2"/>
    <x v="0"/>
    <x v="0"/>
    <x v="0"/>
    <n v="20"/>
    <n v="0"/>
    <n v="0"/>
    <n v="20"/>
    <m/>
    <n v="4.17"/>
    <m/>
    <n v="4.7961630695443596"/>
    <m/>
    <n v="15.83"/>
    <m/>
    <m/>
    <x v="1"/>
  </r>
  <r>
    <x v="1"/>
    <n v="3024"/>
    <x v="1"/>
    <s v="07/02/2022"/>
    <x v="12"/>
    <x v="12"/>
    <x v="0"/>
    <x v="2"/>
    <x v="2"/>
    <x v="0"/>
    <x v="0"/>
    <s v="714973"/>
    <m/>
    <s v="ACES. P/ OCULOS DELAURENTIS FLAT 25 ML"/>
    <x v="8"/>
    <x v="0"/>
    <x v="0"/>
    <x v="0"/>
    <x v="0"/>
    <x v="8"/>
    <x v="4"/>
    <x v="4"/>
    <n v="1203"/>
    <s v="DE LAURENTIS"/>
    <x v="2"/>
    <x v="0"/>
    <x v="0"/>
    <x v="0"/>
    <n v="20"/>
    <n v="0"/>
    <n v="0"/>
    <n v="20"/>
    <m/>
    <n v="4.17"/>
    <m/>
    <n v="4.7961630695443596"/>
    <m/>
    <n v="15.83"/>
    <m/>
    <m/>
    <x v="1"/>
  </r>
  <r>
    <x v="0"/>
    <n v="13035"/>
    <x v="1"/>
    <s v="18/02/2022"/>
    <x v="22"/>
    <x v="23"/>
    <x v="0"/>
    <x v="15"/>
    <x v="15"/>
    <x v="0"/>
    <x v="0"/>
    <s v="714973"/>
    <m/>
    <s v="ACES. P/ OCULOS DELAURENTIS FLAT 25 ML"/>
    <x v="8"/>
    <x v="0"/>
    <x v="0"/>
    <x v="0"/>
    <x v="0"/>
    <x v="8"/>
    <x v="4"/>
    <x v="4"/>
    <n v="1203"/>
    <s v="DE LAURENTIS"/>
    <x v="2"/>
    <x v="0"/>
    <x v="0"/>
    <x v="0"/>
    <n v="20"/>
    <n v="0"/>
    <n v="0"/>
    <n v="20"/>
    <n v="20"/>
    <n v="4.17"/>
    <n v="4.17"/>
    <n v="4.7961630695443596"/>
    <n v="4.7961630695443596"/>
    <n v="15.83"/>
    <n v="15.83"/>
    <s v="Dinheiro: R$ 20,00"/>
    <x v="0"/>
  </r>
  <r>
    <x v="1"/>
    <n v="3141"/>
    <x v="1"/>
    <s v="19/02/2022"/>
    <x v="14"/>
    <x v="14"/>
    <x v="0"/>
    <x v="2"/>
    <x v="2"/>
    <x v="0"/>
    <x v="0"/>
    <s v="714973"/>
    <m/>
    <s v="ACES. P/ OCULOS DELAURENTIS FLAT 25 ML"/>
    <x v="8"/>
    <x v="0"/>
    <x v="0"/>
    <x v="0"/>
    <x v="0"/>
    <x v="8"/>
    <x v="4"/>
    <x v="4"/>
    <n v="1203"/>
    <s v="DE LAURENTIS"/>
    <x v="2"/>
    <x v="0"/>
    <x v="0"/>
    <x v="0"/>
    <n v="20"/>
    <n v="0"/>
    <n v="0"/>
    <n v="20"/>
    <n v="49"/>
    <n v="4.17"/>
    <n v="15.62"/>
    <n v="4.7961630695443596"/>
    <n v="3.1370038412291898"/>
    <n v="15.83"/>
    <n v="33.380000000000003"/>
    <s v="Cartão Crédito: R$ 29,00 | Cartão Débito: R$ 20,00"/>
    <x v="4"/>
  </r>
  <r>
    <x v="1"/>
    <n v="3165"/>
    <x v="1"/>
    <s v="23/02/2022"/>
    <x v="23"/>
    <x v="24"/>
    <x v="0"/>
    <x v="1"/>
    <x v="1"/>
    <x v="0"/>
    <x v="0"/>
    <s v="714973"/>
    <m/>
    <s v="ACES. P/ OCULOS DELAURENTIS FLAT 25 ML"/>
    <x v="8"/>
    <x v="0"/>
    <x v="0"/>
    <x v="0"/>
    <x v="0"/>
    <x v="8"/>
    <x v="4"/>
    <x v="4"/>
    <n v="1203"/>
    <s v="DE LAURENTIS"/>
    <x v="2"/>
    <x v="0"/>
    <x v="0"/>
    <x v="0"/>
    <n v="20"/>
    <n v="5"/>
    <n v="25"/>
    <n v="15"/>
    <m/>
    <n v="4.17"/>
    <m/>
    <n v="3.5971223021582701"/>
    <m/>
    <n v="10.83"/>
    <m/>
    <m/>
    <x v="0"/>
  </r>
  <r>
    <x v="1"/>
    <n v="3189"/>
    <x v="1"/>
    <s v="26/02/2022"/>
    <x v="2"/>
    <x v="2"/>
    <x v="0"/>
    <x v="16"/>
    <x v="16"/>
    <x v="0"/>
    <x v="0"/>
    <s v="714973"/>
    <m/>
    <s v="ACES. P/ OCULOS DELAURENTIS FLAT 25 ML"/>
    <x v="8"/>
    <x v="0"/>
    <x v="0"/>
    <x v="0"/>
    <x v="0"/>
    <x v="8"/>
    <x v="4"/>
    <x v="4"/>
    <n v="1203"/>
    <s v="DE LAURENTIS"/>
    <x v="2"/>
    <x v="0"/>
    <x v="0"/>
    <x v="0"/>
    <n v="20"/>
    <n v="0"/>
    <n v="0"/>
    <n v="20"/>
    <n v="20"/>
    <n v="4.17"/>
    <n v="4.17"/>
    <n v="4.7961630695443596"/>
    <n v="4.7961630695443596"/>
    <n v="15.83"/>
    <n v="15.83"/>
    <s v="Dinheiro: R$ 20,00"/>
    <x v="0"/>
  </r>
  <r>
    <x v="1"/>
    <n v="3211"/>
    <x v="1"/>
    <s v="27/02/2022"/>
    <x v="24"/>
    <x v="25"/>
    <x v="0"/>
    <x v="3"/>
    <x v="3"/>
    <x v="0"/>
    <x v="0"/>
    <s v="714973"/>
    <m/>
    <s v="ACES. P/ OCULOS DELAURENTIS FLAT 25 ML"/>
    <x v="8"/>
    <x v="0"/>
    <x v="0"/>
    <x v="0"/>
    <x v="0"/>
    <x v="8"/>
    <x v="4"/>
    <x v="4"/>
    <n v="1203"/>
    <s v="DE LAURENTIS"/>
    <x v="4"/>
    <x v="0"/>
    <x v="0"/>
    <x v="0"/>
    <n v="20"/>
    <n v="0"/>
    <n v="0"/>
    <n v="40"/>
    <n v="40"/>
    <n v="4.17"/>
    <n v="4.17"/>
    <n v="9.5923261390887298"/>
    <n v="9.5923261390887298"/>
    <n v="35.83"/>
    <n v="35.83"/>
    <s v="Cartão Crédito: R$ 40,00"/>
    <x v="2"/>
  </r>
  <r>
    <x v="2"/>
    <n v="8118"/>
    <x v="1"/>
    <s v="18/02/2022"/>
    <x v="22"/>
    <x v="23"/>
    <x v="0"/>
    <x v="17"/>
    <x v="17"/>
    <x v="0"/>
    <x v="0"/>
    <s v="714973"/>
    <m/>
    <s v="ACES. P/ OCULOS DELAURENTIS FLAT 25 ML"/>
    <x v="8"/>
    <x v="0"/>
    <x v="0"/>
    <x v="0"/>
    <x v="0"/>
    <x v="8"/>
    <x v="4"/>
    <x v="4"/>
    <n v="1203"/>
    <s v="DE LAURENTIS"/>
    <x v="4"/>
    <x v="2"/>
    <x v="0"/>
    <x v="0"/>
    <n v="18"/>
    <n v="0"/>
    <n v="0"/>
    <n v="36"/>
    <n v="36"/>
    <n v="4.2300000000000004"/>
    <n v="4.2300000000000004"/>
    <n v="8.5106382978723403"/>
    <n v="8.5106382978723403"/>
    <n v="31.77"/>
    <n v="31.77"/>
    <s v="Cartão Débito: R$ 36,00"/>
    <x v="2"/>
  </r>
  <r>
    <x v="2"/>
    <n v="8173"/>
    <x v="1"/>
    <s v="26/02/2022"/>
    <x v="2"/>
    <x v="2"/>
    <x v="0"/>
    <x v="4"/>
    <x v="4"/>
    <x v="0"/>
    <x v="0"/>
    <s v="714973"/>
    <m/>
    <s v="ACES. P/ OCULOS DELAURENTIS FLAT 25 ML"/>
    <x v="8"/>
    <x v="0"/>
    <x v="0"/>
    <x v="0"/>
    <x v="0"/>
    <x v="8"/>
    <x v="4"/>
    <x v="4"/>
    <n v="1203"/>
    <s v="DE LAURENTIS"/>
    <x v="4"/>
    <x v="3"/>
    <x v="0"/>
    <x v="0"/>
    <n v="18"/>
    <n v="6"/>
    <n v="16.666699999999999"/>
    <n v="30"/>
    <n v="30"/>
    <n v="4.2300000000000004"/>
    <n v="4.2300000000000004"/>
    <n v="7.0921985815602797"/>
    <n v="7.0921985815602797"/>
    <n v="25.77"/>
    <n v="25.77"/>
    <s v="Cartão Débito: R$ 30,00"/>
    <x v="2"/>
  </r>
  <r>
    <x v="4"/>
    <n v="18814"/>
    <x v="1"/>
    <s v="15/02/2022"/>
    <x v="7"/>
    <x v="7"/>
    <x v="0"/>
    <x v="11"/>
    <x v="11"/>
    <x v="0"/>
    <x v="0"/>
    <s v="902803"/>
    <m/>
    <s v="OCULOS RX DIVERSOS 070"/>
    <x v="2"/>
    <x v="0"/>
    <x v="0"/>
    <x v="0"/>
    <x v="0"/>
    <x v="9"/>
    <x v="2"/>
    <x v="2"/>
    <n v="9050"/>
    <s v="DIVERSOS RX/SOL"/>
    <x v="2"/>
    <x v="0"/>
    <x v="0"/>
    <x v="0"/>
    <n v="89"/>
    <n v="0"/>
    <n v="0"/>
    <n v="89"/>
    <n v="89"/>
    <n v="5"/>
    <n v="5"/>
    <n v="17.8"/>
    <n v="17.8"/>
    <n v="84"/>
    <n v="84"/>
    <s v="Cartão Crédito: R$ 89,00"/>
    <x v="2"/>
  </r>
  <r>
    <x v="5"/>
    <n v="1466"/>
    <x v="1"/>
    <s v="28/02/2022"/>
    <x v="25"/>
    <x v="26"/>
    <x v="0"/>
    <x v="13"/>
    <x v="13"/>
    <x v="0"/>
    <x v="0"/>
    <s v="660194"/>
    <m/>
    <s v="ACES. P/ OCULOS DELAURANTIS CORDAO SIMPLES"/>
    <x v="8"/>
    <x v="0"/>
    <x v="0"/>
    <x v="0"/>
    <x v="0"/>
    <x v="8"/>
    <x v="4"/>
    <x v="4"/>
    <n v="1203"/>
    <s v="DE LAURENTIS"/>
    <x v="2"/>
    <x v="0"/>
    <x v="0"/>
    <x v="0"/>
    <n v="13"/>
    <n v="0"/>
    <n v="0"/>
    <n v="13"/>
    <n v="93"/>
    <n v="5.9"/>
    <n v="31.53"/>
    <n v="2.20338983050847"/>
    <n v="2.9495718363463399"/>
    <n v="7.1"/>
    <n v="61.47"/>
    <s v="Dinheiro: R$ 13,00 | Cartão Crédito: R$ 80,00"/>
    <x v="4"/>
  </r>
  <r>
    <x v="4"/>
    <n v="18599"/>
    <x v="1"/>
    <s v="25/01/2022"/>
    <x v="1"/>
    <x v="20"/>
    <x v="0"/>
    <x v="7"/>
    <x v="7"/>
    <x v="0"/>
    <x v="0"/>
    <s v="860663"/>
    <s v="662834505146"/>
    <s v="ACES. P/ OCULOS FLANELA ANTI EMBACANTE ANTIFOG KIT"/>
    <x v="9"/>
    <x v="0"/>
    <x v="0"/>
    <x v="0"/>
    <x v="0"/>
    <x v="10"/>
    <x v="4"/>
    <x v="4"/>
    <n v="4000"/>
    <s v="ACESSORIOS"/>
    <x v="4"/>
    <x v="1"/>
    <x v="0"/>
    <x v="0"/>
    <n v="80.5"/>
    <n v="61"/>
    <n v="37.888199999999998"/>
    <n v="100"/>
    <m/>
    <n v="6.5"/>
    <m/>
    <n v="15.384615384615399"/>
    <m/>
    <n v="93.5"/>
    <m/>
    <m/>
    <x v="1"/>
  </r>
  <r>
    <x v="4"/>
    <n v="18674"/>
    <x v="1"/>
    <s v="03/02/2022"/>
    <x v="1"/>
    <x v="20"/>
    <x v="0"/>
    <x v="10"/>
    <x v="10"/>
    <x v="0"/>
    <x v="0"/>
    <s v="860663"/>
    <s v="662834505146"/>
    <s v="ACES. P/ OCULOS FLANELA ANTI EMBACANTE ANTIFOG KIT"/>
    <x v="9"/>
    <x v="0"/>
    <x v="0"/>
    <x v="0"/>
    <x v="0"/>
    <x v="10"/>
    <x v="4"/>
    <x v="4"/>
    <n v="4000"/>
    <s v="ACESSORIOS"/>
    <x v="3"/>
    <x v="1"/>
    <x v="0"/>
    <x v="0"/>
    <n v="80.5"/>
    <n v="122"/>
    <n v="37.888199999999998"/>
    <n v="200"/>
    <m/>
    <n v="6.5"/>
    <m/>
    <n v="30.769230769230798"/>
    <m/>
    <n v="193.5"/>
    <m/>
    <m/>
    <x v="1"/>
  </r>
  <r>
    <x v="4"/>
    <n v="18676"/>
    <x v="1"/>
    <s v="03/02/2022"/>
    <x v="1"/>
    <x v="20"/>
    <x v="0"/>
    <x v="8"/>
    <x v="8"/>
    <x v="0"/>
    <x v="0"/>
    <s v="860663"/>
    <s v="662834505146"/>
    <s v="ACES. P/ OCULOS FLANELA ANTI EMBACANTE ANTIFOG KIT"/>
    <x v="9"/>
    <x v="0"/>
    <x v="0"/>
    <x v="0"/>
    <x v="0"/>
    <x v="10"/>
    <x v="4"/>
    <x v="4"/>
    <n v="4000"/>
    <s v="ACESSORIOS"/>
    <x v="3"/>
    <x v="3"/>
    <x v="0"/>
    <x v="0"/>
    <n v="89"/>
    <n v="156"/>
    <n v="43.8202"/>
    <n v="200"/>
    <m/>
    <n v="6.5"/>
    <m/>
    <n v="30.769230769230798"/>
    <m/>
    <n v="193.5"/>
    <m/>
    <m/>
    <x v="1"/>
  </r>
  <r>
    <x v="4"/>
    <n v="18677"/>
    <x v="1"/>
    <s v="03/02/2022"/>
    <x v="1"/>
    <x v="20"/>
    <x v="0"/>
    <x v="8"/>
    <x v="8"/>
    <x v="0"/>
    <x v="0"/>
    <s v="860663"/>
    <s v="662834505146"/>
    <s v="ACES. P/ OCULOS FLANELA ANTI EMBACANTE ANTIFOG KIT"/>
    <x v="9"/>
    <x v="0"/>
    <x v="0"/>
    <x v="0"/>
    <x v="0"/>
    <x v="10"/>
    <x v="4"/>
    <x v="4"/>
    <n v="4000"/>
    <s v="ACESSORIOS"/>
    <x v="3"/>
    <x v="3"/>
    <x v="0"/>
    <x v="0"/>
    <n v="89"/>
    <n v="156"/>
    <n v="43.8202"/>
    <n v="200"/>
    <m/>
    <n v="6.5"/>
    <m/>
    <n v="30.769230769230798"/>
    <m/>
    <n v="193.5"/>
    <m/>
    <m/>
    <x v="1"/>
  </r>
  <r>
    <x v="4"/>
    <n v="18679"/>
    <x v="1"/>
    <s v="03/02/2022"/>
    <x v="1"/>
    <x v="20"/>
    <x v="0"/>
    <x v="10"/>
    <x v="10"/>
    <x v="0"/>
    <x v="0"/>
    <s v="860663"/>
    <s v="662834505146"/>
    <s v="ACES. P/ OCULOS FLANELA ANTI EMBACANTE ANTIFOG KIT"/>
    <x v="9"/>
    <x v="0"/>
    <x v="0"/>
    <x v="0"/>
    <x v="0"/>
    <x v="10"/>
    <x v="4"/>
    <x v="4"/>
    <n v="4000"/>
    <s v="ACESSORIOS"/>
    <x v="2"/>
    <x v="1"/>
    <x v="0"/>
    <x v="0"/>
    <n v="80.5"/>
    <n v="30.5"/>
    <n v="37.888199999999998"/>
    <n v="50"/>
    <m/>
    <n v="6.5"/>
    <m/>
    <n v="7.6923076923076898"/>
    <m/>
    <n v="43.5"/>
    <m/>
    <m/>
    <x v="1"/>
  </r>
  <r>
    <x v="4"/>
    <n v="18693"/>
    <x v="1"/>
    <s v="04/02/2022"/>
    <x v="20"/>
    <x v="21"/>
    <x v="0"/>
    <x v="11"/>
    <x v="11"/>
    <x v="0"/>
    <x v="0"/>
    <s v="860663"/>
    <s v="662834505146"/>
    <s v="ACES. P/ OCULOS FLANELA ANTI EMBACANTE ANTIFOG KIT"/>
    <x v="9"/>
    <x v="0"/>
    <x v="0"/>
    <x v="0"/>
    <x v="0"/>
    <x v="10"/>
    <x v="4"/>
    <x v="4"/>
    <n v="4000"/>
    <s v="ACESSORIOS"/>
    <x v="2"/>
    <x v="1"/>
    <x v="0"/>
    <x v="0"/>
    <n v="80.5"/>
    <n v="30.5"/>
    <n v="37.888199999999998"/>
    <n v="50"/>
    <m/>
    <n v="6.5"/>
    <m/>
    <n v="7.6923076923076898"/>
    <m/>
    <n v="43.5"/>
    <m/>
    <m/>
    <x v="1"/>
  </r>
  <r>
    <x v="4"/>
    <n v="18693"/>
    <x v="1"/>
    <s v="04/02/2022"/>
    <x v="20"/>
    <x v="21"/>
    <x v="0"/>
    <x v="11"/>
    <x v="11"/>
    <x v="0"/>
    <x v="0"/>
    <s v="860663"/>
    <s v="662834505146"/>
    <s v="ACES. P/ OCULOS FLANELA ANTI EMBACANTE ANTIFOG KIT"/>
    <x v="9"/>
    <x v="0"/>
    <x v="0"/>
    <x v="0"/>
    <x v="0"/>
    <x v="10"/>
    <x v="4"/>
    <x v="4"/>
    <n v="4000"/>
    <s v="ACESSORIOS"/>
    <x v="2"/>
    <x v="1"/>
    <x v="0"/>
    <x v="0"/>
    <n v="80.5"/>
    <n v="30.5"/>
    <n v="37.888199999999998"/>
    <n v="50"/>
    <m/>
    <n v="6.5"/>
    <m/>
    <n v="7.6923076923076898"/>
    <m/>
    <n v="43.5"/>
    <m/>
    <m/>
    <x v="1"/>
  </r>
  <r>
    <x v="4"/>
    <n v="18705"/>
    <x v="1"/>
    <s v="07/02/2022"/>
    <x v="17"/>
    <x v="17"/>
    <x v="0"/>
    <x v="10"/>
    <x v="10"/>
    <x v="0"/>
    <x v="0"/>
    <s v="860663"/>
    <s v="662834505146"/>
    <s v="ACES. P/ OCULOS FLANELA ANTI EMBACANTE ANTIFOG KIT"/>
    <x v="9"/>
    <x v="0"/>
    <x v="0"/>
    <x v="0"/>
    <x v="0"/>
    <x v="10"/>
    <x v="4"/>
    <x v="4"/>
    <n v="4000"/>
    <s v="ACESSORIOS"/>
    <x v="2"/>
    <x v="1"/>
    <x v="0"/>
    <x v="0"/>
    <n v="80.5"/>
    <n v="30.5"/>
    <n v="37.888199999999998"/>
    <n v="50"/>
    <m/>
    <n v="6.5"/>
    <m/>
    <n v="7.6923076923076898"/>
    <m/>
    <n v="43.5"/>
    <m/>
    <m/>
    <x v="1"/>
  </r>
  <r>
    <x v="4"/>
    <n v="18709"/>
    <x v="1"/>
    <s v="07/02/2022"/>
    <x v="17"/>
    <x v="17"/>
    <x v="0"/>
    <x v="8"/>
    <x v="8"/>
    <x v="0"/>
    <x v="0"/>
    <s v="860663"/>
    <s v="662834505146"/>
    <s v="ACES. P/ OCULOS FLANELA ANTI EMBACANTE ANTIFOG KIT"/>
    <x v="9"/>
    <x v="0"/>
    <x v="0"/>
    <x v="0"/>
    <x v="0"/>
    <x v="10"/>
    <x v="4"/>
    <x v="4"/>
    <n v="4000"/>
    <s v="ACESSORIOS"/>
    <x v="4"/>
    <x v="0"/>
    <x v="0"/>
    <x v="0"/>
    <n v="101"/>
    <n v="102"/>
    <n v="50.494999999999997"/>
    <n v="100"/>
    <m/>
    <n v="6.5"/>
    <m/>
    <n v="15.384615384615399"/>
    <m/>
    <n v="93.5"/>
    <m/>
    <m/>
    <x v="1"/>
  </r>
  <r>
    <x v="4"/>
    <n v="18711"/>
    <x v="1"/>
    <s v="07/02/2022"/>
    <x v="17"/>
    <x v="17"/>
    <x v="0"/>
    <x v="12"/>
    <x v="12"/>
    <x v="0"/>
    <x v="0"/>
    <s v="860663"/>
    <s v="662834505146"/>
    <s v="ACES. P/ OCULOS FLANELA ANTI EMBACANTE ANTIFOG KIT"/>
    <x v="9"/>
    <x v="0"/>
    <x v="0"/>
    <x v="0"/>
    <x v="0"/>
    <x v="10"/>
    <x v="4"/>
    <x v="4"/>
    <n v="4000"/>
    <s v="ACESSORIOS"/>
    <x v="4"/>
    <x v="1"/>
    <x v="0"/>
    <x v="0"/>
    <n v="80.5"/>
    <n v="61"/>
    <n v="37.888199999999998"/>
    <n v="100"/>
    <m/>
    <n v="6.5"/>
    <m/>
    <n v="15.384615384615399"/>
    <m/>
    <n v="93.5"/>
    <m/>
    <m/>
    <x v="1"/>
  </r>
  <r>
    <x v="4"/>
    <n v="18741"/>
    <x v="1"/>
    <s v="08/02/2022"/>
    <x v="4"/>
    <x v="4"/>
    <x v="0"/>
    <x v="8"/>
    <x v="8"/>
    <x v="0"/>
    <x v="0"/>
    <s v="860663"/>
    <s v="662834505146"/>
    <s v="ACES. P/ OCULOS FLANELA ANTI EMBACANTE ANTIFOG KIT"/>
    <x v="9"/>
    <x v="0"/>
    <x v="0"/>
    <x v="0"/>
    <x v="0"/>
    <x v="10"/>
    <x v="4"/>
    <x v="4"/>
    <n v="4000"/>
    <s v="ACESSORIOS"/>
    <x v="4"/>
    <x v="1"/>
    <x v="0"/>
    <x v="0"/>
    <n v="80.5"/>
    <n v="54"/>
    <n v="33.540399999999998"/>
    <n v="107"/>
    <m/>
    <n v="6.5"/>
    <m/>
    <n v="16.461538461538499"/>
    <m/>
    <n v="100.5"/>
    <m/>
    <m/>
    <x v="1"/>
  </r>
  <r>
    <x v="4"/>
    <n v="18743"/>
    <x v="1"/>
    <s v="09/02/2022"/>
    <x v="16"/>
    <x v="16"/>
    <x v="0"/>
    <x v="10"/>
    <x v="10"/>
    <x v="0"/>
    <x v="0"/>
    <s v="860663"/>
    <s v="662834505146"/>
    <s v="ACES. P/ OCULOS FLANELA ANTI EMBACANTE ANTIFOG KIT"/>
    <x v="9"/>
    <x v="0"/>
    <x v="0"/>
    <x v="0"/>
    <x v="0"/>
    <x v="10"/>
    <x v="4"/>
    <x v="4"/>
    <n v="4000"/>
    <s v="ACESSORIOS"/>
    <x v="4"/>
    <x v="1"/>
    <x v="0"/>
    <x v="0"/>
    <n v="80.5"/>
    <n v="61"/>
    <n v="37.888199999999998"/>
    <n v="100"/>
    <m/>
    <n v="6.5"/>
    <m/>
    <n v="15.384615384615399"/>
    <m/>
    <n v="93.5"/>
    <m/>
    <m/>
    <x v="1"/>
  </r>
  <r>
    <x v="4"/>
    <n v="18747"/>
    <x v="1"/>
    <s v="09/02/2022"/>
    <x v="16"/>
    <x v="16"/>
    <x v="0"/>
    <x v="8"/>
    <x v="8"/>
    <x v="0"/>
    <x v="0"/>
    <s v="860663"/>
    <s v="662834505146"/>
    <s v="ACES. P/ OCULOS FLANELA ANTI EMBACANTE ANTIFOG KIT"/>
    <x v="9"/>
    <x v="0"/>
    <x v="0"/>
    <x v="0"/>
    <x v="0"/>
    <x v="10"/>
    <x v="4"/>
    <x v="4"/>
    <n v="4000"/>
    <s v="ACESSORIOS"/>
    <x v="4"/>
    <x v="0"/>
    <x v="0"/>
    <x v="0"/>
    <n v="101"/>
    <n v="102"/>
    <n v="50.494999999999997"/>
    <n v="100"/>
    <m/>
    <n v="6.5"/>
    <m/>
    <n v="15.384615384615399"/>
    <m/>
    <n v="93.5"/>
    <m/>
    <m/>
    <x v="1"/>
  </r>
  <r>
    <x v="4"/>
    <n v="18766"/>
    <x v="1"/>
    <s v="10/02/2022"/>
    <x v="18"/>
    <x v="18"/>
    <x v="0"/>
    <x v="8"/>
    <x v="8"/>
    <x v="0"/>
    <x v="0"/>
    <s v="860663"/>
    <s v="662834505146"/>
    <s v="ACES. P/ OCULOS FLANELA ANTI EMBACANTE ANTIFOG KIT"/>
    <x v="9"/>
    <x v="0"/>
    <x v="0"/>
    <x v="0"/>
    <x v="0"/>
    <x v="10"/>
    <x v="4"/>
    <x v="4"/>
    <n v="4000"/>
    <s v="ACESSORIOS"/>
    <x v="5"/>
    <x v="0"/>
    <x v="0"/>
    <x v="0"/>
    <n v="101"/>
    <n v="153"/>
    <n v="50.494999999999997"/>
    <n v="150"/>
    <m/>
    <n v="6.5"/>
    <m/>
    <n v="23.076923076923102"/>
    <m/>
    <n v="143.5"/>
    <m/>
    <m/>
    <x v="1"/>
  </r>
  <r>
    <x v="4"/>
    <n v="18768"/>
    <x v="1"/>
    <s v="10/02/2022"/>
    <x v="18"/>
    <x v="18"/>
    <x v="0"/>
    <x v="10"/>
    <x v="10"/>
    <x v="0"/>
    <x v="0"/>
    <s v="860663"/>
    <s v="662834505146"/>
    <s v="ACES. P/ OCULOS FLANELA ANTI EMBACANTE ANTIFOG KIT"/>
    <x v="9"/>
    <x v="0"/>
    <x v="0"/>
    <x v="0"/>
    <x v="0"/>
    <x v="10"/>
    <x v="4"/>
    <x v="4"/>
    <n v="4000"/>
    <s v="ACESSORIOS"/>
    <x v="4"/>
    <x v="1"/>
    <x v="0"/>
    <x v="0"/>
    <n v="80.5"/>
    <n v="61"/>
    <n v="37.888199999999998"/>
    <n v="100"/>
    <m/>
    <n v="6.5"/>
    <m/>
    <n v="15.384615384615399"/>
    <m/>
    <n v="93.5"/>
    <m/>
    <m/>
    <x v="1"/>
  </r>
  <r>
    <x v="4"/>
    <n v="18782"/>
    <x v="1"/>
    <s v="11/02/2022"/>
    <x v="8"/>
    <x v="8"/>
    <x v="0"/>
    <x v="8"/>
    <x v="8"/>
    <x v="0"/>
    <x v="0"/>
    <s v="860663"/>
    <s v="662834505146"/>
    <s v="ACES. P/ OCULOS FLANELA ANTI EMBACANTE ANTIFOG KIT"/>
    <x v="9"/>
    <x v="0"/>
    <x v="0"/>
    <x v="0"/>
    <x v="0"/>
    <x v="10"/>
    <x v="4"/>
    <x v="4"/>
    <n v="4000"/>
    <s v="ACESSORIOS"/>
    <x v="2"/>
    <x v="3"/>
    <x v="0"/>
    <x v="0"/>
    <n v="89"/>
    <n v="39"/>
    <n v="43.8202"/>
    <n v="50"/>
    <m/>
    <n v="6.5"/>
    <m/>
    <n v="7.6923076923076898"/>
    <m/>
    <n v="43.5"/>
    <m/>
    <m/>
    <x v="1"/>
  </r>
  <r>
    <x v="4"/>
    <n v="18873"/>
    <x v="1"/>
    <s v="18/02/2022"/>
    <x v="22"/>
    <x v="23"/>
    <x v="0"/>
    <x v="10"/>
    <x v="10"/>
    <x v="0"/>
    <x v="0"/>
    <s v="860663"/>
    <s v="662834505146"/>
    <s v="ACES. P/ OCULOS FLANELA ANTI EMBACANTE ANTIFOG KIT"/>
    <x v="9"/>
    <x v="0"/>
    <x v="0"/>
    <x v="0"/>
    <x v="0"/>
    <x v="10"/>
    <x v="4"/>
    <x v="4"/>
    <n v="4000"/>
    <s v="ACESSORIOS"/>
    <x v="2"/>
    <x v="2"/>
    <x v="0"/>
    <x v="0"/>
    <n v="89"/>
    <n v="39"/>
    <n v="43.8202"/>
    <n v="50"/>
    <m/>
    <n v="6.5"/>
    <m/>
    <n v="7.6923076923076898"/>
    <m/>
    <n v="43.5"/>
    <m/>
    <m/>
    <x v="1"/>
  </r>
  <r>
    <x v="4"/>
    <n v="18897"/>
    <x v="1"/>
    <s v="22/02/2022"/>
    <x v="6"/>
    <x v="6"/>
    <x v="0"/>
    <x v="8"/>
    <x v="8"/>
    <x v="0"/>
    <x v="0"/>
    <s v="860663"/>
    <s v="662834505146"/>
    <s v="ACES. P/ OCULOS FLANELA ANTI EMBACANTE ANTIFOG KIT"/>
    <x v="9"/>
    <x v="0"/>
    <x v="0"/>
    <x v="0"/>
    <x v="0"/>
    <x v="10"/>
    <x v="4"/>
    <x v="4"/>
    <n v="4000"/>
    <s v="ACESSORIOS"/>
    <x v="2"/>
    <x v="5"/>
    <x v="0"/>
    <x v="0"/>
    <n v="80"/>
    <n v="30"/>
    <n v="37.5"/>
    <n v="50"/>
    <m/>
    <n v="6.5"/>
    <m/>
    <n v="7.6923076923076898"/>
    <m/>
    <n v="43.5"/>
    <m/>
    <m/>
    <x v="1"/>
  </r>
  <r>
    <x v="4"/>
    <n v="18873"/>
    <x v="1"/>
    <s v="18/02/2022"/>
    <x v="22"/>
    <x v="23"/>
    <x v="0"/>
    <x v="10"/>
    <x v="10"/>
    <x v="0"/>
    <x v="0"/>
    <s v="712271"/>
    <m/>
    <s v="ACES. P/ OCULOS DELAURANTIS KIT REGULADOR DE HASTE"/>
    <x v="8"/>
    <x v="0"/>
    <x v="0"/>
    <x v="0"/>
    <x v="0"/>
    <x v="8"/>
    <x v="4"/>
    <x v="4"/>
    <n v="1203"/>
    <s v="DE LAURENTIS"/>
    <x v="4"/>
    <x v="2"/>
    <x v="0"/>
    <x v="0"/>
    <n v="20"/>
    <n v="0"/>
    <n v="0"/>
    <n v="40"/>
    <m/>
    <n v="8"/>
    <m/>
    <n v="5"/>
    <m/>
    <n v="32"/>
    <m/>
    <m/>
    <x v="1"/>
  </r>
  <r>
    <x v="2"/>
    <n v="8121"/>
    <x v="1"/>
    <s v="19/02/2022"/>
    <x v="14"/>
    <x v="14"/>
    <x v="0"/>
    <x v="4"/>
    <x v="4"/>
    <x v="0"/>
    <x v="0"/>
    <s v="736798"/>
    <m/>
    <s v="ACES. P/ LENTES ZEISS LENCO WIPES BRAZIL 30 LW0500"/>
    <x v="9"/>
    <x v="0"/>
    <x v="0"/>
    <x v="0"/>
    <x v="0"/>
    <x v="10"/>
    <x v="4"/>
    <x v="4"/>
    <n v="4000"/>
    <s v="ACESSORIOS"/>
    <x v="2"/>
    <x v="0"/>
    <x v="0"/>
    <x v="0"/>
    <n v="37"/>
    <n v="7"/>
    <n v="18.918900000000001"/>
    <n v="30"/>
    <n v="30"/>
    <n v="8.48"/>
    <n v="8.48"/>
    <n v="3.5377358490566002"/>
    <n v="3.5377358490566002"/>
    <n v="21.52"/>
    <n v="21.52"/>
    <s v="Conta Bancária: R$ 30,00"/>
    <x v="0"/>
  </r>
  <r>
    <x v="0"/>
    <n v="13131"/>
    <x v="1"/>
    <s v="26/02/2022"/>
    <x v="2"/>
    <x v="2"/>
    <x v="0"/>
    <x v="0"/>
    <x v="0"/>
    <x v="0"/>
    <x v="0"/>
    <s v="605992"/>
    <m/>
    <s v="ACES. P/ OCULOS DELAURANTIS CORDAO SILICONE SIC JR"/>
    <x v="8"/>
    <x v="0"/>
    <x v="0"/>
    <x v="0"/>
    <x v="0"/>
    <x v="8"/>
    <x v="4"/>
    <x v="4"/>
    <n v="1203"/>
    <s v="DE LAURENTIS"/>
    <x v="2"/>
    <x v="0"/>
    <x v="0"/>
    <x v="0"/>
    <n v="32"/>
    <n v="0"/>
    <n v="0"/>
    <n v="32"/>
    <n v="32"/>
    <n v="8.89"/>
    <n v="8.89"/>
    <n v="3.5995500562429701"/>
    <n v="3.5995500562429701"/>
    <n v="23.11"/>
    <n v="23.11"/>
    <s v="Cartão Crédito: R$ 32,00"/>
    <x v="2"/>
  </r>
  <r>
    <x v="0"/>
    <n v="12978"/>
    <x v="1"/>
    <s v="11/02/2022"/>
    <x v="8"/>
    <x v="8"/>
    <x v="0"/>
    <x v="9"/>
    <x v="9"/>
    <x v="0"/>
    <x v="0"/>
    <s v="647470"/>
    <m/>
    <s v="ACES. P/ OCULOS DELAURENTIS CORDAO MISSANGA"/>
    <x v="8"/>
    <x v="0"/>
    <x v="0"/>
    <x v="0"/>
    <x v="0"/>
    <x v="8"/>
    <x v="4"/>
    <x v="4"/>
    <n v="1203"/>
    <s v="DE LAURENTIS"/>
    <x v="2"/>
    <x v="0"/>
    <x v="0"/>
    <x v="0"/>
    <n v="34"/>
    <n v="4"/>
    <n v="11.764699999999999"/>
    <n v="30"/>
    <n v="304"/>
    <n v="9"/>
    <n v="85.32"/>
    <n v="3.3333333333333299"/>
    <n v="3.5630567276136902"/>
    <n v="21"/>
    <n v="218.68"/>
    <s v="Dinheiro: R$ 304,00"/>
    <x v="0"/>
  </r>
  <r>
    <x v="4"/>
    <n v="18786"/>
    <x v="1"/>
    <s v="12/02/2022"/>
    <x v="3"/>
    <x v="3"/>
    <x v="0"/>
    <x v="11"/>
    <x v="11"/>
    <x v="0"/>
    <x v="0"/>
    <s v="326084"/>
    <m/>
    <s v="ACES. P/ LENTES KIT LIMPA LENTES +LENCO"/>
    <x v="5"/>
    <x v="0"/>
    <x v="0"/>
    <x v="0"/>
    <x v="0"/>
    <x v="7"/>
    <x v="5"/>
    <x v="5"/>
    <n v="4000"/>
    <s v="ACESSORIOS"/>
    <x v="2"/>
    <x v="0"/>
    <x v="0"/>
    <x v="0"/>
    <n v="30"/>
    <n v="2"/>
    <n v="6.6666999999999996"/>
    <n v="28"/>
    <n v="28"/>
    <n v="9.75"/>
    <n v="9.75"/>
    <n v="2.87179487179487"/>
    <n v="2.87179487179487"/>
    <n v="18.25"/>
    <n v="18.25"/>
    <s v="Cartão Débito: R$ 28,00"/>
    <x v="2"/>
  </r>
  <r>
    <x v="0"/>
    <n v="12873"/>
    <x v="1"/>
    <s v="03/02/2022"/>
    <x v="1"/>
    <x v="20"/>
    <x v="0"/>
    <x v="0"/>
    <x v="0"/>
    <x v="0"/>
    <x v="0"/>
    <s v="860663"/>
    <s v="662834505146"/>
    <s v="ACES. P/ OCULOS FLANELA ANTI EMBACANTE ANTIFOG KIT"/>
    <x v="9"/>
    <x v="0"/>
    <x v="0"/>
    <x v="0"/>
    <x v="0"/>
    <x v="10"/>
    <x v="4"/>
    <x v="4"/>
    <n v="4000"/>
    <s v="ACESSORIOS"/>
    <x v="2"/>
    <x v="1"/>
    <x v="0"/>
    <x v="0"/>
    <n v="80.5"/>
    <n v="30.5"/>
    <n v="37.888199999999998"/>
    <n v="50"/>
    <n v="249"/>
    <n v="9.9"/>
    <n v="98.58"/>
    <n v="5.0505050505050502"/>
    <n v="2.5258673158855798"/>
    <n v="40.1"/>
    <n v="150.41999999999999"/>
    <s v="Dinheiro: R$ 50,00 | Cartão Crédito: R$ 199,00"/>
    <x v="5"/>
  </r>
  <r>
    <x v="0"/>
    <n v="12963"/>
    <x v="1"/>
    <s v="10/02/2022"/>
    <x v="18"/>
    <x v="18"/>
    <x v="0"/>
    <x v="0"/>
    <x v="0"/>
    <x v="0"/>
    <x v="0"/>
    <s v="860663"/>
    <s v="662834505146"/>
    <s v="ACES. P/ OCULOS FLANELA ANTI EMBACANTE ANTIFOG KIT"/>
    <x v="9"/>
    <x v="0"/>
    <x v="0"/>
    <x v="0"/>
    <x v="0"/>
    <x v="10"/>
    <x v="4"/>
    <x v="4"/>
    <n v="4000"/>
    <s v="ACESSORIOS"/>
    <x v="2"/>
    <x v="1"/>
    <x v="0"/>
    <x v="0"/>
    <n v="80.5"/>
    <n v="30.5"/>
    <n v="37.888199999999998"/>
    <n v="50"/>
    <n v="723"/>
    <n v="9.9"/>
    <n v="263.88"/>
    <n v="5.0505050505050502"/>
    <n v="2.7398817644383802"/>
    <n v="40.1"/>
    <n v="459.12"/>
    <s v="Dinheiro: R$ 50,00 | Cartão Crédito: R$ 673,00"/>
    <x v="3"/>
  </r>
  <r>
    <x v="0"/>
    <n v="13081"/>
    <x v="1"/>
    <s v="22/02/2022"/>
    <x v="6"/>
    <x v="6"/>
    <x v="0"/>
    <x v="15"/>
    <x v="15"/>
    <x v="0"/>
    <x v="0"/>
    <s v="860663"/>
    <s v="662834505146"/>
    <s v="ACES. P/ OCULOS FLANELA ANTI EMBACANTE ANTIFOG KIT"/>
    <x v="9"/>
    <x v="0"/>
    <x v="0"/>
    <x v="0"/>
    <x v="0"/>
    <x v="10"/>
    <x v="4"/>
    <x v="4"/>
    <n v="4000"/>
    <s v="ACESSORIOS"/>
    <x v="2"/>
    <x v="1"/>
    <x v="0"/>
    <x v="0"/>
    <n v="80.5"/>
    <n v="30.5"/>
    <n v="37.888199999999998"/>
    <n v="50"/>
    <n v="50"/>
    <n v="9.9"/>
    <n v="9.9"/>
    <n v="5.0505050505050502"/>
    <n v="5.0505050505050502"/>
    <n v="40.1"/>
    <n v="40.1"/>
    <s v="Cartão Débito: R$ 50,00"/>
    <x v="2"/>
  </r>
  <r>
    <x v="0"/>
    <n v="13108"/>
    <x v="1"/>
    <s v="23/02/2022"/>
    <x v="23"/>
    <x v="24"/>
    <x v="0"/>
    <x v="0"/>
    <x v="0"/>
    <x v="0"/>
    <x v="0"/>
    <s v="860663"/>
    <s v="662834505146"/>
    <s v="ACES. P/ OCULOS FLANELA ANTI EMBACANTE ANTIFOG KIT"/>
    <x v="9"/>
    <x v="0"/>
    <x v="0"/>
    <x v="0"/>
    <x v="0"/>
    <x v="10"/>
    <x v="4"/>
    <x v="4"/>
    <n v="4000"/>
    <s v="ACESSORIOS"/>
    <x v="2"/>
    <x v="1"/>
    <x v="0"/>
    <x v="0"/>
    <n v="80.5"/>
    <n v="30.5"/>
    <n v="37.888199999999998"/>
    <n v="50"/>
    <n v="50"/>
    <n v="9.9"/>
    <n v="9.9"/>
    <n v="5.0505050505050502"/>
    <n v="5.0505050505050502"/>
    <n v="40.1"/>
    <n v="40.1"/>
    <s v="Cartão Débito: R$ 50,00"/>
    <x v="2"/>
  </r>
  <r>
    <x v="0"/>
    <n v="13129"/>
    <x v="1"/>
    <s v="25/02/2022"/>
    <x v="19"/>
    <x v="19"/>
    <x v="0"/>
    <x v="9"/>
    <x v="9"/>
    <x v="0"/>
    <x v="0"/>
    <s v="860663"/>
    <s v="662834505146"/>
    <s v="ACES. P/ OCULOS FLANELA ANTI EMBACANTE ANTIFOG KIT"/>
    <x v="9"/>
    <x v="0"/>
    <x v="0"/>
    <x v="0"/>
    <x v="0"/>
    <x v="10"/>
    <x v="4"/>
    <x v="4"/>
    <n v="4000"/>
    <s v="ACESSORIOS"/>
    <x v="2"/>
    <x v="1"/>
    <x v="0"/>
    <x v="0"/>
    <n v="80.5"/>
    <n v="30.5"/>
    <n v="37.888199999999998"/>
    <n v="50"/>
    <m/>
    <n v="9.9"/>
    <m/>
    <n v="5.0505050505050502"/>
    <m/>
    <n v="40.1"/>
    <m/>
    <m/>
    <x v="1"/>
  </r>
  <r>
    <x v="4"/>
    <n v="18674"/>
    <x v="1"/>
    <s v="03/02/2022"/>
    <x v="1"/>
    <x v="20"/>
    <x v="0"/>
    <x v="10"/>
    <x v="10"/>
    <x v="0"/>
    <x v="0"/>
    <s v="708187"/>
    <m/>
    <s v="ACES. P/ LENTES ZEISS LENCO WIPES BRAZIL 30 LW0100"/>
    <x v="9"/>
    <x v="0"/>
    <x v="0"/>
    <x v="0"/>
    <x v="0"/>
    <x v="10"/>
    <x v="4"/>
    <x v="4"/>
    <n v="9009"/>
    <s v="ZEISS"/>
    <x v="3"/>
    <x v="3"/>
    <x v="0"/>
    <x v="0"/>
    <n v="32"/>
    <n v="3"/>
    <n v="2.3437999999999999"/>
    <n v="125"/>
    <m/>
    <n v="10.3"/>
    <m/>
    <n v="12.135922330097101"/>
    <m/>
    <n v="114.7"/>
    <m/>
    <m/>
    <x v="1"/>
  </r>
  <r>
    <x v="4"/>
    <n v="18676"/>
    <x v="1"/>
    <s v="03/02/2022"/>
    <x v="1"/>
    <x v="20"/>
    <x v="0"/>
    <x v="8"/>
    <x v="8"/>
    <x v="0"/>
    <x v="0"/>
    <s v="708187"/>
    <m/>
    <s v="ACES. P/ LENTES ZEISS LENCO WIPES BRAZIL 30 LW0100"/>
    <x v="9"/>
    <x v="0"/>
    <x v="0"/>
    <x v="0"/>
    <x v="0"/>
    <x v="10"/>
    <x v="4"/>
    <x v="4"/>
    <n v="9009"/>
    <s v="ZEISS"/>
    <x v="4"/>
    <x v="5"/>
    <x v="0"/>
    <x v="0"/>
    <n v="28"/>
    <n v="0"/>
    <n v="0"/>
    <n v="56"/>
    <m/>
    <n v="10.3"/>
    <m/>
    <n v="5.4368932038834998"/>
    <m/>
    <n v="45.7"/>
    <m/>
    <m/>
    <x v="1"/>
  </r>
  <r>
    <x v="4"/>
    <n v="18677"/>
    <x v="1"/>
    <s v="03/02/2022"/>
    <x v="1"/>
    <x v="20"/>
    <x v="0"/>
    <x v="8"/>
    <x v="8"/>
    <x v="0"/>
    <x v="0"/>
    <s v="708187"/>
    <m/>
    <s v="ACES. P/ LENTES ZEISS LENCO WIPES BRAZIL 30 LW0100"/>
    <x v="9"/>
    <x v="0"/>
    <x v="0"/>
    <x v="0"/>
    <x v="0"/>
    <x v="10"/>
    <x v="4"/>
    <x v="4"/>
    <n v="9009"/>
    <s v="ZEISS"/>
    <x v="5"/>
    <x v="3"/>
    <x v="0"/>
    <x v="0"/>
    <n v="32"/>
    <n v="12"/>
    <n v="12.5"/>
    <n v="84"/>
    <m/>
    <n v="10.3"/>
    <m/>
    <n v="8.1553398058252409"/>
    <m/>
    <n v="73.7"/>
    <m/>
    <m/>
    <x v="1"/>
  </r>
  <r>
    <x v="4"/>
    <n v="18678"/>
    <x v="1"/>
    <s v="03/02/2022"/>
    <x v="1"/>
    <x v="20"/>
    <x v="0"/>
    <x v="11"/>
    <x v="11"/>
    <x v="0"/>
    <x v="0"/>
    <s v="708187"/>
    <m/>
    <s v="ACES. P/ LENTES ZEISS LENCO WIPES BRAZIL 30 LW0100"/>
    <x v="9"/>
    <x v="0"/>
    <x v="0"/>
    <x v="0"/>
    <x v="0"/>
    <x v="10"/>
    <x v="4"/>
    <x v="4"/>
    <n v="9009"/>
    <s v="ZEISS"/>
    <x v="2"/>
    <x v="0"/>
    <x v="0"/>
    <x v="0"/>
    <n v="37"/>
    <n v="9"/>
    <n v="24.324300000000001"/>
    <n v="28"/>
    <n v="28"/>
    <n v="10.3"/>
    <n v="10.3"/>
    <n v="2.7184466019417499"/>
    <n v="2.7184466019417499"/>
    <n v="17.7"/>
    <n v="17.7"/>
    <s v="Cartão Crédito: R$ 28,00"/>
    <x v="2"/>
  </r>
  <r>
    <x v="4"/>
    <n v="18679"/>
    <x v="1"/>
    <s v="03/02/2022"/>
    <x v="1"/>
    <x v="20"/>
    <x v="0"/>
    <x v="10"/>
    <x v="10"/>
    <x v="0"/>
    <x v="0"/>
    <s v="708187"/>
    <m/>
    <s v="ACES. P/ LENTES ZEISS LENCO WIPES BRAZIL 30 LW0100"/>
    <x v="9"/>
    <x v="0"/>
    <x v="0"/>
    <x v="0"/>
    <x v="0"/>
    <x v="10"/>
    <x v="4"/>
    <x v="4"/>
    <n v="9009"/>
    <s v="ZEISS"/>
    <x v="2"/>
    <x v="5"/>
    <x v="0"/>
    <x v="0"/>
    <n v="28"/>
    <n v="0"/>
    <n v="0"/>
    <n v="28"/>
    <m/>
    <n v="10.3"/>
    <m/>
    <n v="2.7184466019417499"/>
    <m/>
    <n v="17.7"/>
    <m/>
    <m/>
    <x v="1"/>
  </r>
  <r>
    <x v="0"/>
    <n v="12888"/>
    <x v="1"/>
    <s v="05/02/2022"/>
    <x v="9"/>
    <x v="9"/>
    <x v="0"/>
    <x v="9"/>
    <x v="9"/>
    <x v="0"/>
    <x v="0"/>
    <s v="736798"/>
    <m/>
    <s v="ACES. P/ LENTES ZEISS LENCO WIPES BRAZIL 30 LW0500"/>
    <x v="9"/>
    <x v="0"/>
    <x v="0"/>
    <x v="0"/>
    <x v="0"/>
    <x v="10"/>
    <x v="4"/>
    <x v="4"/>
    <n v="4000"/>
    <s v="ACESSORIOS"/>
    <x v="2"/>
    <x v="1"/>
    <x v="0"/>
    <x v="0"/>
    <n v="29"/>
    <n v="1"/>
    <n v="3.4483000000000001"/>
    <n v="28"/>
    <m/>
    <n v="10.3"/>
    <m/>
    <n v="2.7184466019417499"/>
    <m/>
    <n v="17.7"/>
    <m/>
    <m/>
    <x v="1"/>
  </r>
  <r>
    <x v="4"/>
    <n v="18705"/>
    <x v="1"/>
    <s v="07/02/2022"/>
    <x v="17"/>
    <x v="17"/>
    <x v="0"/>
    <x v="10"/>
    <x v="10"/>
    <x v="0"/>
    <x v="0"/>
    <s v="708187"/>
    <m/>
    <s v="ACES. P/ LENTES ZEISS LENCO WIPES BRAZIL 30 LW0100"/>
    <x v="9"/>
    <x v="0"/>
    <x v="0"/>
    <x v="0"/>
    <x v="0"/>
    <x v="10"/>
    <x v="4"/>
    <x v="4"/>
    <n v="9009"/>
    <s v="ZEISS"/>
    <x v="2"/>
    <x v="1"/>
    <x v="0"/>
    <x v="0"/>
    <n v="29"/>
    <n v="0"/>
    <n v="0"/>
    <n v="29"/>
    <m/>
    <n v="10.3"/>
    <m/>
    <n v="2.8155339805825199"/>
    <m/>
    <n v="18.7"/>
    <m/>
    <m/>
    <x v="1"/>
  </r>
  <r>
    <x v="4"/>
    <n v="18732"/>
    <x v="1"/>
    <s v="08/02/2022"/>
    <x v="4"/>
    <x v="4"/>
    <x v="0"/>
    <x v="10"/>
    <x v="10"/>
    <x v="0"/>
    <x v="0"/>
    <s v="708187"/>
    <m/>
    <s v="ACES. P/ LENTES ZEISS LENCO WIPES BRAZIL 30 LW0100"/>
    <x v="9"/>
    <x v="0"/>
    <x v="0"/>
    <x v="0"/>
    <x v="0"/>
    <x v="10"/>
    <x v="4"/>
    <x v="4"/>
    <n v="9009"/>
    <s v="ZEISS"/>
    <x v="2"/>
    <x v="5"/>
    <x v="0"/>
    <x v="0"/>
    <n v="28"/>
    <n v="0"/>
    <n v="0"/>
    <n v="28"/>
    <m/>
    <n v="10.3"/>
    <m/>
    <n v="2.7184466019417499"/>
    <m/>
    <n v="17.7"/>
    <m/>
    <m/>
    <x v="1"/>
  </r>
  <r>
    <x v="4"/>
    <n v="18747"/>
    <x v="1"/>
    <s v="09/02/2022"/>
    <x v="16"/>
    <x v="16"/>
    <x v="0"/>
    <x v="8"/>
    <x v="8"/>
    <x v="0"/>
    <x v="0"/>
    <s v="708187"/>
    <m/>
    <s v="ACES. P/ LENTES ZEISS LENCO WIPES BRAZIL 30 LW0100"/>
    <x v="9"/>
    <x v="0"/>
    <x v="0"/>
    <x v="0"/>
    <x v="0"/>
    <x v="10"/>
    <x v="4"/>
    <x v="4"/>
    <n v="9009"/>
    <s v="ZEISS"/>
    <x v="2"/>
    <x v="5"/>
    <x v="0"/>
    <x v="0"/>
    <n v="28"/>
    <n v="0"/>
    <n v="0"/>
    <n v="28"/>
    <m/>
    <n v="10.3"/>
    <m/>
    <n v="2.7184466019417499"/>
    <m/>
    <n v="17.7"/>
    <m/>
    <m/>
    <x v="1"/>
  </r>
  <r>
    <x v="4"/>
    <n v="18766"/>
    <x v="1"/>
    <s v="10/02/2022"/>
    <x v="18"/>
    <x v="18"/>
    <x v="0"/>
    <x v="8"/>
    <x v="8"/>
    <x v="0"/>
    <x v="0"/>
    <s v="708187"/>
    <m/>
    <s v="ACES. P/ LENTES ZEISS LENCO WIPES BRAZIL 30 LW0100"/>
    <x v="9"/>
    <x v="0"/>
    <x v="0"/>
    <x v="0"/>
    <x v="0"/>
    <x v="10"/>
    <x v="4"/>
    <x v="4"/>
    <n v="9009"/>
    <s v="ZEISS"/>
    <x v="5"/>
    <x v="5"/>
    <x v="0"/>
    <x v="0"/>
    <n v="28"/>
    <n v="0"/>
    <n v="0"/>
    <n v="84"/>
    <m/>
    <n v="10.3"/>
    <m/>
    <n v="8.1553398058252409"/>
    <m/>
    <n v="73.7"/>
    <m/>
    <m/>
    <x v="1"/>
  </r>
  <r>
    <x v="4"/>
    <n v="18774"/>
    <x v="1"/>
    <s v="10/02/2022"/>
    <x v="18"/>
    <x v="18"/>
    <x v="0"/>
    <x v="8"/>
    <x v="8"/>
    <x v="0"/>
    <x v="0"/>
    <s v="708187"/>
    <m/>
    <s v="ACES. P/ LENTES ZEISS LENCO WIPES BRAZIL 30 LW0100"/>
    <x v="9"/>
    <x v="0"/>
    <x v="0"/>
    <x v="0"/>
    <x v="0"/>
    <x v="10"/>
    <x v="4"/>
    <x v="4"/>
    <n v="9009"/>
    <s v="ZEISS"/>
    <x v="5"/>
    <x v="4"/>
    <x v="0"/>
    <x v="0"/>
    <n v="44"/>
    <n v="32"/>
    <n v="24.2424"/>
    <n v="100"/>
    <m/>
    <n v="10.3"/>
    <m/>
    <n v="9.7087378640776691"/>
    <m/>
    <n v="89.7"/>
    <m/>
    <m/>
    <x v="1"/>
  </r>
  <r>
    <x v="4"/>
    <n v="18782"/>
    <x v="1"/>
    <s v="11/02/2022"/>
    <x v="8"/>
    <x v="8"/>
    <x v="0"/>
    <x v="8"/>
    <x v="8"/>
    <x v="0"/>
    <x v="0"/>
    <s v="708187"/>
    <m/>
    <s v="ACES. P/ LENTES ZEISS LENCO WIPES BRAZIL 30 LW0100"/>
    <x v="9"/>
    <x v="0"/>
    <x v="0"/>
    <x v="0"/>
    <x v="0"/>
    <x v="10"/>
    <x v="4"/>
    <x v="4"/>
    <n v="9009"/>
    <s v="ZEISS"/>
    <x v="5"/>
    <x v="4"/>
    <x v="0"/>
    <x v="0"/>
    <n v="44"/>
    <n v="32"/>
    <n v="24.2424"/>
    <n v="100"/>
    <m/>
    <n v="10.3"/>
    <m/>
    <n v="9.7087378640776691"/>
    <m/>
    <n v="89.7"/>
    <m/>
    <m/>
    <x v="1"/>
  </r>
  <r>
    <x v="0"/>
    <n v="12972"/>
    <x v="1"/>
    <s v="11/02/2022"/>
    <x v="8"/>
    <x v="8"/>
    <x v="0"/>
    <x v="0"/>
    <x v="0"/>
    <x v="0"/>
    <x v="0"/>
    <s v="736798"/>
    <m/>
    <s v="ACES. P/ LENTES ZEISS LENCO WIPES BRAZIL 30 LW0500"/>
    <x v="9"/>
    <x v="0"/>
    <x v="0"/>
    <x v="0"/>
    <x v="0"/>
    <x v="10"/>
    <x v="4"/>
    <x v="4"/>
    <n v="4000"/>
    <s v="ACESSORIOS"/>
    <x v="4"/>
    <x v="1"/>
    <x v="0"/>
    <x v="0"/>
    <n v="29"/>
    <n v="8"/>
    <n v="13.793100000000001"/>
    <n v="50"/>
    <n v="250"/>
    <n v="10.3"/>
    <n v="85.3"/>
    <n v="4.8543689320388301"/>
    <n v="2.9308323563892098"/>
    <n v="39.700000000000003"/>
    <n v="164.7"/>
    <s v="Dinheiro: R$ 200,00 | Cartão Débito: R$ 50,00"/>
    <x v="2"/>
  </r>
  <r>
    <x v="4"/>
    <n v="18787"/>
    <x v="1"/>
    <s v="12/02/2022"/>
    <x v="3"/>
    <x v="3"/>
    <x v="0"/>
    <x v="8"/>
    <x v="8"/>
    <x v="0"/>
    <x v="0"/>
    <s v="708187"/>
    <m/>
    <s v="ACES. P/ LENTES ZEISS LENCO WIPES BRAZIL 30 LW0100"/>
    <x v="9"/>
    <x v="0"/>
    <x v="0"/>
    <x v="0"/>
    <x v="0"/>
    <x v="10"/>
    <x v="4"/>
    <x v="4"/>
    <n v="9009"/>
    <s v="ZEISS"/>
    <x v="4"/>
    <x v="3"/>
    <x v="0"/>
    <x v="0"/>
    <n v="32"/>
    <n v="2"/>
    <n v="3.125"/>
    <n v="62"/>
    <m/>
    <n v="10.3"/>
    <m/>
    <n v="6.0194174757281598"/>
    <m/>
    <n v="51.7"/>
    <m/>
    <m/>
    <x v="1"/>
  </r>
  <r>
    <x v="4"/>
    <n v="18773"/>
    <x v="1"/>
    <s v="10/02/2022"/>
    <x v="11"/>
    <x v="11"/>
    <x v="0"/>
    <x v="12"/>
    <x v="12"/>
    <x v="0"/>
    <x v="0"/>
    <s v="708187"/>
    <m/>
    <s v="ACES. P/ LENTES ZEISS LENCO WIPES BRAZIL 30 LW0100"/>
    <x v="9"/>
    <x v="0"/>
    <x v="0"/>
    <x v="0"/>
    <x v="0"/>
    <x v="10"/>
    <x v="4"/>
    <x v="4"/>
    <n v="9009"/>
    <s v="ZEISS"/>
    <x v="2"/>
    <x v="3"/>
    <x v="0"/>
    <x v="0"/>
    <n v="32"/>
    <n v="0"/>
    <n v="0"/>
    <n v="32"/>
    <n v="370"/>
    <n v="10.3"/>
    <n v="21.32"/>
    <n v="3.1067961165048499"/>
    <n v="17.3545966228893"/>
    <n v="21.7"/>
    <n v="348.68"/>
    <s v="Cartão Crédito: R$ 370,00"/>
    <x v="3"/>
  </r>
  <r>
    <x v="0"/>
    <n v="13036"/>
    <x v="1"/>
    <s v="18/02/2022"/>
    <x v="22"/>
    <x v="23"/>
    <x v="0"/>
    <x v="9"/>
    <x v="9"/>
    <x v="0"/>
    <x v="0"/>
    <s v="736798"/>
    <m/>
    <s v="ACES. P/ LENTES ZEISS LENCO WIPES BRAZIL 30 LW0500"/>
    <x v="9"/>
    <x v="0"/>
    <x v="0"/>
    <x v="0"/>
    <x v="0"/>
    <x v="10"/>
    <x v="4"/>
    <x v="4"/>
    <n v="4000"/>
    <s v="ACESSORIOS"/>
    <x v="2"/>
    <x v="1"/>
    <x v="0"/>
    <x v="0"/>
    <n v="29"/>
    <n v="1"/>
    <n v="3.4483000000000001"/>
    <n v="28"/>
    <m/>
    <n v="10.3"/>
    <m/>
    <n v="2.7184466019417499"/>
    <m/>
    <n v="17.7"/>
    <m/>
    <m/>
    <x v="1"/>
  </r>
  <r>
    <x v="0"/>
    <n v="13064"/>
    <x v="1"/>
    <s v="21/02/2022"/>
    <x v="0"/>
    <x v="0"/>
    <x v="0"/>
    <x v="9"/>
    <x v="9"/>
    <x v="0"/>
    <x v="0"/>
    <s v="736798"/>
    <m/>
    <s v="ACES. P/ LENTES ZEISS LENCO WIPES BRAZIL 30 LW0500"/>
    <x v="9"/>
    <x v="0"/>
    <x v="0"/>
    <x v="0"/>
    <x v="0"/>
    <x v="10"/>
    <x v="4"/>
    <x v="4"/>
    <n v="4000"/>
    <s v="ACESSORIOS"/>
    <x v="4"/>
    <x v="1"/>
    <x v="0"/>
    <x v="0"/>
    <n v="29"/>
    <n v="8"/>
    <n v="13.793100000000001"/>
    <n v="50"/>
    <m/>
    <n v="10.3"/>
    <m/>
    <n v="4.8543689320388301"/>
    <m/>
    <n v="39.700000000000003"/>
    <m/>
    <m/>
    <x v="1"/>
  </r>
  <r>
    <x v="0"/>
    <n v="13129"/>
    <x v="1"/>
    <s v="25/02/2022"/>
    <x v="19"/>
    <x v="19"/>
    <x v="0"/>
    <x v="9"/>
    <x v="9"/>
    <x v="0"/>
    <x v="0"/>
    <s v="736798"/>
    <m/>
    <s v="ACES. P/ LENTES ZEISS LENCO WIPES BRAZIL 30 LW0500"/>
    <x v="9"/>
    <x v="0"/>
    <x v="0"/>
    <x v="0"/>
    <x v="0"/>
    <x v="10"/>
    <x v="4"/>
    <x v="4"/>
    <n v="4000"/>
    <s v="ACESSORIOS"/>
    <x v="2"/>
    <x v="1"/>
    <x v="0"/>
    <x v="0"/>
    <n v="29"/>
    <n v="1"/>
    <n v="3.4483000000000001"/>
    <n v="28"/>
    <n v="78"/>
    <n v="10.3"/>
    <n v="20.2"/>
    <n v="2.7184466019417499"/>
    <n v="3.8613861386138599"/>
    <n v="17.7"/>
    <n v="57.8"/>
    <s v="Cartão Débito: R$ 78,00"/>
    <x v="4"/>
  </r>
  <r>
    <x v="0"/>
    <n v="13130"/>
    <x v="1"/>
    <s v="26/02/2022"/>
    <x v="2"/>
    <x v="2"/>
    <x v="0"/>
    <x v="15"/>
    <x v="15"/>
    <x v="0"/>
    <x v="0"/>
    <s v="736798"/>
    <m/>
    <s v="ACES. P/ LENTES ZEISS LENCO WIPES BRAZIL 30 LW0500"/>
    <x v="9"/>
    <x v="0"/>
    <x v="0"/>
    <x v="0"/>
    <x v="0"/>
    <x v="10"/>
    <x v="4"/>
    <x v="4"/>
    <n v="4000"/>
    <s v="ACESSORIOS"/>
    <x v="4"/>
    <x v="1"/>
    <x v="0"/>
    <x v="0"/>
    <n v="29"/>
    <n v="8"/>
    <n v="13.793100000000001"/>
    <n v="50"/>
    <n v="50"/>
    <n v="10.3"/>
    <n v="10.3"/>
    <n v="4.8543689320388301"/>
    <n v="4.8543689320388301"/>
    <n v="39.700000000000003"/>
    <n v="39.700000000000003"/>
    <s v="Cartão Débito: R$ 50,00"/>
    <x v="2"/>
  </r>
  <r>
    <x v="0"/>
    <n v="13136"/>
    <x v="1"/>
    <s v="26/02/2022"/>
    <x v="2"/>
    <x v="2"/>
    <x v="0"/>
    <x v="0"/>
    <x v="0"/>
    <x v="0"/>
    <x v="0"/>
    <s v="736798"/>
    <m/>
    <s v="ACES. P/ LENTES ZEISS LENCO WIPES BRAZIL 30 LW0500"/>
    <x v="9"/>
    <x v="0"/>
    <x v="0"/>
    <x v="0"/>
    <x v="0"/>
    <x v="10"/>
    <x v="4"/>
    <x v="4"/>
    <n v="4000"/>
    <s v="ACESSORIOS"/>
    <x v="2"/>
    <x v="1"/>
    <x v="0"/>
    <x v="0"/>
    <n v="29"/>
    <n v="0"/>
    <n v="0"/>
    <n v="29"/>
    <n v="29"/>
    <n v="10.3"/>
    <n v="10.3"/>
    <n v="2.8155339805825199"/>
    <n v="2.8155339805825199"/>
    <n v="18.7"/>
    <n v="18.7"/>
    <s v="Cartão Débito: R$ 29,00"/>
    <x v="2"/>
  </r>
  <r>
    <x v="5"/>
    <n v="1424"/>
    <x v="1"/>
    <s v="19/02/2022"/>
    <x v="14"/>
    <x v="14"/>
    <x v="0"/>
    <x v="13"/>
    <x v="13"/>
    <x v="0"/>
    <x v="0"/>
    <s v="LSA0002838"/>
    <s v="8056597246767"/>
    <s v="LT PRONTA CR-39 INC"/>
    <x v="2"/>
    <x v="0"/>
    <x v="0"/>
    <x v="0"/>
    <x v="0"/>
    <x v="2"/>
    <x v="0"/>
    <x v="0"/>
    <n v="9999"/>
    <s v="RECEITA"/>
    <x v="4"/>
    <x v="5"/>
    <x v="0"/>
    <x v="0"/>
    <n v="57.5"/>
    <n v="25"/>
    <n v="21.739100000000001"/>
    <n v="90"/>
    <n v="90"/>
    <n v="11"/>
    <n v="19.93"/>
    <n v="4.5158053186151497"/>
    <n v="4.5158053186151497"/>
    <n v="70.069999999999993"/>
    <n v="70.069999999999993"/>
    <s v="Dinheiro: R$ 90,00"/>
    <x v="0"/>
  </r>
  <r>
    <x v="1"/>
    <n v="3098"/>
    <x v="1"/>
    <s v="15/02/2022"/>
    <x v="7"/>
    <x v="7"/>
    <x v="0"/>
    <x v="2"/>
    <x v="2"/>
    <x v="0"/>
    <x v="0"/>
    <s v="708187"/>
    <m/>
    <s v="ACES. P/ LENTES ZEISS LENCO WIPES BRAZIL 30 LW0100"/>
    <x v="9"/>
    <x v="0"/>
    <x v="0"/>
    <x v="0"/>
    <x v="0"/>
    <x v="10"/>
    <x v="4"/>
    <x v="4"/>
    <n v="9009"/>
    <s v="ZEISS"/>
    <x v="4"/>
    <x v="1"/>
    <x v="0"/>
    <x v="0"/>
    <n v="29"/>
    <n v="8"/>
    <n v="13.793100000000001"/>
    <n v="50"/>
    <n v="50"/>
    <n v="11.45"/>
    <n v="11.45"/>
    <n v="4.3668122270742398"/>
    <n v="4.3668122270742398"/>
    <n v="38.549999999999997"/>
    <n v="38.549999999999997"/>
    <s v="Cartão Débito: R$ 50,00"/>
    <x v="2"/>
  </r>
  <r>
    <x v="1"/>
    <n v="3141"/>
    <x v="1"/>
    <s v="19/02/2022"/>
    <x v="14"/>
    <x v="14"/>
    <x v="0"/>
    <x v="2"/>
    <x v="2"/>
    <x v="0"/>
    <x v="0"/>
    <s v="708187"/>
    <m/>
    <s v="ACES. P/ LENTES ZEISS LENCO WIPES BRAZIL 30 LW0100"/>
    <x v="9"/>
    <x v="0"/>
    <x v="0"/>
    <x v="0"/>
    <x v="0"/>
    <x v="10"/>
    <x v="4"/>
    <x v="4"/>
    <n v="9009"/>
    <s v="ZEISS"/>
    <x v="2"/>
    <x v="1"/>
    <x v="0"/>
    <x v="0"/>
    <n v="29"/>
    <n v="0"/>
    <n v="0"/>
    <n v="29"/>
    <m/>
    <n v="11.45"/>
    <m/>
    <n v="2.53275109170306"/>
    <m/>
    <n v="17.55"/>
    <m/>
    <m/>
    <x v="1"/>
  </r>
  <r>
    <x v="2"/>
    <n v="7966"/>
    <x v="1"/>
    <s v="24/01/2022"/>
    <x v="16"/>
    <x v="16"/>
    <x v="0"/>
    <x v="5"/>
    <x v="5"/>
    <x v="0"/>
    <x v="0"/>
    <s v="860663"/>
    <s v="662834505146"/>
    <s v="ACES. P/ OCULOS FLANELA ANTI EMBACANTE ANTIFOG KIT"/>
    <x v="9"/>
    <x v="0"/>
    <x v="0"/>
    <x v="0"/>
    <x v="0"/>
    <x v="10"/>
    <x v="4"/>
    <x v="4"/>
    <n v="4000"/>
    <s v="ACESSORIOS"/>
    <x v="2"/>
    <x v="5"/>
    <x v="0"/>
    <x v="0"/>
    <n v="80"/>
    <n v="30"/>
    <n v="37.5"/>
    <n v="50"/>
    <m/>
    <n v="11.9"/>
    <m/>
    <n v="4.2016806722689104"/>
    <m/>
    <n v="38.1"/>
    <m/>
    <m/>
    <x v="1"/>
  </r>
  <r>
    <x v="2"/>
    <n v="8098"/>
    <x v="1"/>
    <s v="15/02/2022"/>
    <x v="7"/>
    <x v="7"/>
    <x v="0"/>
    <x v="17"/>
    <x v="17"/>
    <x v="0"/>
    <x v="0"/>
    <s v="860663"/>
    <s v="662834505146"/>
    <s v="ACES. P/ OCULOS FLANELA ANTI EMBACANTE ANTIFOG KIT"/>
    <x v="9"/>
    <x v="0"/>
    <x v="0"/>
    <x v="0"/>
    <x v="0"/>
    <x v="10"/>
    <x v="4"/>
    <x v="4"/>
    <n v="4000"/>
    <s v="ACESSORIOS"/>
    <x v="4"/>
    <x v="3"/>
    <x v="0"/>
    <x v="0"/>
    <n v="89"/>
    <n v="38"/>
    <n v="21.348299999999998"/>
    <n v="140"/>
    <m/>
    <n v="11.9"/>
    <m/>
    <n v="11.764705882352899"/>
    <m/>
    <n v="128.1"/>
    <m/>
    <m/>
    <x v="1"/>
  </r>
  <r>
    <x v="2"/>
    <n v="8155"/>
    <x v="1"/>
    <s v="23/02/2022"/>
    <x v="23"/>
    <x v="24"/>
    <x v="0"/>
    <x v="17"/>
    <x v="17"/>
    <x v="0"/>
    <x v="0"/>
    <s v="860663"/>
    <s v="662834505146"/>
    <s v="ACES. P/ OCULOS FLANELA ANTI EMBACANTE ANTIFOG KIT"/>
    <x v="9"/>
    <x v="0"/>
    <x v="0"/>
    <x v="0"/>
    <x v="0"/>
    <x v="10"/>
    <x v="4"/>
    <x v="4"/>
    <n v="4000"/>
    <s v="ACESSORIOS"/>
    <x v="4"/>
    <x v="2"/>
    <x v="0"/>
    <x v="0"/>
    <n v="89"/>
    <n v="78"/>
    <n v="43.8202"/>
    <n v="100"/>
    <m/>
    <n v="11.9"/>
    <m/>
    <n v="8.4033613445378101"/>
    <m/>
    <n v="88.1"/>
    <m/>
    <m/>
    <x v="0"/>
  </r>
  <r>
    <x v="1"/>
    <n v="2970"/>
    <x v="1"/>
    <s v="03/02/2022"/>
    <x v="1"/>
    <x v="20"/>
    <x v="0"/>
    <x v="2"/>
    <x v="2"/>
    <x v="0"/>
    <x v="0"/>
    <s v="860663"/>
    <s v="662834505146"/>
    <s v="ACES. P/ OCULOS FLANELA ANTI EMBACANTE ANTIFOG KIT"/>
    <x v="9"/>
    <x v="0"/>
    <x v="0"/>
    <x v="0"/>
    <x v="0"/>
    <x v="10"/>
    <x v="4"/>
    <x v="4"/>
    <n v="4000"/>
    <s v="ACESSORIOS"/>
    <x v="2"/>
    <x v="5"/>
    <x v="0"/>
    <x v="0"/>
    <n v="80"/>
    <n v="30"/>
    <n v="37.5"/>
    <n v="50"/>
    <m/>
    <n v="11.99"/>
    <m/>
    <n v="4.1701417848206797"/>
    <m/>
    <n v="38.01"/>
    <m/>
    <m/>
    <x v="1"/>
  </r>
  <r>
    <x v="1"/>
    <n v="2980"/>
    <x v="1"/>
    <s v="03/02/2022"/>
    <x v="1"/>
    <x v="20"/>
    <x v="0"/>
    <x v="3"/>
    <x v="3"/>
    <x v="0"/>
    <x v="0"/>
    <s v="860663"/>
    <s v="662834505146"/>
    <s v="ACES. P/ OCULOS FLANELA ANTI EMBACANTE ANTIFOG KIT"/>
    <x v="9"/>
    <x v="0"/>
    <x v="0"/>
    <x v="0"/>
    <x v="0"/>
    <x v="10"/>
    <x v="4"/>
    <x v="4"/>
    <n v="4000"/>
    <s v="ACESSORIOS"/>
    <x v="2"/>
    <x v="1"/>
    <x v="0"/>
    <x v="0"/>
    <n v="80.5"/>
    <n v="30.5"/>
    <n v="37.888199999999998"/>
    <n v="50"/>
    <m/>
    <n v="11.99"/>
    <m/>
    <n v="4.1701417848206797"/>
    <m/>
    <n v="38.01"/>
    <m/>
    <m/>
    <x v="1"/>
  </r>
  <r>
    <x v="1"/>
    <n v="3016"/>
    <x v="1"/>
    <s v="06/02/2022"/>
    <x v="21"/>
    <x v="22"/>
    <x v="0"/>
    <x v="2"/>
    <x v="2"/>
    <x v="0"/>
    <x v="0"/>
    <s v="860663"/>
    <s v="662834505146"/>
    <s v="ACES. P/ OCULOS FLANELA ANTI EMBACANTE ANTIFOG KIT"/>
    <x v="9"/>
    <x v="0"/>
    <x v="0"/>
    <x v="0"/>
    <x v="0"/>
    <x v="10"/>
    <x v="4"/>
    <x v="4"/>
    <n v="4000"/>
    <s v="ACESSORIOS"/>
    <x v="2"/>
    <x v="5"/>
    <x v="0"/>
    <x v="0"/>
    <n v="80"/>
    <n v="30"/>
    <n v="37.5"/>
    <n v="50"/>
    <m/>
    <n v="11.99"/>
    <m/>
    <n v="4.1701417848206797"/>
    <m/>
    <n v="38.01"/>
    <m/>
    <m/>
    <x v="1"/>
  </r>
  <r>
    <x v="1"/>
    <n v="3060"/>
    <x v="1"/>
    <s v="10/02/2022"/>
    <x v="18"/>
    <x v="18"/>
    <x v="0"/>
    <x v="2"/>
    <x v="2"/>
    <x v="0"/>
    <x v="0"/>
    <s v="860663"/>
    <s v="662834505146"/>
    <s v="ACES. P/ OCULOS FLANELA ANTI EMBACANTE ANTIFOG KIT"/>
    <x v="9"/>
    <x v="0"/>
    <x v="0"/>
    <x v="0"/>
    <x v="0"/>
    <x v="10"/>
    <x v="4"/>
    <x v="4"/>
    <n v="4000"/>
    <s v="ACESSORIOS"/>
    <x v="2"/>
    <x v="5"/>
    <x v="0"/>
    <x v="0"/>
    <n v="80"/>
    <n v="30"/>
    <n v="37.5"/>
    <n v="50"/>
    <m/>
    <n v="11.99"/>
    <m/>
    <n v="4.1701417848206797"/>
    <m/>
    <n v="38.01"/>
    <m/>
    <m/>
    <x v="1"/>
  </r>
  <r>
    <x v="1"/>
    <n v="3165"/>
    <x v="1"/>
    <s v="23/02/2022"/>
    <x v="23"/>
    <x v="24"/>
    <x v="0"/>
    <x v="1"/>
    <x v="1"/>
    <x v="0"/>
    <x v="0"/>
    <s v="860663"/>
    <s v="662834505146"/>
    <s v="ACES. P/ OCULOS FLANELA ANTI EMBACANTE ANTIFOG KIT"/>
    <x v="9"/>
    <x v="0"/>
    <x v="0"/>
    <x v="0"/>
    <x v="0"/>
    <x v="10"/>
    <x v="4"/>
    <x v="4"/>
    <n v="4000"/>
    <s v="ACESSORIOS"/>
    <x v="4"/>
    <x v="5"/>
    <x v="0"/>
    <x v="0"/>
    <n v="80"/>
    <n v="60"/>
    <n v="37.5"/>
    <n v="100"/>
    <n v="115"/>
    <n v="11.99"/>
    <n v="16.16"/>
    <n v="8.34028356964137"/>
    <n v="7.1163366336633702"/>
    <n v="88.01"/>
    <n v="98.84"/>
    <s v="Cartão Crédito: R$ 115,00"/>
    <x v="2"/>
  </r>
  <r>
    <x v="5"/>
    <n v="1466"/>
    <x v="1"/>
    <s v="28/02/2022"/>
    <x v="25"/>
    <x v="26"/>
    <x v="0"/>
    <x v="13"/>
    <x v="13"/>
    <x v="0"/>
    <x v="0"/>
    <s v="712271"/>
    <m/>
    <s v="ACES. P/ OCULOS DELAURANTIS KIT REGULADOR DE HASTE"/>
    <x v="8"/>
    <x v="0"/>
    <x v="0"/>
    <x v="0"/>
    <x v="0"/>
    <x v="8"/>
    <x v="4"/>
    <x v="4"/>
    <n v="1203"/>
    <s v="DE LAURENTIS"/>
    <x v="2"/>
    <x v="0"/>
    <x v="0"/>
    <x v="0"/>
    <n v="23"/>
    <n v="3"/>
    <n v="13.0435"/>
    <n v="20"/>
    <m/>
    <n v="12.43"/>
    <m/>
    <n v="1.6090104585679801"/>
    <m/>
    <n v="7.57"/>
    <m/>
    <m/>
    <x v="1"/>
  </r>
  <r>
    <x v="1"/>
    <n v="3012"/>
    <x v="1"/>
    <s v="05/02/2022"/>
    <x v="9"/>
    <x v="9"/>
    <x v="0"/>
    <x v="3"/>
    <x v="3"/>
    <x v="0"/>
    <x v="0"/>
    <s v="605992"/>
    <m/>
    <s v="ACES. P/ OCULOS DELAURANTIS CORDAO SILICONE SIC JR"/>
    <x v="8"/>
    <x v="0"/>
    <x v="0"/>
    <x v="0"/>
    <x v="0"/>
    <x v="8"/>
    <x v="4"/>
    <x v="4"/>
    <n v="1203"/>
    <s v="DE LAURENTIS"/>
    <x v="4"/>
    <x v="1"/>
    <x v="0"/>
    <x v="0"/>
    <n v="25"/>
    <n v="10"/>
    <n v="20"/>
    <n v="40"/>
    <n v="40"/>
    <n v="13.2"/>
    <n v="13.2"/>
    <n v="3.0303030303030298"/>
    <n v="3.0303030303030298"/>
    <n v="26.8"/>
    <n v="26.8"/>
    <s v="Cartão Débito: R$ 40,00"/>
    <x v="2"/>
  </r>
  <r>
    <x v="5"/>
    <n v="1466"/>
    <x v="1"/>
    <s v="28/02/2022"/>
    <x v="25"/>
    <x v="26"/>
    <x v="0"/>
    <x v="13"/>
    <x v="13"/>
    <x v="0"/>
    <x v="0"/>
    <s v="676640"/>
    <m/>
    <s v="ACES. P/ OCULOS DELAURENTIS CORDAO SILICONE SIC"/>
    <x v="8"/>
    <x v="0"/>
    <x v="0"/>
    <x v="0"/>
    <x v="0"/>
    <x v="8"/>
    <x v="4"/>
    <x v="4"/>
    <n v="1203"/>
    <s v="DE LAURENTIS"/>
    <x v="5"/>
    <x v="0"/>
    <x v="0"/>
    <x v="0"/>
    <n v="20"/>
    <n v="0"/>
    <n v="0"/>
    <n v="60"/>
    <m/>
    <n v="13.2"/>
    <m/>
    <n v="4.5454545454545503"/>
    <m/>
    <n v="46.8"/>
    <m/>
    <m/>
    <x v="1"/>
  </r>
  <r>
    <x v="2"/>
    <n v="8019"/>
    <x v="1"/>
    <s v="01/02/2022"/>
    <x v="5"/>
    <x v="5"/>
    <x v="0"/>
    <x v="4"/>
    <x v="4"/>
    <x v="0"/>
    <x v="0"/>
    <s v="LP2532"/>
    <m/>
    <s v="LT PRONTA MEDIO ÍNDICE 1.56 AR"/>
    <x v="5"/>
    <x v="0"/>
    <x v="0"/>
    <x v="0"/>
    <x v="0"/>
    <x v="2"/>
    <x v="0"/>
    <x v="0"/>
    <n v="9999"/>
    <s v="RECEITA"/>
    <x v="4"/>
    <x v="1"/>
    <x v="0"/>
    <x v="0"/>
    <n v="57.5"/>
    <n v="15"/>
    <n v="13.0435"/>
    <n v="100"/>
    <m/>
    <n v="15.12"/>
    <m/>
    <n v="3.9698292973402101"/>
    <m/>
    <n v="74.81"/>
    <m/>
    <m/>
    <x v="1"/>
  </r>
  <r>
    <x v="2"/>
    <n v="8022"/>
    <x v="1"/>
    <s v="02/02/2022"/>
    <x v="5"/>
    <x v="5"/>
    <x v="0"/>
    <x v="5"/>
    <x v="5"/>
    <x v="0"/>
    <x v="0"/>
    <s v="LP2532"/>
    <m/>
    <s v="LT PRONTA MEDIO ÍNDICE 1.56 AR"/>
    <x v="5"/>
    <x v="0"/>
    <x v="0"/>
    <x v="0"/>
    <x v="0"/>
    <x v="2"/>
    <x v="0"/>
    <x v="0"/>
    <n v="9999"/>
    <s v="RECEITA"/>
    <x v="4"/>
    <x v="0"/>
    <x v="0"/>
    <x v="0"/>
    <n v="72"/>
    <n v="44"/>
    <n v="30.555599999999998"/>
    <n v="100"/>
    <m/>
    <n v="15.12"/>
    <m/>
    <n v="3.9698292973402101"/>
    <m/>
    <n v="74.81"/>
    <m/>
    <m/>
    <x v="1"/>
  </r>
  <r>
    <x v="2"/>
    <n v="8020"/>
    <x v="1"/>
    <s v="01/02/2022"/>
    <x v="5"/>
    <x v="5"/>
    <x v="0"/>
    <x v="4"/>
    <x v="4"/>
    <x v="0"/>
    <x v="0"/>
    <s v="LP2532"/>
    <m/>
    <s v="LT PRONTA MEDIO ÍNDICE 1.56 AR"/>
    <x v="5"/>
    <x v="0"/>
    <x v="0"/>
    <x v="0"/>
    <x v="0"/>
    <x v="2"/>
    <x v="0"/>
    <x v="0"/>
    <n v="9999"/>
    <s v="RECEITA"/>
    <x v="4"/>
    <x v="5"/>
    <x v="0"/>
    <x v="0"/>
    <n v="169.5"/>
    <n v="193"/>
    <n v="56.932200000000002"/>
    <n v="146"/>
    <m/>
    <n v="15.12"/>
    <m/>
    <n v="5.7959507741167098"/>
    <m/>
    <n v="120.81"/>
    <m/>
    <m/>
    <x v="1"/>
  </r>
  <r>
    <x v="0"/>
    <n v="12879"/>
    <x v="1"/>
    <s v="03/02/2022"/>
    <x v="1"/>
    <x v="20"/>
    <x v="0"/>
    <x v="9"/>
    <x v="9"/>
    <x v="0"/>
    <x v="0"/>
    <s v="LP2532"/>
    <m/>
    <s v="LT PRONTA MEDIO ÍNDICE 1.56 AR"/>
    <x v="5"/>
    <x v="0"/>
    <x v="0"/>
    <x v="0"/>
    <x v="0"/>
    <x v="2"/>
    <x v="0"/>
    <x v="0"/>
    <n v="9999"/>
    <s v="RECEITA"/>
    <x v="4"/>
    <x v="0"/>
    <x v="0"/>
    <x v="0"/>
    <n v="72"/>
    <n v="14"/>
    <n v="9.7222000000000008"/>
    <n v="130"/>
    <n v="130"/>
    <n v="15.12"/>
    <n v="6.73"/>
    <n v="19.316493313521502"/>
    <n v="19.316493313521502"/>
    <n v="123.27"/>
    <n v="123.27"/>
    <s v="Cartão Crédito: R$ 130,00"/>
    <x v="3"/>
  </r>
  <r>
    <x v="0"/>
    <n v="12880"/>
    <x v="1"/>
    <s v="03/02/2022"/>
    <x v="1"/>
    <x v="20"/>
    <x v="0"/>
    <x v="0"/>
    <x v="0"/>
    <x v="0"/>
    <x v="0"/>
    <s v="LP2532"/>
    <m/>
    <s v="LT PRONTA MEDIO ÍNDICE 1.56 AR"/>
    <x v="5"/>
    <x v="0"/>
    <x v="0"/>
    <x v="0"/>
    <x v="0"/>
    <x v="2"/>
    <x v="0"/>
    <x v="0"/>
    <n v="9999"/>
    <s v="RECEITA"/>
    <x v="4"/>
    <x v="0"/>
    <x v="0"/>
    <x v="0"/>
    <n v="72"/>
    <n v="0"/>
    <n v="0"/>
    <n v="144"/>
    <m/>
    <n v="15.12"/>
    <m/>
    <n v="21.3967310549777"/>
    <m/>
    <n v="137.27000000000001"/>
    <m/>
    <m/>
    <x v="1"/>
  </r>
  <r>
    <x v="5"/>
    <n v="1335"/>
    <x v="1"/>
    <s v="05/02/2022"/>
    <x v="9"/>
    <x v="9"/>
    <x v="0"/>
    <x v="13"/>
    <x v="13"/>
    <x v="0"/>
    <x v="0"/>
    <s v="LP2532"/>
    <m/>
    <s v="LT PRONTA MEDIO ÍNDICE 1.56 AR"/>
    <x v="5"/>
    <x v="0"/>
    <x v="0"/>
    <x v="0"/>
    <x v="0"/>
    <x v="2"/>
    <x v="0"/>
    <x v="0"/>
    <n v="9999"/>
    <s v="RECEITA"/>
    <x v="4"/>
    <x v="3"/>
    <x v="0"/>
    <x v="0"/>
    <n v="99"/>
    <n v="58"/>
    <n v="29.292899999999999"/>
    <n v="140"/>
    <m/>
    <n v="15.12"/>
    <m/>
    <n v="20.202020202020201"/>
    <m/>
    <n v="133.07"/>
    <m/>
    <m/>
    <x v="1"/>
  </r>
  <r>
    <x v="4"/>
    <n v="18681"/>
    <x v="1"/>
    <s v="04/02/2022"/>
    <x v="17"/>
    <x v="17"/>
    <x v="0"/>
    <x v="8"/>
    <x v="8"/>
    <x v="0"/>
    <x v="0"/>
    <s v="LP2532"/>
    <m/>
    <s v="LT PRONTA MEDIO ÍNDICE 1.56 AR"/>
    <x v="5"/>
    <x v="0"/>
    <x v="0"/>
    <x v="0"/>
    <x v="0"/>
    <x v="2"/>
    <x v="0"/>
    <x v="0"/>
    <n v="9999"/>
    <s v="RECEITA"/>
    <x v="4"/>
    <x v="0"/>
    <x v="0"/>
    <x v="0"/>
    <n v="112.5"/>
    <n v="153"/>
    <n v="68"/>
    <n v="72"/>
    <n v="72"/>
    <n v="15.12"/>
    <n v="5.95"/>
    <n v="12.1008403361345"/>
    <n v="12.1008403361345"/>
    <n v="66.05"/>
    <n v="66.05"/>
    <s v="Cartão Débito: R$ 72,00"/>
    <x v="2"/>
  </r>
  <r>
    <x v="1"/>
    <n v="3033"/>
    <x v="1"/>
    <s v="07/02/2022"/>
    <x v="17"/>
    <x v="17"/>
    <x v="0"/>
    <x v="1"/>
    <x v="1"/>
    <x v="0"/>
    <x v="0"/>
    <s v="LP2532"/>
    <m/>
    <s v="LT PRONTA MEDIO ÍNDICE 1.56 AR"/>
    <x v="5"/>
    <x v="0"/>
    <x v="0"/>
    <x v="0"/>
    <x v="0"/>
    <x v="2"/>
    <x v="0"/>
    <x v="0"/>
    <n v="9999"/>
    <s v="RECEITA"/>
    <x v="4"/>
    <x v="1"/>
    <x v="0"/>
    <x v="0"/>
    <n v="90"/>
    <n v="20"/>
    <n v="11.1111"/>
    <n v="160"/>
    <n v="160"/>
    <n v="15.12"/>
    <n v="17.95"/>
    <n v="8.9136490250696401"/>
    <n v="8.9136490250696401"/>
    <n v="142.05000000000001"/>
    <n v="142.05000000000001"/>
    <s v="Cartão Débito: R$ 160,00"/>
    <x v="2"/>
  </r>
  <r>
    <x v="4"/>
    <n v="18711"/>
    <x v="1"/>
    <s v="07/02/2022"/>
    <x v="17"/>
    <x v="17"/>
    <x v="0"/>
    <x v="12"/>
    <x v="12"/>
    <x v="0"/>
    <x v="0"/>
    <s v="LP2532"/>
    <m/>
    <s v="LT PRONTA MEDIO ÍNDICE 1.56 AR"/>
    <x v="5"/>
    <x v="0"/>
    <x v="0"/>
    <x v="0"/>
    <x v="0"/>
    <x v="2"/>
    <x v="0"/>
    <x v="0"/>
    <n v="9999"/>
    <s v="RECEITA"/>
    <x v="4"/>
    <x v="0"/>
    <x v="0"/>
    <x v="0"/>
    <n v="112.5"/>
    <n v="25"/>
    <n v="11.1111"/>
    <n v="200"/>
    <m/>
    <n v="15.12"/>
    <m/>
    <n v="33.613445378151297"/>
    <m/>
    <n v="194.05"/>
    <m/>
    <m/>
    <x v="1"/>
  </r>
  <r>
    <x v="4"/>
    <n v="18711"/>
    <x v="1"/>
    <s v="07/02/2022"/>
    <x v="17"/>
    <x v="17"/>
    <x v="0"/>
    <x v="12"/>
    <x v="12"/>
    <x v="0"/>
    <x v="0"/>
    <s v="LP2532"/>
    <m/>
    <s v="LT PRONTA MEDIO ÍNDICE 1.56 AR"/>
    <x v="5"/>
    <x v="0"/>
    <x v="0"/>
    <x v="0"/>
    <x v="0"/>
    <x v="2"/>
    <x v="0"/>
    <x v="0"/>
    <n v="9999"/>
    <s v="RECEITA"/>
    <x v="4"/>
    <x v="0"/>
    <x v="0"/>
    <x v="0"/>
    <n v="112.5"/>
    <n v="25"/>
    <n v="11.1111"/>
    <n v="200"/>
    <m/>
    <n v="15.12"/>
    <m/>
    <n v="33.613445378151297"/>
    <m/>
    <n v="194.05"/>
    <m/>
    <m/>
    <x v="1"/>
  </r>
  <r>
    <x v="2"/>
    <n v="8044"/>
    <x v="1"/>
    <s v="08/02/2022"/>
    <x v="4"/>
    <x v="4"/>
    <x v="0"/>
    <x v="4"/>
    <x v="4"/>
    <x v="0"/>
    <x v="0"/>
    <s v="LP2532"/>
    <m/>
    <s v="LT PRONTA MEDIO ÍNDICE 1.56 AR"/>
    <x v="5"/>
    <x v="0"/>
    <x v="0"/>
    <x v="0"/>
    <x v="0"/>
    <x v="2"/>
    <x v="0"/>
    <x v="0"/>
    <n v="9999"/>
    <s v="RECEITA"/>
    <x v="4"/>
    <x v="1"/>
    <x v="0"/>
    <x v="0"/>
    <n v="90"/>
    <n v="40"/>
    <n v="22.222200000000001"/>
    <n v="140"/>
    <m/>
    <n v="15.12"/>
    <m/>
    <n v="5.5577610162762996"/>
    <m/>
    <n v="114.81"/>
    <m/>
    <m/>
    <x v="1"/>
  </r>
  <r>
    <x v="2"/>
    <n v="8045"/>
    <x v="1"/>
    <s v="08/02/2022"/>
    <x v="4"/>
    <x v="4"/>
    <x v="0"/>
    <x v="4"/>
    <x v="4"/>
    <x v="0"/>
    <x v="0"/>
    <s v="LP2532"/>
    <m/>
    <s v="LT PRONTA MEDIO ÍNDICE 1.56 AR"/>
    <x v="5"/>
    <x v="0"/>
    <x v="0"/>
    <x v="0"/>
    <x v="0"/>
    <x v="2"/>
    <x v="0"/>
    <x v="0"/>
    <n v="9999"/>
    <s v="RECEITA"/>
    <x v="4"/>
    <x v="1"/>
    <x v="0"/>
    <x v="0"/>
    <n v="90"/>
    <n v="40"/>
    <n v="22.222200000000001"/>
    <n v="140"/>
    <n v="140"/>
    <n v="15.12"/>
    <n v="25.19"/>
    <n v="5.5577610162762996"/>
    <n v="5.5577610162762996"/>
    <n v="114.81"/>
    <n v="114.81"/>
    <s v="Cartão Crédito: R$ 140,00"/>
    <x v="2"/>
  </r>
  <r>
    <x v="2"/>
    <n v="8046"/>
    <x v="1"/>
    <s v="08/02/2022"/>
    <x v="4"/>
    <x v="4"/>
    <x v="0"/>
    <x v="4"/>
    <x v="4"/>
    <x v="0"/>
    <x v="0"/>
    <s v="LP2532"/>
    <m/>
    <s v="LT PRONTA MEDIO ÍNDICE 1.56 AR"/>
    <x v="5"/>
    <x v="0"/>
    <x v="0"/>
    <x v="0"/>
    <x v="0"/>
    <x v="2"/>
    <x v="0"/>
    <x v="0"/>
    <n v="9999"/>
    <s v="RECEITA"/>
    <x v="4"/>
    <x v="1"/>
    <x v="0"/>
    <x v="0"/>
    <n v="90"/>
    <n v="40"/>
    <n v="22.222200000000001"/>
    <n v="140"/>
    <n v="140"/>
    <n v="15.12"/>
    <n v="25.19"/>
    <n v="5.5577610162762996"/>
    <n v="5.5577610162762996"/>
    <n v="114.81"/>
    <n v="114.81"/>
    <s v="Cartão Débito: R$ 140,00"/>
    <x v="2"/>
  </r>
  <r>
    <x v="0"/>
    <n v="12936"/>
    <x v="1"/>
    <s v="08/02/2022"/>
    <x v="4"/>
    <x v="4"/>
    <x v="0"/>
    <x v="15"/>
    <x v="15"/>
    <x v="0"/>
    <x v="0"/>
    <s v="LP2532"/>
    <m/>
    <s v="LT PRONTA MEDIO ÍNDICE 1.56 AR"/>
    <x v="5"/>
    <x v="0"/>
    <x v="0"/>
    <x v="0"/>
    <x v="0"/>
    <x v="2"/>
    <x v="0"/>
    <x v="0"/>
    <n v="9999"/>
    <s v="RECEITA"/>
    <x v="4"/>
    <x v="1"/>
    <x v="0"/>
    <x v="0"/>
    <n v="90"/>
    <n v="36"/>
    <n v="20"/>
    <n v="144"/>
    <n v="288"/>
    <n v="15.12"/>
    <n v="13.46"/>
    <n v="21.3967310549777"/>
    <n v="21.3967310549777"/>
    <n v="137.27000000000001"/>
    <n v="274.54000000000002"/>
    <s v="Cartão Crédito: R$ 288,00"/>
    <x v="6"/>
  </r>
  <r>
    <x v="0"/>
    <n v="12936"/>
    <x v="1"/>
    <s v="08/02/2022"/>
    <x v="4"/>
    <x v="4"/>
    <x v="0"/>
    <x v="15"/>
    <x v="15"/>
    <x v="0"/>
    <x v="0"/>
    <s v="LP2532"/>
    <m/>
    <s v="LT PRONTA MEDIO ÍNDICE 1.56 AR"/>
    <x v="5"/>
    <x v="0"/>
    <x v="0"/>
    <x v="0"/>
    <x v="0"/>
    <x v="2"/>
    <x v="0"/>
    <x v="0"/>
    <n v="9999"/>
    <s v="RECEITA"/>
    <x v="4"/>
    <x v="1"/>
    <x v="0"/>
    <x v="0"/>
    <n v="90"/>
    <n v="36"/>
    <n v="20"/>
    <n v="144"/>
    <m/>
    <n v="15.12"/>
    <m/>
    <n v="21.3967310549777"/>
    <m/>
    <n v="137.27000000000001"/>
    <m/>
    <m/>
    <x v="1"/>
  </r>
  <r>
    <x v="5"/>
    <n v="1343"/>
    <x v="1"/>
    <s v="08/02/2022"/>
    <x v="4"/>
    <x v="4"/>
    <x v="0"/>
    <x v="13"/>
    <x v="13"/>
    <x v="0"/>
    <x v="0"/>
    <s v="LP2532"/>
    <m/>
    <s v="LT PRONTA MEDIO ÍNDICE 1.56 AR"/>
    <x v="5"/>
    <x v="0"/>
    <x v="0"/>
    <x v="0"/>
    <x v="0"/>
    <x v="2"/>
    <x v="0"/>
    <x v="0"/>
    <n v="9999"/>
    <s v="RECEITA"/>
    <x v="4"/>
    <x v="1"/>
    <x v="0"/>
    <x v="0"/>
    <n v="90"/>
    <n v="36"/>
    <n v="20"/>
    <n v="144"/>
    <n v="399"/>
    <n v="15.12"/>
    <n v="103.53"/>
    <n v="20.7792207792208"/>
    <n v="3.85395537525355"/>
    <n v="137.07"/>
    <n v="295.47000000000003"/>
    <s v="Cartão Crédito: R$ 399,00"/>
    <x v="7"/>
  </r>
  <r>
    <x v="2"/>
    <n v="8072"/>
    <x v="1"/>
    <s v="09/02/2022"/>
    <x v="16"/>
    <x v="16"/>
    <x v="0"/>
    <x v="4"/>
    <x v="4"/>
    <x v="0"/>
    <x v="0"/>
    <s v="LP2532"/>
    <m/>
    <s v="LT PRONTA MEDIO ÍNDICE 1.56 AR"/>
    <x v="5"/>
    <x v="0"/>
    <x v="0"/>
    <x v="0"/>
    <x v="0"/>
    <x v="2"/>
    <x v="0"/>
    <x v="0"/>
    <n v="9999"/>
    <s v="RECEITA"/>
    <x v="4"/>
    <x v="1"/>
    <x v="0"/>
    <x v="0"/>
    <n v="90"/>
    <n v="0"/>
    <n v="0"/>
    <n v="180"/>
    <n v="180"/>
    <n v="15.12"/>
    <n v="25.19"/>
    <n v="7.14569273521239"/>
    <n v="7.14569273521239"/>
    <n v="154.81"/>
    <n v="154.81"/>
    <s v="Cartão Crédito: R$ 180,00"/>
    <x v="8"/>
  </r>
  <r>
    <x v="0"/>
    <n v="12969"/>
    <x v="1"/>
    <s v="10/02/2022"/>
    <x v="18"/>
    <x v="18"/>
    <x v="0"/>
    <x v="9"/>
    <x v="9"/>
    <x v="0"/>
    <x v="0"/>
    <s v="LP2532"/>
    <m/>
    <s v="LT PRONTA MEDIO ÍNDICE 1.56 AR"/>
    <x v="5"/>
    <x v="0"/>
    <x v="0"/>
    <x v="0"/>
    <x v="0"/>
    <x v="2"/>
    <x v="0"/>
    <x v="0"/>
    <n v="9999"/>
    <s v="RECEITA"/>
    <x v="4"/>
    <x v="1"/>
    <x v="0"/>
    <x v="0"/>
    <n v="90"/>
    <n v="36"/>
    <n v="20"/>
    <n v="144"/>
    <n v="144"/>
    <n v="15.12"/>
    <n v="6.73"/>
    <n v="21.3967310549777"/>
    <n v="21.3967310549777"/>
    <n v="137.27000000000001"/>
    <n v="137.27000000000001"/>
    <s v="Cartão Débito: R$ 144,00"/>
    <x v="2"/>
  </r>
  <r>
    <x v="2"/>
    <n v="8078"/>
    <x v="1"/>
    <s v="10/02/2022"/>
    <x v="18"/>
    <x v="18"/>
    <x v="0"/>
    <x v="4"/>
    <x v="4"/>
    <x v="0"/>
    <x v="0"/>
    <s v="LP2532"/>
    <m/>
    <s v="LT PRONTA MEDIO ÍNDICE 1.56 AR"/>
    <x v="5"/>
    <x v="0"/>
    <x v="0"/>
    <x v="0"/>
    <x v="0"/>
    <x v="2"/>
    <x v="0"/>
    <x v="0"/>
    <n v="9999"/>
    <s v="RECEITA"/>
    <x v="4"/>
    <x v="1"/>
    <x v="0"/>
    <x v="0"/>
    <n v="90"/>
    <n v="0"/>
    <n v="0"/>
    <n v="180"/>
    <m/>
    <n v="15.12"/>
    <m/>
    <n v="7.14569273521239"/>
    <m/>
    <n v="154.81"/>
    <m/>
    <m/>
    <x v="1"/>
  </r>
  <r>
    <x v="4"/>
    <n v="18769"/>
    <x v="1"/>
    <s v="10/02/2022"/>
    <x v="18"/>
    <x v="18"/>
    <x v="0"/>
    <x v="8"/>
    <x v="8"/>
    <x v="0"/>
    <x v="0"/>
    <s v="LP2532"/>
    <m/>
    <s v="LT PRONTA MEDIO ÍNDICE 1.56 AR"/>
    <x v="5"/>
    <x v="0"/>
    <x v="0"/>
    <x v="0"/>
    <x v="0"/>
    <x v="2"/>
    <x v="0"/>
    <x v="0"/>
    <n v="9999"/>
    <s v="RECEITA"/>
    <x v="4"/>
    <x v="0"/>
    <x v="0"/>
    <x v="0"/>
    <n v="112.5"/>
    <n v="45"/>
    <n v="20"/>
    <n v="180"/>
    <m/>
    <n v="15.12"/>
    <m/>
    <n v="30.252100840336102"/>
    <m/>
    <n v="174.05"/>
    <m/>
    <m/>
    <x v="1"/>
  </r>
  <r>
    <x v="1"/>
    <n v="3060"/>
    <x v="1"/>
    <s v="10/02/2022"/>
    <x v="18"/>
    <x v="18"/>
    <x v="0"/>
    <x v="2"/>
    <x v="2"/>
    <x v="0"/>
    <x v="0"/>
    <s v="LP2532"/>
    <m/>
    <s v="LT PRONTA MEDIO ÍNDICE 1.56 AR"/>
    <x v="5"/>
    <x v="0"/>
    <x v="0"/>
    <x v="0"/>
    <x v="0"/>
    <x v="2"/>
    <x v="0"/>
    <x v="0"/>
    <n v="9999"/>
    <s v="RECEITA"/>
    <x v="4"/>
    <x v="3"/>
    <x v="0"/>
    <x v="0"/>
    <n v="99"/>
    <n v="13"/>
    <n v="6.5656999999999996"/>
    <n v="185"/>
    <m/>
    <n v="15.12"/>
    <m/>
    <n v="10.3064066852368"/>
    <m/>
    <n v="167.05"/>
    <m/>
    <m/>
    <x v="1"/>
  </r>
  <r>
    <x v="0"/>
    <n v="12978"/>
    <x v="1"/>
    <s v="11/02/2022"/>
    <x v="8"/>
    <x v="8"/>
    <x v="0"/>
    <x v="9"/>
    <x v="9"/>
    <x v="0"/>
    <x v="0"/>
    <s v="LP2532"/>
    <m/>
    <s v="LT PRONTA MEDIO ÍNDICE 1.56 AR"/>
    <x v="5"/>
    <x v="0"/>
    <x v="0"/>
    <x v="0"/>
    <x v="0"/>
    <x v="2"/>
    <x v="0"/>
    <x v="0"/>
    <n v="9999"/>
    <s v="RECEITA"/>
    <x v="4"/>
    <x v="1"/>
    <x v="0"/>
    <x v="0"/>
    <n v="90"/>
    <n v="36"/>
    <n v="20"/>
    <n v="144"/>
    <m/>
    <n v="15.12"/>
    <m/>
    <n v="21.3967310549777"/>
    <m/>
    <n v="137.27000000000001"/>
    <m/>
    <m/>
    <x v="1"/>
  </r>
  <r>
    <x v="4"/>
    <n v="18783"/>
    <x v="1"/>
    <s v="11/02/2022"/>
    <x v="8"/>
    <x v="8"/>
    <x v="0"/>
    <x v="10"/>
    <x v="10"/>
    <x v="0"/>
    <x v="0"/>
    <s v="LP2532"/>
    <m/>
    <s v="LT PRONTA MEDIO ÍNDICE 1.56 AR"/>
    <x v="5"/>
    <x v="0"/>
    <x v="0"/>
    <x v="0"/>
    <x v="0"/>
    <x v="2"/>
    <x v="0"/>
    <x v="0"/>
    <n v="9999"/>
    <s v="RECEITA"/>
    <x v="4"/>
    <x v="1"/>
    <x v="0"/>
    <x v="0"/>
    <n v="90"/>
    <n v="36"/>
    <n v="20"/>
    <n v="144"/>
    <m/>
    <n v="15.12"/>
    <m/>
    <n v="24.2016806722689"/>
    <m/>
    <n v="138.05000000000001"/>
    <m/>
    <m/>
    <x v="1"/>
  </r>
  <r>
    <x v="5"/>
    <n v="1369"/>
    <x v="1"/>
    <s v="11/02/2022"/>
    <x v="8"/>
    <x v="8"/>
    <x v="0"/>
    <x v="13"/>
    <x v="13"/>
    <x v="0"/>
    <x v="0"/>
    <s v="LP2532"/>
    <m/>
    <s v="LT PRONTA MEDIO ÍNDICE 1.56 AR"/>
    <x v="5"/>
    <x v="0"/>
    <x v="0"/>
    <x v="0"/>
    <x v="0"/>
    <x v="2"/>
    <x v="0"/>
    <x v="0"/>
    <n v="9999"/>
    <s v="RECEITA"/>
    <x v="4"/>
    <x v="1"/>
    <x v="0"/>
    <x v="0"/>
    <n v="90"/>
    <n v="36"/>
    <n v="20"/>
    <n v="144"/>
    <n v="350"/>
    <n v="15.12"/>
    <n v="62.93"/>
    <n v="20.7792207792208"/>
    <n v="5.5617352614015596"/>
    <n v="137.07"/>
    <n v="287.07"/>
    <s v="Cartão Crédito: R$ 350,00"/>
    <x v="8"/>
  </r>
  <r>
    <x v="5"/>
    <n v="1370"/>
    <x v="1"/>
    <s v="11/02/2022"/>
    <x v="8"/>
    <x v="8"/>
    <x v="0"/>
    <x v="13"/>
    <x v="13"/>
    <x v="0"/>
    <x v="0"/>
    <s v="LP2532"/>
    <m/>
    <s v="LT PRONTA MEDIO ÍNDICE 1.56 AR"/>
    <x v="5"/>
    <x v="0"/>
    <x v="0"/>
    <x v="0"/>
    <x v="0"/>
    <x v="2"/>
    <x v="0"/>
    <x v="0"/>
    <n v="9999"/>
    <s v="RECEITA"/>
    <x v="4"/>
    <x v="1"/>
    <x v="0"/>
    <x v="0"/>
    <n v="90"/>
    <n v="36"/>
    <n v="20"/>
    <n v="144"/>
    <n v="730"/>
    <n v="15.12"/>
    <n v="191.4"/>
    <n v="20.7792207792208"/>
    <n v="3.81400208986416"/>
    <n v="137.07"/>
    <n v="538.6"/>
    <s v="Cartão Crédito: R$ 730,00"/>
    <x v="3"/>
  </r>
  <r>
    <x v="5"/>
    <n v="1370"/>
    <x v="1"/>
    <s v="11/02/2022"/>
    <x v="8"/>
    <x v="8"/>
    <x v="0"/>
    <x v="13"/>
    <x v="13"/>
    <x v="0"/>
    <x v="0"/>
    <s v="LP2532"/>
    <m/>
    <s v="LT PRONTA MEDIO ÍNDICE 1.56 AR"/>
    <x v="5"/>
    <x v="0"/>
    <x v="0"/>
    <x v="0"/>
    <x v="0"/>
    <x v="2"/>
    <x v="0"/>
    <x v="0"/>
    <n v="9999"/>
    <s v="RECEITA"/>
    <x v="4"/>
    <x v="1"/>
    <x v="0"/>
    <x v="0"/>
    <n v="90"/>
    <n v="36"/>
    <n v="20"/>
    <n v="144"/>
    <m/>
    <n v="15.12"/>
    <m/>
    <n v="20.7792207792208"/>
    <m/>
    <n v="137.07"/>
    <m/>
    <m/>
    <x v="1"/>
  </r>
  <r>
    <x v="2"/>
    <n v="8081"/>
    <x v="1"/>
    <s v="11/02/2022"/>
    <x v="8"/>
    <x v="8"/>
    <x v="0"/>
    <x v="4"/>
    <x v="4"/>
    <x v="0"/>
    <x v="0"/>
    <s v="LP2532"/>
    <m/>
    <s v="LT PRONTA MEDIO ÍNDICE 1.56 AR"/>
    <x v="5"/>
    <x v="0"/>
    <x v="0"/>
    <x v="0"/>
    <x v="0"/>
    <x v="2"/>
    <x v="0"/>
    <x v="0"/>
    <n v="9999"/>
    <s v="RECEITA"/>
    <x v="4"/>
    <x v="1"/>
    <x v="0"/>
    <x v="0"/>
    <n v="90"/>
    <n v="0"/>
    <n v="0"/>
    <n v="180"/>
    <n v="180"/>
    <n v="15.12"/>
    <n v="25.19"/>
    <n v="7.14569273521239"/>
    <n v="7.14569273521239"/>
    <n v="154.81"/>
    <n v="154.81"/>
    <s v="Dinheiro: R$ 180,00"/>
    <x v="0"/>
  </r>
  <r>
    <x v="0"/>
    <n v="12996"/>
    <x v="1"/>
    <s v="14/02/2022"/>
    <x v="11"/>
    <x v="11"/>
    <x v="0"/>
    <x v="9"/>
    <x v="9"/>
    <x v="0"/>
    <x v="0"/>
    <s v="LP2532"/>
    <m/>
    <s v="LT PRONTA MEDIO ÍNDICE 1.56 AR"/>
    <x v="5"/>
    <x v="0"/>
    <x v="0"/>
    <x v="0"/>
    <x v="0"/>
    <x v="2"/>
    <x v="0"/>
    <x v="0"/>
    <n v="9999"/>
    <s v="RECEITA"/>
    <x v="4"/>
    <x v="1"/>
    <x v="0"/>
    <x v="0"/>
    <n v="90"/>
    <n v="36"/>
    <n v="20"/>
    <n v="144"/>
    <n v="550"/>
    <n v="15.12"/>
    <n v="103.33"/>
    <n v="21.3967310549777"/>
    <n v="5.3227523468499003"/>
    <n v="137.27000000000001"/>
    <n v="446.67"/>
    <s v="Cartão Crédito: R$ 550,00"/>
    <x v="6"/>
  </r>
  <r>
    <x v="5"/>
    <n v="1384"/>
    <x v="1"/>
    <s v="15/02/2022"/>
    <x v="7"/>
    <x v="7"/>
    <x v="0"/>
    <x v="13"/>
    <x v="13"/>
    <x v="0"/>
    <x v="0"/>
    <s v="LP2532"/>
    <m/>
    <s v="LT PRONTA MEDIO ÍNDICE 1.56 AR"/>
    <x v="5"/>
    <x v="0"/>
    <x v="0"/>
    <x v="0"/>
    <x v="0"/>
    <x v="2"/>
    <x v="0"/>
    <x v="0"/>
    <n v="9999"/>
    <s v="RECEITA"/>
    <x v="4"/>
    <x v="1"/>
    <x v="0"/>
    <x v="0"/>
    <n v="90"/>
    <n v="0"/>
    <n v="0"/>
    <n v="180"/>
    <n v="491"/>
    <n v="15.12"/>
    <n v="98.54"/>
    <n v="25.974025974025999"/>
    <n v="4.9827481225898103"/>
    <n v="173.07"/>
    <n v="392.46"/>
    <s v="Cartão Crédito: R$ 491,00"/>
    <x v="8"/>
  </r>
  <r>
    <x v="4"/>
    <n v="18820"/>
    <x v="1"/>
    <s v="15/02/2022"/>
    <x v="7"/>
    <x v="7"/>
    <x v="0"/>
    <x v="10"/>
    <x v="10"/>
    <x v="0"/>
    <x v="0"/>
    <s v="LP2532"/>
    <m/>
    <s v="LT PRONTA MEDIO ÍNDICE 1.56 AR"/>
    <x v="5"/>
    <x v="0"/>
    <x v="0"/>
    <x v="0"/>
    <x v="0"/>
    <x v="2"/>
    <x v="0"/>
    <x v="0"/>
    <n v="9999"/>
    <s v="RECEITA"/>
    <x v="4"/>
    <x v="4"/>
    <x v="0"/>
    <x v="0"/>
    <n v="135"/>
    <n v="0"/>
    <n v="0"/>
    <n v="270"/>
    <n v="356"/>
    <n v="15.12"/>
    <n v="66.89"/>
    <n v="45.378151260504197"/>
    <n v="5.3221707280609998"/>
    <n v="264.05"/>
    <n v="289.11"/>
    <s v="Dinheiro: R$ 356,00"/>
    <x v="0"/>
  </r>
  <r>
    <x v="0"/>
    <n v="13031"/>
    <x v="1"/>
    <s v="17/02/2022"/>
    <x v="13"/>
    <x v="13"/>
    <x v="0"/>
    <x v="9"/>
    <x v="9"/>
    <x v="0"/>
    <x v="0"/>
    <s v="LP2532"/>
    <m/>
    <s v="LT PRONTA MEDIO ÍNDICE 1.56 AR"/>
    <x v="5"/>
    <x v="0"/>
    <x v="0"/>
    <x v="0"/>
    <x v="0"/>
    <x v="2"/>
    <x v="0"/>
    <x v="0"/>
    <n v="9999"/>
    <s v="RECEITA"/>
    <x v="4"/>
    <x v="1"/>
    <x v="0"/>
    <x v="0"/>
    <n v="90"/>
    <n v="36"/>
    <n v="20"/>
    <n v="144"/>
    <n v="1539"/>
    <n v="15.12"/>
    <n v="214.46"/>
    <n v="21.3967310549777"/>
    <n v="7.1761633871118198"/>
    <n v="137.27000000000001"/>
    <n v="1324.54"/>
    <s v="Cartão Crédito: R$ 1539,00"/>
    <x v="5"/>
  </r>
  <r>
    <x v="0"/>
    <n v="13031"/>
    <x v="1"/>
    <s v="17/02/2022"/>
    <x v="13"/>
    <x v="13"/>
    <x v="0"/>
    <x v="9"/>
    <x v="9"/>
    <x v="0"/>
    <x v="0"/>
    <s v="LP2532"/>
    <m/>
    <s v="LT PRONTA MEDIO ÍNDICE 1.56 AR"/>
    <x v="5"/>
    <x v="0"/>
    <x v="0"/>
    <x v="0"/>
    <x v="0"/>
    <x v="2"/>
    <x v="0"/>
    <x v="0"/>
    <n v="9999"/>
    <s v="RECEITA"/>
    <x v="4"/>
    <x v="1"/>
    <x v="0"/>
    <x v="0"/>
    <n v="90"/>
    <n v="36"/>
    <n v="20"/>
    <n v="144"/>
    <m/>
    <n v="15.12"/>
    <m/>
    <n v="21.3967310549777"/>
    <m/>
    <n v="137.27000000000001"/>
    <m/>
    <m/>
    <x v="1"/>
  </r>
  <r>
    <x v="2"/>
    <n v="8119"/>
    <x v="1"/>
    <s v="18/02/2022"/>
    <x v="22"/>
    <x v="23"/>
    <x v="0"/>
    <x v="4"/>
    <x v="4"/>
    <x v="0"/>
    <x v="0"/>
    <s v="LP2532"/>
    <m/>
    <s v="LT PRONTA MEDIO ÍNDICE 1.56 AR"/>
    <x v="5"/>
    <x v="0"/>
    <x v="0"/>
    <x v="0"/>
    <x v="0"/>
    <x v="2"/>
    <x v="0"/>
    <x v="0"/>
    <n v="9999"/>
    <s v="RECEITA"/>
    <x v="4"/>
    <x v="1"/>
    <x v="0"/>
    <x v="0"/>
    <n v="90"/>
    <n v="80"/>
    <n v="44.444400000000002"/>
    <n v="100"/>
    <m/>
    <n v="15.12"/>
    <m/>
    <n v="3.9698292973402101"/>
    <m/>
    <n v="74.81"/>
    <m/>
    <m/>
    <x v="1"/>
  </r>
  <r>
    <x v="4"/>
    <n v="18875"/>
    <x v="1"/>
    <s v="18/02/2022"/>
    <x v="22"/>
    <x v="23"/>
    <x v="0"/>
    <x v="7"/>
    <x v="7"/>
    <x v="0"/>
    <x v="0"/>
    <s v="LP2532"/>
    <m/>
    <s v="LT PRONTA MEDIO ÍNDICE 1.56 AR"/>
    <x v="5"/>
    <x v="0"/>
    <x v="0"/>
    <x v="0"/>
    <x v="0"/>
    <x v="2"/>
    <x v="0"/>
    <x v="0"/>
    <n v="9999"/>
    <s v="RECEITA"/>
    <x v="4"/>
    <x v="1"/>
    <x v="0"/>
    <x v="0"/>
    <n v="90"/>
    <n v="40"/>
    <n v="22.222200000000001"/>
    <n v="140"/>
    <n v="720"/>
    <n v="15.12"/>
    <n v="153.49"/>
    <n v="23.529411764705898"/>
    <n v="4.6908593393706397"/>
    <n v="134.05000000000001"/>
    <n v="566.51"/>
    <s v="Cartão Crédito: R$ 720,00"/>
    <x v="3"/>
  </r>
  <r>
    <x v="4"/>
    <n v="18875"/>
    <x v="1"/>
    <s v="18/02/2022"/>
    <x v="22"/>
    <x v="23"/>
    <x v="0"/>
    <x v="7"/>
    <x v="7"/>
    <x v="0"/>
    <x v="0"/>
    <s v="LP2532"/>
    <m/>
    <s v="LT PRONTA MEDIO ÍNDICE 1.56 AR"/>
    <x v="5"/>
    <x v="0"/>
    <x v="0"/>
    <x v="0"/>
    <x v="0"/>
    <x v="2"/>
    <x v="0"/>
    <x v="0"/>
    <n v="9999"/>
    <s v="RECEITA"/>
    <x v="4"/>
    <x v="1"/>
    <x v="0"/>
    <x v="0"/>
    <n v="90"/>
    <n v="40"/>
    <n v="22.222200000000001"/>
    <n v="140"/>
    <m/>
    <n v="15.12"/>
    <m/>
    <n v="23.529411764705898"/>
    <m/>
    <n v="134.05000000000001"/>
    <m/>
    <m/>
    <x v="1"/>
  </r>
  <r>
    <x v="5"/>
    <n v="1414"/>
    <x v="1"/>
    <s v="18/02/2022"/>
    <x v="22"/>
    <x v="23"/>
    <x v="0"/>
    <x v="14"/>
    <x v="14"/>
    <x v="0"/>
    <x v="0"/>
    <s v="LP2532"/>
    <m/>
    <s v="LT PRONTA MEDIO ÍNDICE 1.56 AR"/>
    <x v="5"/>
    <x v="0"/>
    <x v="0"/>
    <x v="0"/>
    <x v="0"/>
    <x v="2"/>
    <x v="0"/>
    <x v="0"/>
    <n v="9999"/>
    <s v="RECEITA"/>
    <x v="4"/>
    <x v="1"/>
    <x v="0"/>
    <x v="0"/>
    <n v="90"/>
    <n v="0"/>
    <n v="0"/>
    <n v="180"/>
    <m/>
    <n v="15.12"/>
    <m/>
    <n v="25.974025974025999"/>
    <m/>
    <n v="173.07"/>
    <m/>
    <m/>
    <x v="1"/>
  </r>
  <r>
    <x v="0"/>
    <n v="13039"/>
    <x v="1"/>
    <s v="19/02/2022"/>
    <x v="14"/>
    <x v="14"/>
    <x v="0"/>
    <x v="9"/>
    <x v="9"/>
    <x v="0"/>
    <x v="0"/>
    <s v="LP2532"/>
    <m/>
    <s v="LT PRONTA MEDIO ÍNDICE 1.56 AR"/>
    <x v="5"/>
    <x v="0"/>
    <x v="0"/>
    <x v="0"/>
    <x v="0"/>
    <x v="2"/>
    <x v="0"/>
    <x v="0"/>
    <n v="9999"/>
    <s v="RECEITA"/>
    <x v="4"/>
    <x v="1"/>
    <x v="0"/>
    <x v="0"/>
    <n v="90"/>
    <n v="36"/>
    <n v="20"/>
    <n v="144"/>
    <n v="768"/>
    <n v="15.12"/>
    <n v="170.95"/>
    <n v="21.3967310549777"/>
    <n v="4.4925416788534704"/>
    <n v="137.27000000000001"/>
    <n v="597.04999999999995"/>
    <s v="Cartão Crédito: R$ 768,00"/>
    <x v="3"/>
  </r>
  <r>
    <x v="4"/>
    <n v="18879"/>
    <x v="1"/>
    <s v="19/02/2022"/>
    <x v="14"/>
    <x v="14"/>
    <x v="0"/>
    <x v="10"/>
    <x v="10"/>
    <x v="0"/>
    <x v="0"/>
    <s v="LP2532"/>
    <m/>
    <s v="LT PRONTA MEDIO ÍNDICE 1.56 AR"/>
    <x v="5"/>
    <x v="0"/>
    <x v="0"/>
    <x v="0"/>
    <x v="0"/>
    <x v="2"/>
    <x v="0"/>
    <x v="0"/>
    <n v="9999"/>
    <s v="RECEITA"/>
    <x v="4"/>
    <x v="1"/>
    <x v="0"/>
    <x v="0"/>
    <n v="90"/>
    <n v="36"/>
    <n v="20"/>
    <n v="144"/>
    <n v="568"/>
    <n v="15.12"/>
    <n v="86.66"/>
    <n v="24.2016806722689"/>
    <n v="6.5543503346411303"/>
    <n v="138.05000000000001"/>
    <n v="481.34"/>
    <s v="Cartão Crédito: R$ 568,00"/>
    <x v="3"/>
  </r>
  <r>
    <x v="4"/>
    <n v="18879"/>
    <x v="1"/>
    <s v="19/02/2022"/>
    <x v="14"/>
    <x v="14"/>
    <x v="0"/>
    <x v="10"/>
    <x v="10"/>
    <x v="0"/>
    <x v="0"/>
    <s v="LP2532"/>
    <m/>
    <s v="LT PRONTA MEDIO ÍNDICE 1.56 AR"/>
    <x v="5"/>
    <x v="0"/>
    <x v="0"/>
    <x v="0"/>
    <x v="0"/>
    <x v="2"/>
    <x v="0"/>
    <x v="0"/>
    <n v="9999"/>
    <s v="RECEITA"/>
    <x v="4"/>
    <x v="1"/>
    <x v="0"/>
    <x v="0"/>
    <n v="90"/>
    <n v="36"/>
    <n v="20"/>
    <n v="144"/>
    <m/>
    <n v="15.12"/>
    <m/>
    <n v="24.2016806722689"/>
    <m/>
    <n v="138.05000000000001"/>
    <m/>
    <m/>
    <x v="1"/>
  </r>
  <r>
    <x v="4"/>
    <n v="18889"/>
    <x v="1"/>
    <s v="21/02/2022"/>
    <x v="0"/>
    <x v="0"/>
    <x v="0"/>
    <x v="7"/>
    <x v="7"/>
    <x v="0"/>
    <x v="0"/>
    <s v="LP2532"/>
    <m/>
    <s v="LT PRONTA MEDIO ÍNDICE 1.56 AR"/>
    <x v="5"/>
    <x v="0"/>
    <x v="0"/>
    <x v="0"/>
    <x v="0"/>
    <x v="2"/>
    <x v="0"/>
    <x v="0"/>
    <n v="9999"/>
    <s v="RECEITA"/>
    <x v="4"/>
    <x v="0"/>
    <x v="0"/>
    <x v="0"/>
    <n v="112.5"/>
    <n v="85"/>
    <n v="37.777799999999999"/>
    <n v="140"/>
    <n v="550"/>
    <n v="15.12"/>
    <n v="149.63999999999999"/>
    <n v="23.529411764705898"/>
    <n v="3.6754878374766098"/>
    <n v="134.05000000000001"/>
    <n v="400.36"/>
    <s v="Cartão Crédito: R$ 550,00"/>
    <x v="9"/>
  </r>
  <r>
    <x v="0"/>
    <n v="13116"/>
    <x v="1"/>
    <s v="24/02/2022"/>
    <x v="19"/>
    <x v="19"/>
    <x v="0"/>
    <x v="0"/>
    <x v="0"/>
    <x v="0"/>
    <x v="0"/>
    <s v="LP2532"/>
    <m/>
    <s v="LT PRONTA MEDIO ÍNDICE 1.56 AR"/>
    <x v="5"/>
    <x v="0"/>
    <x v="0"/>
    <x v="0"/>
    <x v="0"/>
    <x v="2"/>
    <x v="0"/>
    <x v="0"/>
    <n v="9999"/>
    <s v="RECEITA"/>
    <x v="4"/>
    <x v="1"/>
    <x v="0"/>
    <x v="0"/>
    <n v="90"/>
    <n v="36"/>
    <n v="20"/>
    <n v="144"/>
    <n v="144"/>
    <n v="15.12"/>
    <n v="6.7"/>
    <n v="21.492537313432798"/>
    <n v="21.492537313432798"/>
    <n v="137.30000000000001"/>
    <n v="137.30000000000001"/>
    <s v="Cartão Crédito: R$ 144,00"/>
    <x v="4"/>
  </r>
  <r>
    <x v="4"/>
    <n v="18938"/>
    <x v="1"/>
    <s v="25/02/2022"/>
    <x v="19"/>
    <x v="19"/>
    <x v="0"/>
    <x v="7"/>
    <x v="7"/>
    <x v="0"/>
    <x v="0"/>
    <s v="LP2532"/>
    <m/>
    <s v="LT PRONTA MEDIO ÍNDICE 1.56 AR"/>
    <x v="5"/>
    <x v="0"/>
    <x v="0"/>
    <x v="0"/>
    <x v="0"/>
    <x v="2"/>
    <x v="0"/>
    <x v="0"/>
    <n v="9999"/>
    <s v="RECEITA"/>
    <x v="4"/>
    <x v="0"/>
    <x v="0"/>
    <x v="0"/>
    <n v="112.5"/>
    <n v="0"/>
    <n v="0"/>
    <n v="225"/>
    <n v="940"/>
    <n v="15.12"/>
    <n v="221.12"/>
    <n v="37.815126050420197"/>
    <n v="4.2510853835021702"/>
    <n v="219.05"/>
    <n v="718.88"/>
    <s v="Cartão Crédito: R$ 940,00"/>
    <x v="3"/>
  </r>
  <r>
    <x v="4"/>
    <n v="18938"/>
    <x v="1"/>
    <s v="25/02/2022"/>
    <x v="19"/>
    <x v="19"/>
    <x v="0"/>
    <x v="7"/>
    <x v="7"/>
    <x v="0"/>
    <x v="0"/>
    <s v="LP2532"/>
    <m/>
    <s v="LT PRONTA MEDIO ÍNDICE 1.56 AR"/>
    <x v="5"/>
    <x v="0"/>
    <x v="0"/>
    <x v="0"/>
    <x v="0"/>
    <x v="2"/>
    <x v="0"/>
    <x v="0"/>
    <n v="9999"/>
    <s v="RECEITA"/>
    <x v="4"/>
    <x v="0"/>
    <x v="0"/>
    <x v="0"/>
    <n v="112.5"/>
    <n v="0"/>
    <n v="0"/>
    <n v="225"/>
    <m/>
    <n v="15.12"/>
    <m/>
    <n v="37.815126050420197"/>
    <m/>
    <n v="219.05"/>
    <m/>
    <m/>
    <x v="1"/>
  </r>
  <r>
    <x v="4"/>
    <n v="18939"/>
    <x v="1"/>
    <s v="25/02/2022"/>
    <x v="19"/>
    <x v="19"/>
    <x v="0"/>
    <x v="7"/>
    <x v="7"/>
    <x v="0"/>
    <x v="0"/>
    <s v="LP2532"/>
    <m/>
    <s v="LT PRONTA MEDIO ÍNDICE 1.56 AR"/>
    <x v="5"/>
    <x v="0"/>
    <x v="0"/>
    <x v="0"/>
    <x v="0"/>
    <x v="2"/>
    <x v="0"/>
    <x v="0"/>
    <n v="9999"/>
    <s v="RECEITA"/>
    <x v="4"/>
    <x v="4"/>
    <x v="0"/>
    <x v="0"/>
    <n v="135"/>
    <n v="20"/>
    <n v="7.4074"/>
    <n v="250"/>
    <n v="520"/>
    <n v="15.12"/>
    <n v="70.849999999999994"/>
    <n v="42.016806722689097"/>
    <n v="7.3394495412843996"/>
    <n v="244.05"/>
    <n v="449.15"/>
    <s v="Cartão Crédito: R$ 520,00"/>
    <x v="10"/>
  </r>
  <r>
    <x v="4"/>
    <n v="18940"/>
    <x v="1"/>
    <s v="25/02/2022"/>
    <x v="19"/>
    <x v="19"/>
    <x v="0"/>
    <x v="7"/>
    <x v="7"/>
    <x v="0"/>
    <x v="0"/>
    <s v="LP2532"/>
    <m/>
    <s v="LT PRONTA MEDIO ÍNDICE 1.56 AR"/>
    <x v="5"/>
    <x v="0"/>
    <x v="0"/>
    <x v="0"/>
    <x v="0"/>
    <x v="2"/>
    <x v="0"/>
    <x v="0"/>
    <n v="9999"/>
    <s v="RECEITA"/>
    <x v="4"/>
    <x v="1"/>
    <x v="0"/>
    <x v="0"/>
    <n v="90"/>
    <n v="60"/>
    <n v="33.333300000000001"/>
    <n v="120"/>
    <n v="240"/>
    <n v="15.12"/>
    <n v="11.9"/>
    <n v="20.168067226890798"/>
    <n v="20.168067226890798"/>
    <n v="114.05"/>
    <n v="228.1"/>
    <s v="Conta Bancária: R$ 240,00"/>
    <x v="0"/>
  </r>
  <r>
    <x v="4"/>
    <n v="18940"/>
    <x v="1"/>
    <s v="25/02/2022"/>
    <x v="19"/>
    <x v="19"/>
    <x v="0"/>
    <x v="7"/>
    <x v="7"/>
    <x v="0"/>
    <x v="0"/>
    <s v="LP2532"/>
    <m/>
    <s v="LT PRONTA MEDIO ÍNDICE 1.56 AR"/>
    <x v="5"/>
    <x v="0"/>
    <x v="0"/>
    <x v="0"/>
    <x v="0"/>
    <x v="2"/>
    <x v="0"/>
    <x v="0"/>
    <n v="9999"/>
    <s v="RECEITA"/>
    <x v="4"/>
    <x v="1"/>
    <x v="0"/>
    <x v="0"/>
    <n v="90"/>
    <n v="60"/>
    <n v="33.333300000000001"/>
    <n v="120"/>
    <m/>
    <n v="15.12"/>
    <m/>
    <n v="20.168067226890798"/>
    <m/>
    <n v="114.05"/>
    <m/>
    <m/>
    <x v="1"/>
  </r>
  <r>
    <x v="0"/>
    <n v="13103"/>
    <x v="1"/>
    <s v="23/02/2022"/>
    <x v="2"/>
    <x v="2"/>
    <x v="0"/>
    <x v="15"/>
    <x v="15"/>
    <x v="0"/>
    <x v="0"/>
    <s v="LP2532"/>
    <m/>
    <s v="LT PRONTA MEDIO ÍNDICE 1.56 AR"/>
    <x v="5"/>
    <x v="0"/>
    <x v="0"/>
    <x v="0"/>
    <x v="0"/>
    <x v="2"/>
    <x v="0"/>
    <x v="0"/>
    <n v="9999"/>
    <s v="RECEITA"/>
    <x v="4"/>
    <x v="1"/>
    <x v="0"/>
    <x v="0"/>
    <n v="90"/>
    <n v="36"/>
    <n v="20"/>
    <n v="144"/>
    <n v="144"/>
    <n v="15.12"/>
    <n v="6.7"/>
    <n v="21.492537313432798"/>
    <n v="21.492537313432798"/>
    <n v="137.30000000000001"/>
    <n v="137.30000000000001"/>
    <s v="Cartão Débito: R$ 94,00 | Crédito: R$ 50,00"/>
    <x v="2"/>
  </r>
  <r>
    <x v="2"/>
    <n v="8168"/>
    <x v="1"/>
    <s v="26/02/2022"/>
    <x v="2"/>
    <x v="2"/>
    <x v="0"/>
    <x v="4"/>
    <x v="4"/>
    <x v="0"/>
    <x v="0"/>
    <s v="LP2532"/>
    <m/>
    <s v="LT PRONTA MEDIO ÍNDICE 1.56 AR"/>
    <x v="5"/>
    <x v="0"/>
    <x v="0"/>
    <x v="0"/>
    <x v="0"/>
    <x v="2"/>
    <x v="0"/>
    <x v="0"/>
    <n v="9999"/>
    <s v="RECEITA"/>
    <x v="4"/>
    <x v="1"/>
    <x v="0"/>
    <x v="0"/>
    <n v="90"/>
    <n v="40"/>
    <n v="22.222200000000001"/>
    <n v="140"/>
    <n v="140"/>
    <n v="15.12"/>
    <n v="25.19"/>
    <n v="5.5577610162762996"/>
    <n v="5.5577610162762996"/>
    <n v="114.81"/>
    <n v="114.81"/>
    <s v="Cartão Débito: R$ 140,00"/>
    <x v="2"/>
  </r>
  <r>
    <x v="4"/>
    <n v="18942"/>
    <x v="1"/>
    <s v="26/02/2022"/>
    <x v="2"/>
    <x v="2"/>
    <x v="0"/>
    <x v="7"/>
    <x v="7"/>
    <x v="0"/>
    <x v="0"/>
    <s v="LP2532"/>
    <m/>
    <s v="LT PRONTA MEDIO ÍNDICE 1.56 AR"/>
    <x v="5"/>
    <x v="0"/>
    <x v="0"/>
    <x v="0"/>
    <x v="0"/>
    <x v="2"/>
    <x v="0"/>
    <x v="0"/>
    <n v="9999"/>
    <s v="RECEITA"/>
    <x v="4"/>
    <x v="3"/>
    <x v="0"/>
    <x v="0"/>
    <n v="99"/>
    <n v="58"/>
    <n v="29.292899999999999"/>
    <n v="140"/>
    <n v="480"/>
    <n v="15.12"/>
    <n v="112.21"/>
    <n v="23.529411764705898"/>
    <n v="4.2776936101951701"/>
    <n v="134.05000000000001"/>
    <n v="367.79"/>
    <s v="Cartão Crédito: R$ 480,00"/>
    <x v="6"/>
  </r>
  <r>
    <x v="0"/>
    <n v="13142"/>
    <x v="1"/>
    <s v="28/02/2022"/>
    <x v="25"/>
    <x v="26"/>
    <x v="0"/>
    <x v="15"/>
    <x v="15"/>
    <x v="0"/>
    <x v="0"/>
    <s v="LP2532"/>
    <m/>
    <s v="LT PRONTA MEDIO ÍNDICE 1.56 AR"/>
    <x v="5"/>
    <x v="0"/>
    <x v="0"/>
    <x v="0"/>
    <x v="0"/>
    <x v="2"/>
    <x v="0"/>
    <x v="0"/>
    <n v="9999"/>
    <s v="RECEITA"/>
    <x v="4"/>
    <x v="1"/>
    <x v="0"/>
    <x v="0"/>
    <n v="90"/>
    <n v="36"/>
    <n v="20"/>
    <n v="144"/>
    <n v="432"/>
    <n v="15.12"/>
    <n v="20.100000000000001"/>
    <n v="21.492537313432798"/>
    <n v="21.492537313432798"/>
    <n v="137.30000000000001"/>
    <n v="411.9"/>
    <s v="Dinheiro: R$ 432,00"/>
    <x v="0"/>
  </r>
  <r>
    <x v="0"/>
    <n v="13142"/>
    <x v="1"/>
    <s v="28/02/2022"/>
    <x v="25"/>
    <x v="26"/>
    <x v="0"/>
    <x v="15"/>
    <x v="15"/>
    <x v="0"/>
    <x v="0"/>
    <s v="LP2532"/>
    <m/>
    <s v="LT PRONTA MEDIO ÍNDICE 1.56 AR"/>
    <x v="5"/>
    <x v="0"/>
    <x v="0"/>
    <x v="0"/>
    <x v="0"/>
    <x v="2"/>
    <x v="0"/>
    <x v="0"/>
    <n v="9999"/>
    <s v="RECEITA"/>
    <x v="4"/>
    <x v="1"/>
    <x v="0"/>
    <x v="0"/>
    <n v="90"/>
    <n v="36"/>
    <n v="20"/>
    <n v="144"/>
    <m/>
    <n v="15.12"/>
    <m/>
    <n v="21.492537313432798"/>
    <m/>
    <n v="137.30000000000001"/>
    <m/>
    <m/>
    <x v="1"/>
  </r>
  <r>
    <x v="0"/>
    <n v="13142"/>
    <x v="1"/>
    <s v="28/02/2022"/>
    <x v="25"/>
    <x v="26"/>
    <x v="0"/>
    <x v="15"/>
    <x v="15"/>
    <x v="0"/>
    <x v="0"/>
    <s v="LP2532"/>
    <m/>
    <s v="LT PRONTA MEDIO ÍNDICE 1.56 AR"/>
    <x v="5"/>
    <x v="0"/>
    <x v="0"/>
    <x v="0"/>
    <x v="0"/>
    <x v="2"/>
    <x v="0"/>
    <x v="0"/>
    <n v="9999"/>
    <s v="RECEITA"/>
    <x v="4"/>
    <x v="1"/>
    <x v="0"/>
    <x v="0"/>
    <n v="90"/>
    <n v="36"/>
    <n v="20"/>
    <n v="144"/>
    <m/>
    <n v="15.12"/>
    <m/>
    <n v="21.492537313432798"/>
    <m/>
    <n v="137.30000000000001"/>
    <m/>
    <m/>
    <x v="1"/>
  </r>
  <r>
    <x v="5"/>
    <n v="1470"/>
    <x v="1"/>
    <s v="28/02/2022"/>
    <x v="25"/>
    <x v="26"/>
    <x v="0"/>
    <x v="13"/>
    <x v="13"/>
    <x v="0"/>
    <x v="0"/>
    <s v="LP2532"/>
    <m/>
    <s v="LT PRONTA MEDIO ÍNDICE 1.56 AR"/>
    <x v="5"/>
    <x v="0"/>
    <x v="0"/>
    <x v="0"/>
    <x v="0"/>
    <x v="2"/>
    <x v="0"/>
    <x v="0"/>
    <n v="9999"/>
    <s v="RECEITA"/>
    <x v="4"/>
    <x v="1"/>
    <x v="0"/>
    <x v="0"/>
    <n v="90"/>
    <n v="80"/>
    <n v="44.444400000000002"/>
    <n v="100"/>
    <n v="157"/>
    <n v="15.12"/>
    <n v="81.260000000000005"/>
    <n v="4.9212598425196896"/>
    <n v="1.9320698990893399"/>
    <n v="79.680000000000007"/>
    <n v="75.739999999999995"/>
    <s v="Cartão Débito: R$ 157,00"/>
    <x v="2"/>
  </r>
  <r>
    <x v="0"/>
    <n v="13123"/>
    <x v="1"/>
    <s v="24/02/2022"/>
    <x v="15"/>
    <x v="15"/>
    <x v="0"/>
    <x v="9"/>
    <x v="9"/>
    <x v="0"/>
    <x v="0"/>
    <s v="LP2532"/>
    <m/>
    <s v="LT PRONTA MEDIO ÍNDICE 1.56 AR"/>
    <x v="5"/>
    <x v="0"/>
    <x v="0"/>
    <x v="0"/>
    <x v="0"/>
    <x v="2"/>
    <x v="0"/>
    <x v="0"/>
    <n v="9999"/>
    <s v="RECEITA"/>
    <x v="4"/>
    <x v="1"/>
    <x v="0"/>
    <x v="0"/>
    <n v="90"/>
    <n v="36"/>
    <n v="20"/>
    <n v="144"/>
    <n v="144"/>
    <n v="15.12"/>
    <n v="6.7"/>
    <n v="21.492537313432798"/>
    <n v="21.492537313432798"/>
    <n v="137.30000000000001"/>
    <n v="137.30000000000001"/>
    <s v="Cartão Crédito: R$ 144,00"/>
    <x v="8"/>
  </r>
  <r>
    <x v="2"/>
    <n v="8160"/>
    <x v="1"/>
    <s v="24/02/2022"/>
    <x v="15"/>
    <x v="15"/>
    <x v="0"/>
    <x v="4"/>
    <x v="4"/>
    <x v="0"/>
    <x v="0"/>
    <s v="LP2532"/>
    <m/>
    <s v="LT PRONTA MEDIO ÍNDICE 1.56 AR"/>
    <x v="5"/>
    <x v="0"/>
    <x v="0"/>
    <x v="0"/>
    <x v="0"/>
    <x v="2"/>
    <x v="0"/>
    <x v="0"/>
    <n v="9999"/>
    <s v="RECEITA"/>
    <x v="4"/>
    <x v="1"/>
    <x v="0"/>
    <x v="0"/>
    <n v="90"/>
    <n v="40"/>
    <n v="22.222200000000001"/>
    <n v="140"/>
    <n v="300"/>
    <n v="15.12"/>
    <n v="111.86"/>
    <n v="5.5577610162762996"/>
    <n v="2.6819238333631299"/>
    <n v="114.81"/>
    <n v="188.14"/>
    <s v="Dinheiro: R$ 300,00"/>
    <x v="0"/>
  </r>
  <r>
    <x v="4"/>
    <n v="18919"/>
    <x v="1"/>
    <s v="24/02/2022"/>
    <x v="15"/>
    <x v="15"/>
    <x v="0"/>
    <x v="10"/>
    <x v="10"/>
    <x v="0"/>
    <x v="0"/>
    <s v="LP2532"/>
    <m/>
    <s v="LT PRONTA MEDIO ÍNDICE 1.56 AR"/>
    <x v="5"/>
    <x v="0"/>
    <x v="0"/>
    <x v="0"/>
    <x v="0"/>
    <x v="2"/>
    <x v="0"/>
    <x v="0"/>
    <n v="9999"/>
    <s v="RECEITA"/>
    <x v="4"/>
    <x v="3"/>
    <x v="0"/>
    <x v="0"/>
    <n v="99"/>
    <n v="8"/>
    <n v="4.0404"/>
    <n v="190"/>
    <m/>
    <n v="15.12"/>
    <m/>
    <n v="31.932773109243701"/>
    <m/>
    <n v="184.05"/>
    <m/>
    <m/>
    <x v="1"/>
  </r>
  <r>
    <x v="5"/>
    <n v="1447"/>
    <x v="1"/>
    <s v="24/02/2022"/>
    <x v="15"/>
    <x v="15"/>
    <x v="0"/>
    <x v="14"/>
    <x v="14"/>
    <x v="0"/>
    <x v="0"/>
    <s v="LP2532"/>
    <m/>
    <s v="LT PRONTA MEDIO ÍNDICE 1.56 AR"/>
    <x v="5"/>
    <x v="0"/>
    <x v="0"/>
    <x v="0"/>
    <x v="0"/>
    <x v="2"/>
    <x v="0"/>
    <x v="0"/>
    <n v="9999"/>
    <s v="RECEITA"/>
    <x v="4"/>
    <x v="1"/>
    <x v="0"/>
    <x v="0"/>
    <n v="90"/>
    <n v="0"/>
    <n v="0"/>
    <n v="180"/>
    <n v="348"/>
    <n v="15.12"/>
    <n v="99.56"/>
    <n v="8.8582677165354298"/>
    <n v="3.4953796705504199"/>
    <n v="159.68"/>
    <n v="248.44"/>
    <s v="Cartão Débito: R$ 348,00"/>
    <x v="2"/>
  </r>
  <r>
    <x v="5"/>
    <n v="1448"/>
    <x v="1"/>
    <s v="24/02/2022"/>
    <x v="15"/>
    <x v="15"/>
    <x v="0"/>
    <x v="13"/>
    <x v="13"/>
    <x v="0"/>
    <x v="0"/>
    <s v="LP2532"/>
    <m/>
    <s v="LT PRONTA MEDIO ÍNDICE 1.56 AR"/>
    <x v="5"/>
    <x v="0"/>
    <x v="0"/>
    <x v="0"/>
    <x v="0"/>
    <x v="2"/>
    <x v="0"/>
    <x v="0"/>
    <n v="9999"/>
    <s v="RECEITA"/>
    <x v="4"/>
    <x v="1"/>
    <x v="0"/>
    <x v="0"/>
    <n v="90"/>
    <n v="0"/>
    <n v="0"/>
    <n v="180"/>
    <n v="390"/>
    <n v="15.12"/>
    <n v="100.97"/>
    <n v="8.8582677165354298"/>
    <n v="3.8625334257700299"/>
    <n v="159.68"/>
    <n v="289.02999999999997"/>
    <s v="Dinheiro: R$ 390,00"/>
    <x v="0"/>
  </r>
  <r>
    <x v="5"/>
    <n v="1334"/>
    <x v="1"/>
    <s v="05/02/2022"/>
    <x v="9"/>
    <x v="9"/>
    <x v="0"/>
    <x v="14"/>
    <x v="14"/>
    <x v="0"/>
    <x v="0"/>
    <s v="LP30005"/>
    <m/>
    <s v="LENTE PRONTA MÉDIO ÍNDICE 1.56 AR CIL ESTENDIDO"/>
    <x v="5"/>
    <x v="0"/>
    <x v="0"/>
    <x v="0"/>
    <x v="0"/>
    <x v="2"/>
    <x v="0"/>
    <x v="0"/>
    <n v="9999"/>
    <s v="RECEITA"/>
    <x v="4"/>
    <x v="0"/>
    <x v="0"/>
    <x v="0"/>
    <n v="204.5"/>
    <n v="0"/>
    <n v="0"/>
    <n v="409"/>
    <n v="615"/>
    <n v="16.239999999999998"/>
    <n v="93.2"/>
    <n v="22.180043383947901"/>
    <n v="6.5987124463519304"/>
    <n v="390.56"/>
    <n v="521.79999999999995"/>
    <s v="Cartão Crédito: R$ 615,00"/>
    <x v="3"/>
  </r>
  <r>
    <x v="4"/>
    <n v="18761"/>
    <x v="1"/>
    <s v="09/02/2022"/>
    <x v="16"/>
    <x v="16"/>
    <x v="0"/>
    <x v="10"/>
    <x v="10"/>
    <x v="0"/>
    <x v="0"/>
    <s v="660192"/>
    <m/>
    <s v="ACES. P/ OCULOS DELAURENTIS CORRENTE METAL B"/>
    <x v="8"/>
    <x v="0"/>
    <x v="0"/>
    <x v="0"/>
    <x v="0"/>
    <x v="8"/>
    <x v="4"/>
    <x v="4"/>
    <n v="1203"/>
    <s v="DE LAURENTIS"/>
    <x v="2"/>
    <x v="0"/>
    <x v="0"/>
    <x v="0"/>
    <n v="54"/>
    <n v="0"/>
    <n v="0"/>
    <n v="54"/>
    <n v="74"/>
    <n v="16.8"/>
    <n v="20.5"/>
    <n v="3.21428571428571"/>
    <n v="3.6097560975609801"/>
    <n v="37.200000000000003"/>
    <n v="53.5"/>
    <s v="Dinheiro: R$ 20,00 | Cartão Débito: R$ 54,00"/>
    <x v="2"/>
  </r>
  <r>
    <x v="0"/>
    <n v="12927"/>
    <x v="1"/>
    <s v="07/02/2022"/>
    <x v="17"/>
    <x v="17"/>
    <x v="0"/>
    <x v="9"/>
    <x v="9"/>
    <x v="0"/>
    <x v="0"/>
    <s v="LP11271"/>
    <m/>
    <s v="LT PRONTA BLUE CUT1.56 AR"/>
    <x v="2"/>
    <x v="0"/>
    <x v="0"/>
    <x v="0"/>
    <x v="0"/>
    <x v="11"/>
    <x v="0"/>
    <x v="0"/>
    <n v="9999"/>
    <s v="RECEITA"/>
    <x v="2"/>
    <x v="0"/>
    <x v="0"/>
    <x v="0"/>
    <n v="120"/>
    <n v="0"/>
    <n v="0"/>
    <n v="120"/>
    <n v="120"/>
    <n v="19.53"/>
    <n v="17.47"/>
    <n v="6.8689181453921"/>
    <n v="6.8689181453921"/>
    <n v="102.53"/>
    <n v="102.53"/>
    <s v="Cartão Crédito: R$ 120,00"/>
    <x v="8"/>
  </r>
  <r>
    <x v="5"/>
    <n v="1312"/>
    <x v="1"/>
    <s v="01/02/2022"/>
    <x v="10"/>
    <x v="10"/>
    <x v="0"/>
    <x v="13"/>
    <x v="13"/>
    <x v="0"/>
    <x v="0"/>
    <s v="708187"/>
    <m/>
    <s v="ACES. P/ LENTES ZEISS LENCO WIPES BRAZIL 30 LW0100"/>
    <x v="9"/>
    <x v="0"/>
    <x v="0"/>
    <x v="0"/>
    <x v="0"/>
    <x v="10"/>
    <x v="4"/>
    <x v="4"/>
    <n v="9009"/>
    <s v="ZEISS"/>
    <x v="2"/>
    <x v="0"/>
    <x v="0"/>
    <x v="0"/>
    <n v="37"/>
    <n v="7"/>
    <n v="18.918900000000001"/>
    <n v="30"/>
    <n v="30"/>
    <n v="20"/>
    <n v="20"/>
    <n v="1.5"/>
    <n v="1.5"/>
    <n v="10"/>
    <n v="10"/>
    <s v="Cartão Débito: R$ 30,00"/>
    <x v="2"/>
  </r>
  <r>
    <x v="5"/>
    <n v="1316"/>
    <x v="1"/>
    <s v="02/02/2022"/>
    <x v="5"/>
    <x v="5"/>
    <x v="0"/>
    <x v="13"/>
    <x v="13"/>
    <x v="0"/>
    <x v="0"/>
    <s v="708187"/>
    <m/>
    <s v="ACES. P/ LENTES ZEISS LENCO WIPES BRAZIL 30 LW0100"/>
    <x v="9"/>
    <x v="0"/>
    <x v="0"/>
    <x v="0"/>
    <x v="0"/>
    <x v="10"/>
    <x v="4"/>
    <x v="4"/>
    <n v="9009"/>
    <s v="ZEISS"/>
    <x v="4"/>
    <x v="1"/>
    <x v="0"/>
    <x v="0"/>
    <n v="29"/>
    <n v="3"/>
    <n v="5.1723999999999997"/>
    <n v="55"/>
    <m/>
    <n v="20"/>
    <m/>
    <n v="2.75"/>
    <m/>
    <n v="35"/>
    <m/>
    <m/>
    <x v="1"/>
  </r>
  <r>
    <x v="5"/>
    <n v="1326"/>
    <x v="1"/>
    <s v="03/02/2022"/>
    <x v="1"/>
    <x v="20"/>
    <x v="0"/>
    <x v="13"/>
    <x v="13"/>
    <x v="0"/>
    <x v="0"/>
    <s v="860663"/>
    <s v="662834505146"/>
    <s v="ACES. P/ OCULOS FLANELA ANTI EMBACANTE ANTIFOG KIT"/>
    <x v="9"/>
    <x v="0"/>
    <x v="0"/>
    <x v="0"/>
    <x v="0"/>
    <x v="10"/>
    <x v="4"/>
    <x v="4"/>
    <n v="4000"/>
    <s v="ACESSORIOS"/>
    <x v="2"/>
    <x v="1"/>
    <x v="0"/>
    <x v="0"/>
    <n v="80.5"/>
    <n v="30.5"/>
    <n v="37.888199999999998"/>
    <n v="50"/>
    <m/>
    <n v="20"/>
    <m/>
    <n v="2.5"/>
    <m/>
    <n v="30"/>
    <m/>
    <m/>
    <x v="1"/>
  </r>
  <r>
    <x v="5"/>
    <n v="1335"/>
    <x v="1"/>
    <s v="05/02/2022"/>
    <x v="9"/>
    <x v="9"/>
    <x v="0"/>
    <x v="13"/>
    <x v="13"/>
    <x v="0"/>
    <x v="0"/>
    <s v="860663"/>
    <s v="662834505146"/>
    <s v="ACES. P/ OCULOS FLANELA ANTI EMBACANTE ANTIFOG KIT"/>
    <x v="9"/>
    <x v="0"/>
    <x v="0"/>
    <x v="0"/>
    <x v="0"/>
    <x v="10"/>
    <x v="4"/>
    <x v="4"/>
    <n v="4000"/>
    <s v="ACESSORIOS"/>
    <x v="2"/>
    <x v="3"/>
    <x v="0"/>
    <x v="0"/>
    <n v="89"/>
    <n v="39"/>
    <n v="43.8202"/>
    <n v="50"/>
    <n v="550"/>
    <n v="20"/>
    <n v="175.98"/>
    <n v="2.5"/>
    <n v="3.1253551539947702"/>
    <n v="30"/>
    <n v="374.02"/>
    <s v="Cartão Crédito: R$ 550,00"/>
    <x v="6"/>
  </r>
  <r>
    <x v="5"/>
    <n v="1341"/>
    <x v="1"/>
    <s v="07/02/2022"/>
    <x v="17"/>
    <x v="17"/>
    <x v="0"/>
    <x v="14"/>
    <x v="14"/>
    <x v="0"/>
    <x v="0"/>
    <s v="860663"/>
    <s v="662834505146"/>
    <s v="ACES. P/ OCULOS FLANELA ANTI EMBACANTE ANTIFOG KIT"/>
    <x v="9"/>
    <x v="0"/>
    <x v="0"/>
    <x v="0"/>
    <x v="0"/>
    <x v="10"/>
    <x v="4"/>
    <x v="4"/>
    <n v="4000"/>
    <s v="ACESSORIOS"/>
    <x v="2"/>
    <x v="1"/>
    <x v="0"/>
    <x v="0"/>
    <n v="80.5"/>
    <n v="30.5"/>
    <n v="37.888199999999998"/>
    <n v="50"/>
    <n v="50"/>
    <n v="20"/>
    <n v="20"/>
    <n v="2.5"/>
    <n v="2.5"/>
    <n v="30"/>
    <n v="30"/>
    <s v="Dinheiro: R$ 50,00"/>
    <x v="0"/>
  </r>
  <r>
    <x v="5"/>
    <n v="1362"/>
    <x v="1"/>
    <s v="10/02/2022"/>
    <x v="18"/>
    <x v="18"/>
    <x v="0"/>
    <x v="13"/>
    <x v="13"/>
    <x v="0"/>
    <x v="0"/>
    <s v="708187"/>
    <m/>
    <s v="ACES. P/ LENTES ZEISS LENCO WIPES BRAZIL 30 LW0100"/>
    <x v="9"/>
    <x v="0"/>
    <x v="0"/>
    <x v="0"/>
    <x v="0"/>
    <x v="10"/>
    <x v="4"/>
    <x v="4"/>
    <n v="9009"/>
    <s v="ZEISS"/>
    <x v="2"/>
    <x v="0"/>
    <x v="0"/>
    <x v="0"/>
    <n v="37"/>
    <n v="4"/>
    <n v="10.8108"/>
    <n v="33"/>
    <m/>
    <n v="20"/>
    <m/>
    <n v="1.65"/>
    <m/>
    <n v="13"/>
    <m/>
    <m/>
    <x v="1"/>
  </r>
  <r>
    <x v="5"/>
    <n v="1360"/>
    <x v="1"/>
    <s v="10/02/2022"/>
    <x v="18"/>
    <x v="18"/>
    <x v="0"/>
    <x v="14"/>
    <x v="14"/>
    <x v="0"/>
    <x v="0"/>
    <s v="860663"/>
    <s v="662834505146"/>
    <s v="ACES. P/ OCULOS FLANELA ANTI EMBACANTE ANTIFOG KIT"/>
    <x v="9"/>
    <x v="0"/>
    <x v="0"/>
    <x v="0"/>
    <x v="0"/>
    <x v="10"/>
    <x v="4"/>
    <x v="4"/>
    <n v="4000"/>
    <s v="ACESSORIOS"/>
    <x v="2"/>
    <x v="1"/>
    <x v="0"/>
    <x v="0"/>
    <n v="80.5"/>
    <n v="18.5"/>
    <n v="22.981400000000001"/>
    <n v="62"/>
    <m/>
    <n v="20"/>
    <m/>
    <n v="3.1"/>
    <m/>
    <n v="42"/>
    <m/>
    <m/>
    <x v="1"/>
  </r>
  <r>
    <x v="5"/>
    <n v="1370"/>
    <x v="1"/>
    <s v="11/02/2022"/>
    <x v="8"/>
    <x v="8"/>
    <x v="0"/>
    <x v="13"/>
    <x v="13"/>
    <x v="0"/>
    <x v="0"/>
    <s v="860663"/>
    <s v="662834505146"/>
    <s v="ACES. P/ OCULOS FLANELA ANTI EMBACANTE ANTIFOG KIT"/>
    <x v="9"/>
    <x v="0"/>
    <x v="0"/>
    <x v="0"/>
    <x v="0"/>
    <x v="10"/>
    <x v="4"/>
    <x v="4"/>
    <n v="4000"/>
    <s v="ACESSORIOS"/>
    <x v="2"/>
    <x v="1"/>
    <x v="0"/>
    <x v="0"/>
    <n v="80.5"/>
    <n v="30.5"/>
    <n v="37.888199999999998"/>
    <n v="50"/>
    <m/>
    <n v="20"/>
    <m/>
    <n v="2.5"/>
    <m/>
    <n v="30"/>
    <m/>
    <m/>
    <x v="1"/>
  </r>
  <r>
    <x v="5"/>
    <n v="1382"/>
    <x v="1"/>
    <s v="15/02/2022"/>
    <x v="7"/>
    <x v="7"/>
    <x v="0"/>
    <x v="13"/>
    <x v="13"/>
    <x v="0"/>
    <x v="0"/>
    <s v="708187"/>
    <m/>
    <s v="ACES. P/ LENTES ZEISS LENCO WIPES BRAZIL 30 LW0100"/>
    <x v="9"/>
    <x v="0"/>
    <x v="0"/>
    <x v="0"/>
    <x v="0"/>
    <x v="10"/>
    <x v="4"/>
    <x v="4"/>
    <n v="9009"/>
    <s v="ZEISS"/>
    <x v="2"/>
    <x v="0"/>
    <x v="0"/>
    <x v="0"/>
    <n v="37"/>
    <n v="0"/>
    <n v="0"/>
    <n v="37"/>
    <m/>
    <n v="20"/>
    <m/>
    <n v="1.85"/>
    <m/>
    <n v="17"/>
    <m/>
    <m/>
    <x v="1"/>
  </r>
  <r>
    <x v="5"/>
    <n v="1382"/>
    <x v="1"/>
    <s v="15/02/2022"/>
    <x v="7"/>
    <x v="7"/>
    <x v="0"/>
    <x v="13"/>
    <x v="13"/>
    <x v="0"/>
    <x v="0"/>
    <s v="860663"/>
    <s v="662834505146"/>
    <s v="ACES. P/ OCULOS FLANELA ANTI EMBACANTE ANTIFOG KIT"/>
    <x v="9"/>
    <x v="0"/>
    <x v="0"/>
    <x v="0"/>
    <x v="0"/>
    <x v="10"/>
    <x v="4"/>
    <x v="4"/>
    <n v="4000"/>
    <s v="ACESSORIOS"/>
    <x v="2"/>
    <x v="1"/>
    <x v="0"/>
    <x v="0"/>
    <n v="80.5"/>
    <n v="0.5"/>
    <n v="0.62109999999999999"/>
    <n v="80"/>
    <m/>
    <n v="20"/>
    <m/>
    <n v="4"/>
    <m/>
    <n v="60"/>
    <m/>
    <m/>
    <x v="1"/>
  </r>
  <r>
    <x v="5"/>
    <n v="1391"/>
    <x v="1"/>
    <s v="16/02/2022"/>
    <x v="12"/>
    <x v="12"/>
    <x v="0"/>
    <x v="13"/>
    <x v="13"/>
    <x v="0"/>
    <x v="0"/>
    <s v="860663"/>
    <s v="662834505146"/>
    <s v="ACES. P/ OCULOS FLANELA ANTI EMBACANTE ANTIFOG KIT"/>
    <x v="9"/>
    <x v="0"/>
    <x v="0"/>
    <x v="0"/>
    <x v="0"/>
    <x v="10"/>
    <x v="4"/>
    <x v="4"/>
    <n v="4000"/>
    <s v="ACESSORIOS"/>
    <x v="2"/>
    <x v="1"/>
    <x v="0"/>
    <x v="0"/>
    <n v="80.5"/>
    <n v="21.5"/>
    <n v="26.708100000000002"/>
    <n v="59"/>
    <m/>
    <n v="20"/>
    <m/>
    <n v="2.95"/>
    <m/>
    <n v="39"/>
    <m/>
    <m/>
    <x v="1"/>
  </r>
  <r>
    <x v="5"/>
    <n v="1417"/>
    <x v="1"/>
    <s v="18/02/2022"/>
    <x v="22"/>
    <x v="23"/>
    <x v="0"/>
    <x v="13"/>
    <x v="13"/>
    <x v="0"/>
    <x v="0"/>
    <s v="708187"/>
    <m/>
    <s v="ACES. P/ LENTES ZEISS LENCO WIPES BRAZIL 30 LW0100"/>
    <x v="9"/>
    <x v="0"/>
    <x v="0"/>
    <x v="0"/>
    <x v="0"/>
    <x v="10"/>
    <x v="4"/>
    <x v="4"/>
    <n v="9009"/>
    <s v="ZEISS"/>
    <x v="2"/>
    <x v="0"/>
    <x v="0"/>
    <x v="0"/>
    <n v="37"/>
    <n v="5"/>
    <n v="13.513500000000001"/>
    <n v="32"/>
    <n v="32"/>
    <n v="20"/>
    <n v="20"/>
    <n v="1.6"/>
    <n v="1.6"/>
    <n v="12"/>
    <n v="12"/>
    <s v="Cartão Débito: R$ 32,00"/>
    <x v="2"/>
  </r>
  <r>
    <x v="5"/>
    <n v="1423"/>
    <x v="1"/>
    <s v="19/02/2022"/>
    <x v="14"/>
    <x v="14"/>
    <x v="0"/>
    <x v="14"/>
    <x v="14"/>
    <x v="0"/>
    <x v="0"/>
    <s v="708187"/>
    <m/>
    <s v="ACES. P/ LENTES ZEISS LENCO WIPES BRAZIL 30 LW0100"/>
    <x v="9"/>
    <x v="0"/>
    <x v="0"/>
    <x v="0"/>
    <x v="0"/>
    <x v="10"/>
    <x v="4"/>
    <x v="4"/>
    <n v="9009"/>
    <s v="ZEISS"/>
    <x v="2"/>
    <x v="0"/>
    <x v="0"/>
    <x v="0"/>
    <n v="37"/>
    <n v="2"/>
    <n v="5.4054000000000002"/>
    <n v="35"/>
    <n v="35"/>
    <n v="20"/>
    <n v="20"/>
    <n v="1.75"/>
    <n v="1.75"/>
    <n v="15"/>
    <n v="15"/>
    <s v="Cartão Débito: R$ 35,00"/>
    <x v="2"/>
  </r>
  <r>
    <x v="5"/>
    <n v="1374"/>
    <x v="1"/>
    <s v="12/02/2022"/>
    <x v="14"/>
    <x v="14"/>
    <x v="0"/>
    <x v="13"/>
    <x v="13"/>
    <x v="0"/>
    <x v="0"/>
    <s v="860663"/>
    <s v="662834505146"/>
    <s v="ACES. P/ OCULOS FLANELA ANTI EMBACANTE ANTIFOG KIT"/>
    <x v="9"/>
    <x v="0"/>
    <x v="0"/>
    <x v="0"/>
    <x v="0"/>
    <x v="10"/>
    <x v="4"/>
    <x v="4"/>
    <n v="4000"/>
    <s v="ACESSORIOS"/>
    <x v="2"/>
    <x v="1"/>
    <x v="0"/>
    <x v="0"/>
    <n v="80.5"/>
    <n v="30.5"/>
    <n v="37.888199999999998"/>
    <n v="50"/>
    <m/>
    <n v="20"/>
    <m/>
    <n v="2.5"/>
    <m/>
    <n v="30"/>
    <m/>
    <m/>
    <x v="1"/>
  </r>
  <r>
    <x v="5"/>
    <n v="1426"/>
    <x v="1"/>
    <s v="19/02/2022"/>
    <x v="14"/>
    <x v="14"/>
    <x v="0"/>
    <x v="13"/>
    <x v="13"/>
    <x v="0"/>
    <x v="0"/>
    <s v="860663"/>
    <s v="662834505146"/>
    <s v="ACES. P/ OCULOS FLANELA ANTI EMBACANTE ANTIFOG KIT"/>
    <x v="9"/>
    <x v="0"/>
    <x v="0"/>
    <x v="0"/>
    <x v="0"/>
    <x v="10"/>
    <x v="4"/>
    <x v="4"/>
    <n v="4000"/>
    <s v="ACESSORIOS"/>
    <x v="2"/>
    <x v="1"/>
    <x v="0"/>
    <x v="0"/>
    <n v="80.5"/>
    <n v="15.5"/>
    <n v="19.2547"/>
    <n v="65"/>
    <n v="65"/>
    <n v="20"/>
    <n v="20"/>
    <n v="3.25"/>
    <n v="3.25"/>
    <n v="45"/>
    <n v="45"/>
    <s v="Cartão Débito: R$ 65,00"/>
    <x v="2"/>
  </r>
  <r>
    <x v="5"/>
    <n v="1455"/>
    <x v="1"/>
    <s v="25/02/2022"/>
    <x v="19"/>
    <x v="19"/>
    <x v="0"/>
    <x v="13"/>
    <x v="13"/>
    <x v="0"/>
    <x v="0"/>
    <s v="860663"/>
    <s v="662834505146"/>
    <s v="ACES. P/ OCULOS FLANELA ANTI EMBACANTE ANTIFOG KIT"/>
    <x v="9"/>
    <x v="0"/>
    <x v="0"/>
    <x v="0"/>
    <x v="0"/>
    <x v="10"/>
    <x v="4"/>
    <x v="4"/>
    <n v="4000"/>
    <s v="ACESSORIOS"/>
    <x v="2"/>
    <x v="1"/>
    <x v="0"/>
    <x v="0"/>
    <n v="80.5"/>
    <n v="30.5"/>
    <n v="37.888199999999998"/>
    <n v="50"/>
    <n v="257"/>
    <n v="20"/>
    <n v="47.57"/>
    <n v="2.5"/>
    <n v="5.4025646415808302"/>
    <n v="30"/>
    <n v="209.43"/>
    <s v="Cartão Crédito: R$ 257,00"/>
    <x v="8"/>
  </r>
  <r>
    <x v="5"/>
    <n v="1449"/>
    <x v="1"/>
    <s v="24/02/2022"/>
    <x v="15"/>
    <x v="15"/>
    <x v="0"/>
    <x v="13"/>
    <x v="13"/>
    <x v="0"/>
    <x v="0"/>
    <s v="860663"/>
    <s v="662834505146"/>
    <s v="ACES. P/ OCULOS FLANELA ANTI EMBACANTE ANTIFOG KIT"/>
    <x v="9"/>
    <x v="0"/>
    <x v="0"/>
    <x v="0"/>
    <x v="0"/>
    <x v="10"/>
    <x v="4"/>
    <x v="4"/>
    <n v="4000"/>
    <s v="ACESSORIOS"/>
    <x v="2"/>
    <x v="1"/>
    <x v="0"/>
    <x v="0"/>
    <n v="80.5"/>
    <n v="30.5"/>
    <n v="37.888199999999998"/>
    <n v="50"/>
    <m/>
    <n v="20"/>
    <m/>
    <n v="2.5"/>
    <m/>
    <n v="30"/>
    <m/>
    <m/>
    <x v="1"/>
  </r>
  <r>
    <x v="0"/>
    <n v="12963"/>
    <x v="1"/>
    <s v="10/02/2022"/>
    <x v="18"/>
    <x v="18"/>
    <x v="0"/>
    <x v="0"/>
    <x v="0"/>
    <x v="0"/>
    <x v="0"/>
    <s v="VS2163"/>
    <m/>
    <s v="LENTE VS POLI INC. AR"/>
    <x v="2"/>
    <x v="0"/>
    <x v="0"/>
    <x v="0"/>
    <x v="0"/>
    <x v="2"/>
    <x v="0"/>
    <x v="0"/>
    <n v="9999"/>
    <s v="RECEITA"/>
    <x v="4"/>
    <x v="0"/>
    <x v="0"/>
    <x v="0"/>
    <n v="256.5"/>
    <n v="0"/>
    <n v="0"/>
    <n v="513"/>
    <m/>
    <n v="20.46"/>
    <m/>
    <n v="4.7632311977715904"/>
    <m/>
    <n v="405.3"/>
    <m/>
    <m/>
    <x v="1"/>
  </r>
  <r>
    <x v="1"/>
    <n v="3004"/>
    <x v="1"/>
    <s v="05/02/2022"/>
    <x v="9"/>
    <x v="9"/>
    <x v="0"/>
    <x v="3"/>
    <x v="3"/>
    <x v="0"/>
    <x v="0"/>
    <s v="900102"/>
    <m/>
    <s v="OCULOS RX DIVERSOS 100"/>
    <x v="2"/>
    <x v="0"/>
    <x v="0"/>
    <x v="0"/>
    <x v="0"/>
    <x v="9"/>
    <x v="2"/>
    <x v="2"/>
    <n v="9050"/>
    <s v="DIVERSOS RX/SOL"/>
    <x v="2"/>
    <x v="0"/>
    <x v="0"/>
    <x v="0"/>
    <n v="127"/>
    <n v="0"/>
    <n v="0"/>
    <n v="127"/>
    <n v="127"/>
    <n v="22"/>
    <n v="22"/>
    <n v="5.7727272727272698"/>
    <n v="5.7727272727272698"/>
    <n v="105"/>
    <n v="105"/>
    <s v="Cartão Débito: R$ 127,00"/>
    <x v="2"/>
  </r>
  <r>
    <x v="1"/>
    <n v="3195"/>
    <x v="1"/>
    <s v="26/02/2022"/>
    <x v="2"/>
    <x v="2"/>
    <x v="0"/>
    <x v="3"/>
    <x v="3"/>
    <x v="0"/>
    <x v="0"/>
    <s v="900102"/>
    <m/>
    <s v="OCULOS RX DIVERSOS 100"/>
    <x v="2"/>
    <x v="0"/>
    <x v="0"/>
    <x v="0"/>
    <x v="0"/>
    <x v="9"/>
    <x v="2"/>
    <x v="2"/>
    <n v="9050"/>
    <s v="DIVERSOS RX/SOL"/>
    <x v="2"/>
    <x v="0"/>
    <x v="0"/>
    <x v="0"/>
    <n v="127"/>
    <n v="0"/>
    <n v="0"/>
    <n v="127"/>
    <n v="127"/>
    <n v="22"/>
    <n v="22"/>
    <n v="5.7727272727272698"/>
    <n v="5.7727272727272698"/>
    <n v="105"/>
    <n v="105"/>
    <s v="Cartão Crédito: R$ 127,00"/>
    <x v="2"/>
  </r>
  <r>
    <x v="2"/>
    <n v="7966"/>
    <x v="1"/>
    <s v="24/01/2022"/>
    <x v="16"/>
    <x v="16"/>
    <x v="0"/>
    <x v="5"/>
    <x v="5"/>
    <x v="0"/>
    <x v="0"/>
    <s v="900202"/>
    <m/>
    <s v="OCULOS RX DIVERSOS 200"/>
    <x v="2"/>
    <x v="0"/>
    <x v="0"/>
    <x v="0"/>
    <x v="0"/>
    <x v="9"/>
    <x v="2"/>
    <x v="2"/>
    <n v="9050"/>
    <s v="DIVERSOS RX/SOL"/>
    <x v="2"/>
    <x v="3"/>
    <x v="0"/>
    <x v="0"/>
    <n v="223"/>
    <n v="0"/>
    <n v="0"/>
    <n v="223"/>
    <n v="660"/>
    <n v="28"/>
    <n v="83.35"/>
    <n v="7.96428571428571"/>
    <n v="7.9184163167366499"/>
    <n v="195"/>
    <n v="576.65"/>
    <s v="Cartão Débito: R$ 460,00 | Crédito: R$ 200,00"/>
    <x v="2"/>
  </r>
  <r>
    <x v="2"/>
    <n v="7966"/>
    <x v="1"/>
    <s v="24/01/2022"/>
    <x v="16"/>
    <x v="16"/>
    <x v="0"/>
    <x v="5"/>
    <x v="5"/>
    <x v="0"/>
    <x v="0"/>
    <s v="900202"/>
    <m/>
    <s v="OCULOS RX DIVERSOS 200"/>
    <x v="2"/>
    <x v="0"/>
    <x v="0"/>
    <x v="0"/>
    <x v="0"/>
    <x v="9"/>
    <x v="2"/>
    <x v="2"/>
    <n v="9050"/>
    <s v="DIVERSOS RX/SOL"/>
    <x v="2"/>
    <x v="3"/>
    <x v="0"/>
    <x v="0"/>
    <n v="223"/>
    <n v="106"/>
    <n v="47.5336"/>
    <n v="117"/>
    <m/>
    <n v="28"/>
    <m/>
    <n v="4.1785714285714297"/>
    <m/>
    <n v="89"/>
    <m/>
    <m/>
    <x v="1"/>
  </r>
  <r>
    <x v="2"/>
    <n v="8069"/>
    <x v="1"/>
    <s v="09/02/2022"/>
    <x v="16"/>
    <x v="16"/>
    <x v="0"/>
    <x v="4"/>
    <x v="4"/>
    <x v="0"/>
    <x v="0"/>
    <s v="900202"/>
    <m/>
    <s v="OCULOS RX DIVERSOS 200"/>
    <x v="2"/>
    <x v="0"/>
    <x v="0"/>
    <x v="0"/>
    <x v="0"/>
    <x v="9"/>
    <x v="2"/>
    <x v="2"/>
    <n v="9050"/>
    <s v="DIVERSOS RX/SOL"/>
    <x v="2"/>
    <x v="0"/>
    <x v="0"/>
    <x v="0"/>
    <n v="253"/>
    <n v="54"/>
    <n v="21.343900000000001"/>
    <n v="199"/>
    <n v="199"/>
    <n v="28"/>
    <n v="28"/>
    <n v="7.1071428571428603"/>
    <n v="7.1071428571428603"/>
    <n v="171"/>
    <n v="171"/>
    <s v="Cartão Débito: R$ 199,00"/>
    <x v="5"/>
  </r>
  <r>
    <x v="2"/>
    <n v="8100"/>
    <x v="1"/>
    <s v="16/02/2022"/>
    <x v="12"/>
    <x v="12"/>
    <x v="0"/>
    <x v="17"/>
    <x v="17"/>
    <x v="0"/>
    <x v="0"/>
    <s v="900202"/>
    <m/>
    <s v="OCULOS RX DIVERSOS 200"/>
    <x v="2"/>
    <x v="0"/>
    <x v="0"/>
    <x v="0"/>
    <x v="0"/>
    <x v="9"/>
    <x v="2"/>
    <x v="2"/>
    <n v="9050"/>
    <s v="DIVERSOS RX/SOL"/>
    <x v="2"/>
    <x v="2"/>
    <x v="0"/>
    <x v="0"/>
    <n v="253"/>
    <n v="0"/>
    <n v="0"/>
    <n v="253"/>
    <m/>
    <n v="28"/>
    <m/>
    <n v="9.03571428571429"/>
    <m/>
    <n v="225"/>
    <m/>
    <m/>
    <x v="1"/>
  </r>
  <r>
    <x v="2"/>
    <n v="8027"/>
    <x v="1"/>
    <s v="02/02/2022"/>
    <x v="5"/>
    <x v="5"/>
    <x v="0"/>
    <x v="4"/>
    <x v="4"/>
    <x v="0"/>
    <x v="0"/>
    <s v="LSA0002861"/>
    <s v="8056597246996"/>
    <s v="LT PRONTA POLI INC"/>
    <x v="0"/>
    <x v="0"/>
    <x v="0"/>
    <x v="0"/>
    <x v="0"/>
    <x v="0"/>
    <x v="0"/>
    <x v="0"/>
    <n v="9999"/>
    <s v="RECEITA"/>
    <x v="4"/>
    <x v="4"/>
    <x v="0"/>
    <x v="0"/>
    <n v="56.5"/>
    <n v="13"/>
    <n v="11.5044"/>
    <n v="100"/>
    <n v="100"/>
    <n v="30"/>
    <n v="8.33"/>
    <n v="12.004801920768299"/>
    <n v="12.004801920768299"/>
    <n v="91.67"/>
    <n v="91.67"/>
    <s v="Troca: R$ 100,00"/>
    <x v="0"/>
  </r>
  <r>
    <x v="4"/>
    <n v="18676"/>
    <x v="1"/>
    <s v="03/02/2022"/>
    <x v="1"/>
    <x v="20"/>
    <x v="0"/>
    <x v="8"/>
    <x v="8"/>
    <x v="0"/>
    <x v="0"/>
    <s v="LSA0002861"/>
    <s v="8056597246996"/>
    <s v="LT PRONTA POLI INC"/>
    <x v="0"/>
    <x v="0"/>
    <x v="0"/>
    <x v="0"/>
    <x v="0"/>
    <x v="0"/>
    <x v="0"/>
    <x v="0"/>
    <n v="9999"/>
    <s v="RECEITA"/>
    <x v="4"/>
    <x v="5"/>
    <x v="0"/>
    <x v="0"/>
    <n v="160"/>
    <n v="160"/>
    <n v="50"/>
    <n v="160"/>
    <m/>
    <n v="30"/>
    <m/>
    <n v="17.7777777777778"/>
    <m/>
    <n v="151"/>
    <m/>
    <m/>
    <x v="1"/>
  </r>
  <r>
    <x v="4"/>
    <n v="18784"/>
    <x v="1"/>
    <s v="11/02/2022"/>
    <x v="8"/>
    <x v="8"/>
    <x v="0"/>
    <x v="10"/>
    <x v="10"/>
    <x v="0"/>
    <x v="0"/>
    <s v="LSA0002861"/>
    <s v="8056597246996"/>
    <s v="LT PRONTA POLI INC"/>
    <x v="0"/>
    <x v="0"/>
    <x v="0"/>
    <x v="0"/>
    <x v="0"/>
    <x v="0"/>
    <x v="0"/>
    <x v="0"/>
    <n v="9999"/>
    <s v="RECEITA"/>
    <x v="4"/>
    <x v="2"/>
    <x v="0"/>
    <x v="0"/>
    <n v="99"/>
    <n v="8"/>
    <n v="4.0404"/>
    <n v="190"/>
    <n v="190"/>
    <n v="30"/>
    <n v="9"/>
    <n v="21.1111111111111"/>
    <n v="21.1111111111111"/>
    <n v="181"/>
    <n v="181"/>
    <s v="Cartão Débito: R$ 190,00"/>
    <x v="2"/>
  </r>
  <r>
    <x v="4"/>
    <n v="18857"/>
    <x v="1"/>
    <s v="17/02/2022"/>
    <x v="13"/>
    <x v="13"/>
    <x v="0"/>
    <x v="8"/>
    <x v="8"/>
    <x v="0"/>
    <x v="0"/>
    <s v="LSA0002861"/>
    <s v="8056597246996"/>
    <s v="LT PRONTA POLI INC"/>
    <x v="0"/>
    <x v="0"/>
    <x v="0"/>
    <x v="0"/>
    <x v="0"/>
    <x v="0"/>
    <x v="0"/>
    <x v="0"/>
    <n v="9999"/>
    <s v="RECEITA"/>
    <x v="4"/>
    <x v="4"/>
    <x v="0"/>
    <x v="0"/>
    <n v="135"/>
    <n v="40"/>
    <n v="14.8148"/>
    <n v="230"/>
    <n v="230"/>
    <n v="30"/>
    <n v="9"/>
    <n v="25.5555555555556"/>
    <n v="25.5555555555556"/>
    <n v="221"/>
    <n v="221"/>
    <s v="Cartão Crédito: R$ 230,00"/>
    <x v="4"/>
  </r>
  <r>
    <x v="4"/>
    <n v="18873"/>
    <x v="1"/>
    <s v="18/02/2022"/>
    <x v="22"/>
    <x v="23"/>
    <x v="0"/>
    <x v="10"/>
    <x v="10"/>
    <x v="0"/>
    <x v="0"/>
    <s v="LSA0002861"/>
    <s v="8056597246996"/>
    <s v="LT PRONTA POLI INC"/>
    <x v="0"/>
    <x v="0"/>
    <x v="0"/>
    <x v="0"/>
    <x v="0"/>
    <x v="0"/>
    <x v="0"/>
    <x v="0"/>
    <n v="9999"/>
    <s v="RECEITA"/>
    <x v="4"/>
    <x v="0"/>
    <x v="0"/>
    <x v="0"/>
    <n v="112.5"/>
    <n v="65"/>
    <n v="28.8889"/>
    <n v="160"/>
    <m/>
    <n v="30"/>
    <m/>
    <n v="17.7777777777778"/>
    <m/>
    <n v="151"/>
    <m/>
    <m/>
    <x v="1"/>
  </r>
  <r>
    <x v="5"/>
    <n v="1425"/>
    <x v="1"/>
    <s v="19/02/2022"/>
    <x v="2"/>
    <x v="2"/>
    <x v="0"/>
    <x v="13"/>
    <x v="13"/>
    <x v="0"/>
    <x v="0"/>
    <s v="LSA0002861"/>
    <s v="8056597246996"/>
    <s v="LT PRONTA POLI INC"/>
    <x v="0"/>
    <x v="0"/>
    <x v="0"/>
    <x v="0"/>
    <x v="0"/>
    <x v="0"/>
    <x v="0"/>
    <x v="0"/>
    <n v="9999"/>
    <s v="RECEITA"/>
    <x v="4"/>
    <x v="1"/>
    <x v="0"/>
    <x v="0"/>
    <n v="90"/>
    <n v="20"/>
    <n v="11.1111"/>
    <n v="160"/>
    <m/>
    <n v="30"/>
    <m/>
    <n v="1.0911818863806899"/>
    <m/>
    <n v="13.37"/>
    <m/>
    <m/>
    <x v="1"/>
  </r>
  <r>
    <x v="2"/>
    <n v="8083"/>
    <x v="1"/>
    <s v="11/02/2022"/>
    <x v="8"/>
    <x v="8"/>
    <x v="0"/>
    <x v="17"/>
    <x v="17"/>
    <x v="0"/>
    <x v="0"/>
    <s v="900220"/>
    <m/>
    <s v="OCULOS RX DIVERSOS 220"/>
    <x v="2"/>
    <x v="0"/>
    <x v="0"/>
    <x v="0"/>
    <x v="0"/>
    <x v="9"/>
    <x v="2"/>
    <x v="2"/>
    <n v="9050"/>
    <s v="DIVERSOS RX/SOL"/>
    <x v="2"/>
    <x v="1"/>
    <x v="0"/>
    <x v="0"/>
    <n v="220"/>
    <n v="20"/>
    <n v="9.0908999999999995"/>
    <n v="200"/>
    <m/>
    <n v="35"/>
    <m/>
    <n v="5.71428571428571"/>
    <m/>
    <n v="165"/>
    <m/>
    <m/>
    <x v="1"/>
  </r>
  <r>
    <x v="2"/>
    <n v="8086"/>
    <x v="1"/>
    <s v="12/02/2022"/>
    <x v="3"/>
    <x v="3"/>
    <x v="0"/>
    <x v="4"/>
    <x v="4"/>
    <x v="0"/>
    <x v="0"/>
    <s v="900150"/>
    <m/>
    <s v="OCULOS RX DIVERSOS 150"/>
    <x v="2"/>
    <x v="0"/>
    <x v="0"/>
    <x v="0"/>
    <x v="0"/>
    <x v="9"/>
    <x v="2"/>
    <x v="2"/>
    <n v="9050"/>
    <s v="DIVERSOS RX/SOL"/>
    <x v="2"/>
    <x v="0"/>
    <x v="0"/>
    <x v="0"/>
    <n v="190"/>
    <n v="10"/>
    <n v="5.2632000000000003"/>
    <n v="180"/>
    <n v="450"/>
    <n v="35"/>
    <n v="50.45"/>
    <n v="5.1428571428571397"/>
    <n v="8.9197224975223008"/>
    <n v="145"/>
    <n v="399.55"/>
    <s v="Conta Bancária: R$ 450,00"/>
    <x v="0"/>
  </r>
  <r>
    <x v="2"/>
    <n v="8088"/>
    <x v="1"/>
    <s v="12/02/2022"/>
    <x v="3"/>
    <x v="3"/>
    <x v="0"/>
    <x v="4"/>
    <x v="4"/>
    <x v="0"/>
    <x v="0"/>
    <s v="900150"/>
    <m/>
    <s v="OCULOS RX DIVERSOS 150"/>
    <x v="2"/>
    <x v="0"/>
    <x v="0"/>
    <x v="0"/>
    <x v="0"/>
    <x v="9"/>
    <x v="2"/>
    <x v="2"/>
    <n v="9050"/>
    <s v="DIVERSOS RX/SOL"/>
    <x v="2"/>
    <x v="0"/>
    <x v="0"/>
    <x v="0"/>
    <n v="190"/>
    <n v="20"/>
    <n v="10.526300000000001"/>
    <n v="170"/>
    <n v="719"/>
    <n v="35"/>
    <n v="72.5"/>
    <n v="4.8571428571428603"/>
    <n v="9.9172413793103509"/>
    <n v="135"/>
    <n v="646.5"/>
    <s v="Cartão Débito: R$ 719,00"/>
    <x v="2"/>
  </r>
  <r>
    <x v="4"/>
    <n v="18800"/>
    <x v="1"/>
    <s v="12/02/2022"/>
    <x v="3"/>
    <x v="3"/>
    <x v="0"/>
    <x v="12"/>
    <x v="12"/>
    <x v="0"/>
    <x v="0"/>
    <s v="900220"/>
    <m/>
    <s v="OCULOS RX DIVERSOS 220"/>
    <x v="2"/>
    <x v="0"/>
    <x v="0"/>
    <x v="0"/>
    <x v="0"/>
    <x v="9"/>
    <x v="2"/>
    <x v="2"/>
    <n v="9050"/>
    <s v="DIVERSOS RX/SOL"/>
    <x v="2"/>
    <x v="0"/>
    <x v="0"/>
    <x v="0"/>
    <n v="275"/>
    <n v="75"/>
    <n v="27.2727"/>
    <n v="200"/>
    <n v="790"/>
    <n v="35"/>
    <n v="134.71"/>
    <n v="5.71428571428571"/>
    <n v="5.8644495583104401"/>
    <n v="165"/>
    <n v="655.29"/>
    <s v="Cartão Crédito: R$ 790,00"/>
    <x v="3"/>
  </r>
  <r>
    <x v="2"/>
    <n v="8120"/>
    <x v="1"/>
    <s v="19/02/2022"/>
    <x v="14"/>
    <x v="14"/>
    <x v="0"/>
    <x v="4"/>
    <x v="4"/>
    <x v="0"/>
    <x v="0"/>
    <s v="900150"/>
    <m/>
    <s v="OCULOS RX DIVERSOS 150"/>
    <x v="2"/>
    <x v="0"/>
    <x v="0"/>
    <x v="0"/>
    <x v="0"/>
    <x v="9"/>
    <x v="2"/>
    <x v="2"/>
    <n v="9050"/>
    <s v="DIVERSOS RX/SOL"/>
    <x v="2"/>
    <x v="0"/>
    <x v="0"/>
    <x v="0"/>
    <n v="190"/>
    <n v="2"/>
    <n v="1.0526"/>
    <n v="188"/>
    <n v="737"/>
    <n v="35"/>
    <n v="72.5"/>
    <n v="5.3714285714285701"/>
    <n v="10.1655172413793"/>
    <n v="153"/>
    <n v="664.5"/>
    <s v="Conta Bancária: R$ 737,00"/>
    <x v="0"/>
  </r>
  <r>
    <x v="1"/>
    <n v="3094"/>
    <x v="1"/>
    <s v="14/02/2022"/>
    <x v="11"/>
    <x v="11"/>
    <x v="0"/>
    <x v="3"/>
    <x v="3"/>
    <x v="0"/>
    <x v="0"/>
    <s v="900220"/>
    <m/>
    <s v="OCULOS RX DIVERSOS 220"/>
    <x v="2"/>
    <x v="0"/>
    <x v="0"/>
    <x v="0"/>
    <x v="0"/>
    <x v="9"/>
    <x v="2"/>
    <x v="2"/>
    <n v="9050"/>
    <s v="DIVERSOS RX/SOL"/>
    <x v="2"/>
    <x v="0"/>
    <x v="0"/>
    <x v="0"/>
    <n v="275"/>
    <n v="82.5"/>
    <n v="30"/>
    <n v="192.5"/>
    <n v="1091.5"/>
    <n v="39"/>
    <n v="144"/>
    <n v="4.9358974358974397"/>
    <n v="7.5798611111111098"/>
    <n v="153.5"/>
    <n v="947.5"/>
    <s v="Cartão Crédito: R$ 1091,50"/>
    <x v="3"/>
  </r>
  <r>
    <x v="1"/>
    <n v="3132"/>
    <x v="1"/>
    <s v="18/02/2022"/>
    <x v="22"/>
    <x v="23"/>
    <x v="0"/>
    <x v="2"/>
    <x v="2"/>
    <x v="0"/>
    <x v="0"/>
    <s v="900220"/>
    <m/>
    <s v="OCULOS RX DIVERSOS 220"/>
    <x v="2"/>
    <x v="0"/>
    <x v="0"/>
    <x v="0"/>
    <x v="0"/>
    <x v="9"/>
    <x v="2"/>
    <x v="2"/>
    <n v="9050"/>
    <s v="DIVERSOS RX/SOL"/>
    <x v="2"/>
    <x v="0"/>
    <x v="0"/>
    <x v="0"/>
    <n v="275"/>
    <n v="40"/>
    <n v="14.545500000000001"/>
    <n v="235"/>
    <n v="624"/>
    <n v="39"/>
    <n v="108.6"/>
    <n v="6.02564102564103"/>
    <n v="5.7458563535911598"/>
    <n v="196"/>
    <n v="515.4"/>
    <s v="Cartão Débito: R$ 624,00"/>
    <x v="2"/>
  </r>
  <r>
    <x v="0"/>
    <n v="12861"/>
    <x v="1"/>
    <s v="01/02/2022"/>
    <x v="10"/>
    <x v="10"/>
    <x v="0"/>
    <x v="9"/>
    <x v="9"/>
    <x v="0"/>
    <x v="0"/>
    <s v="LP11271"/>
    <m/>
    <s v="LT PRONTA BLUE CUT1.56 AR"/>
    <x v="2"/>
    <x v="0"/>
    <x v="0"/>
    <x v="0"/>
    <x v="0"/>
    <x v="11"/>
    <x v="0"/>
    <x v="0"/>
    <n v="9999"/>
    <s v="RECEITA"/>
    <x v="4"/>
    <x v="4"/>
    <x v="0"/>
    <x v="0"/>
    <n v="144"/>
    <n v="18"/>
    <n v="6.25"/>
    <n v="270"/>
    <m/>
    <n v="39.06"/>
    <m/>
    <n v="15.4550658271322"/>
    <m/>
    <n v="252.53"/>
    <m/>
    <m/>
    <x v="1"/>
  </r>
  <r>
    <x v="0"/>
    <n v="12858"/>
    <x v="1"/>
    <s v="01/02/2022"/>
    <x v="10"/>
    <x v="10"/>
    <x v="0"/>
    <x v="15"/>
    <x v="15"/>
    <x v="0"/>
    <x v="0"/>
    <s v="LP11271"/>
    <m/>
    <s v="LT PRONTA BLUE CUT1.56 AR"/>
    <x v="2"/>
    <x v="0"/>
    <x v="0"/>
    <x v="0"/>
    <x v="0"/>
    <x v="11"/>
    <x v="0"/>
    <x v="0"/>
    <n v="9999"/>
    <s v="RECEITA"/>
    <x v="4"/>
    <x v="4"/>
    <x v="0"/>
    <x v="0"/>
    <n v="144"/>
    <n v="0"/>
    <n v="0"/>
    <n v="288"/>
    <m/>
    <n v="39.06"/>
    <m/>
    <n v="16.485403548941001"/>
    <m/>
    <n v="270.52999999999997"/>
    <m/>
    <m/>
    <x v="1"/>
  </r>
  <r>
    <x v="2"/>
    <n v="8024"/>
    <x v="1"/>
    <s v="02/02/2022"/>
    <x v="5"/>
    <x v="5"/>
    <x v="0"/>
    <x v="5"/>
    <x v="5"/>
    <x v="0"/>
    <x v="0"/>
    <s v="LP11271"/>
    <m/>
    <s v="LT PRONTA BLUE CUT1.56 AR"/>
    <x v="2"/>
    <x v="0"/>
    <x v="0"/>
    <x v="0"/>
    <x v="0"/>
    <x v="11"/>
    <x v="0"/>
    <x v="0"/>
    <n v="9999"/>
    <s v="RECEITA"/>
    <x v="4"/>
    <x v="4"/>
    <x v="0"/>
    <x v="0"/>
    <n v="144"/>
    <n v="18"/>
    <n v="6.25"/>
    <n v="270"/>
    <n v="465"/>
    <n v="39.06"/>
    <n v="87.75"/>
    <n v="17.475728155339802"/>
    <n v="5.2991452991452999"/>
    <n v="254.55"/>
    <n v="377.25"/>
    <s v="Cartão Crédito: R$ 465,00"/>
    <x v="3"/>
  </r>
  <r>
    <x v="0"/>
    <n v="12872"/>
    <x v="1"/>
    <s v="03/02/2022"/>
    <x v="1"/>
    <x v="20"/>
    <x v="0"/>
    <x v="0"/>
    <x v="0"/>
    <x v="0"/>
    <x v="0"/>
    <s v="LP11271"/>
    <m/>
    <s v="LT PRONTA BLUE CUT1.56 AR"/>
    <x v="2"/>
    <x v="0"/>
    <x v="0"/>
    <x v="0"/>
    <x v="0"/>
    <x v="11"/>
    <x v="0"/>
    <x v="0"/>
    <n v="9999"/>
    <s v="RECEITA"/>
    <x v="4"/>
    <x v="0"/>
    <x v="0"/>
    <x v="0"/>
    <n v="120"/>
    <n v="0"/>
    <n v="0"/>
    <n v="240"/>
    <n v="960"/>
    <n v="39.06"/>
    <n v="258.51"/>
    <n v="13.7378362907842"/>
    <n v="3.7135894162701599"/>
    <n v="222.53"/>
    <n v="701.49"/>
    <s v="Cartão Crédito: R$ 960,00"/>
    <x v="3"/>
  </r>
  <r>
    <x v="0"/>
    <n v="12876"/>
    <x v="1"/>
    <s v="03/02/2022"/>
    <x v="1"/>
    <x v="20"/>
    <x v="0"/>
    <x v="15"/>
    <x v="15"/>
    <x v="0"/>
    <x v="0"/>
    <s v="LP11271"/>
    <m/>
    <s v="LT PRONTA BLUE CUT1.56 AR"/>
    <x v="2"/>
    <x v="0"/>
    <x v="0"/>
    <x v="0"/>
    <x v="0"/>
    <x v="11"/>
    <x v="0"/>
    <x v="0"/>
    <n v="9999"/>
    <s v="RECEITA"/>
    <x v="4"/>
    <x v="4"/>
    <x v="0"/>
    <x v="0"/>
    <n v="144"/>
    <n v="18"/>
    <n v="6.25"/>
    <n v="270"/>
    <m/>
    <n v="39.06"/>
    <m/>
    <n v="15.4550658271322"/>
    <m/>
    <n v="252.53"/>
    <m/>
    <m/>
    <x v="1"/>
  </r>
  <r>
    <x v="0"/>
    <n v="12882"/>
    <x v="1"/>
    <s v="03/02/2022"/>
    <x v="1"/>
    <x v="20"/>
    <x v="0"/>
    <x v="9"/>
    <x v="9"/>
    <x v="0"/>
    <x v="0"/>
    <s v="LP11271"/>
    <m/>
    <s v="LT PRONTA BLUE CUT1.56 AR"/>
    <x v="2"/>
    <x v="0"/>
    <x v="0"/>
    <x v="0"/>
    <x v="0"/>
    <x v="11"/>
    <x v="0"/>
    <x v="0"/>
    <n v="9999"/>
    <s v="RECEITA"/>
    <x v="4"/>
    <x v="4"/>
    <x v="0"/>
    <x v="0"/>
    <n v="144"/>
    <n v="18"/>
    <n v="6.25"/>
    <n v="270"/>
    <m/>
    <n v="39.06"/>
    <m/>
    <n v="15.4550658271322"/>
    <m/>
    <n v="252.53"/>
    <m/>
    <m/>
    <x v="1"/>
  </r>
  <r>
    <x v="2"/>
    <n v="8034"/>
    <x v="1"/>
    <s v="04/02/2022"/>
    <x v="20"/>
    <x v="21"/>
    <x v="0"/>
    <x v="4"/>
    <x v="4"/>
    <x v="0"/>
    <x v="0"/>
    <s v="LP11271"/>
    <m/>
    <s v="LT PRONTA BLUE CUT1.56 AR"/>
    <x v="2"/>
    <x v="0"/>
    <x v="0"/>
    <x v="0"/>
    <x v="0"/>
    <x v="11"/>
    <x v="0"/>
    <x v="0"/>
    <n v="9999"/>
    <s v="RECEITA"/>
    <x v="4"/>
    <x v="4"/>
    <x v="0"/>
    <x v="0"/>
    <n v="144"/>
    <n v="20"/>
    <n v="6.9443999999999999"/>
    <n v="268"/>
    <m/>
    <n v="39.06"/>
    <m/>
    <n v="17.346278317152098"/>
    <m/>
    <n v="252.55"/>
    <m/>
    <m/>
    <x v="1"/>
  </r>
  <r>
    <x v="4"/>
    <n v="18693"/>
    <x v="1"/>
    <s v="04/02/2022"/>
    <x v="20"/>
    <x v="21"/>
    <x v="0"/>
    <x v="11"/>
    <x v="11"/>
    <x v="0"/>
    <x v="0"/>
    <s v="LP11271"/>
    <m/>
    <s v="LT PRONTA BLUE CUT1.56 AR"/>
    <x v="2"/>
    <x v="0"/>
    <x v="0"/>
    <x v="0"/>
    <x v="0"/>
    <x v="11"/>
    <x v="0"/>
    <x v="0"/>
    <n v="9999"/>
    <s v="RECEITA"/>
    <x v="4"/>
    <x v="4"/>
    <x v="0"/>
    <x v="0"/>
    <n v="144"/>
    <n v="18"/>
    <n v="6.25"/>
    <n v="270"/>
    <n v="760"/>
    <n v="39.06"/>
    <n v="197.9"/>
    <n v="24.500907441016299"/>
    <n v="3.8403233956543699"/>
    <n v="258.98"/>
    <n v="562.1"/>
    <s v="Cartão Crédito: R$ 760,00"/>
    <x v="7"/>
  </r>
  <r>
    <x v="4"/>
    <n v="18705"/>
    <x v="1"/>
    <s v="07/02/2022"/>
    <x v="17"/>
    <x v="17"/>
    <x v="0"/>
    <x v="10"/>
    <x v="10"/>
    <x v="0"/>
    <x v="0"/>
    <s v="LP11271"/>
    <m/>
    <s v="LT PRONTA BLUE CUT1.56 AR"/>
    <x v="2"/>
    <x v="0"/>
    <x v="0"/>
    <x v="0"/>
    <x v="0"/>
    <x v="11"/>
    <x v="0"/>
    <x v="0"/>
    <n v="9999"/>
    <s v="RECEITA"/>
    <x v="4"/>
    <x v="4"/>
    <x v="0"/>
    <x v="0"/>
    <n v="144"/>
    <n v="8"/>
    <n v="2.7778"/>
    <n v="280"/>
    <m/>
    <n v="39.06"/>
    <m/>
    <n v="25.4083484573503"/>
    <m/>
    <n v="268.98"/>
    <m/>
    <m/>
    <x v="1"/>
  </r>
  <r>
    <x v="0"/>
    <n v="12942"/>
    <x v="1"/>
    <s v="08/02/2022"/>
    <x v="4"/>
    <x v="4"/>
    <x v="0"/>
    <x v="15"/>
    <x v="15"/>
    <x v="0"/>
    <x v="0"/>
    <s v="LP11271"/>
    <m/>
    <s v="LT PRONTA BLUE CUT1.56 AR"/>
    <x v="2"/>
    <x v="0"/>
    <x v="0"/>
    <x v="0"/>
    <x v="0"/>
    <x v="11"/>
    <x v="0"/>
    <x v="0"/>
    <n v="9999"/>
    <s v="RECEITA"/>
    <x v="4"/>
    <x v="4"/>
    <x v="0"/>
    <x v="0"/>
    <n v="144"/>
    <n v="18"/>
    <n v="6.25"/>
    <n v="270"/>
    <m/>
    <n v="39.06"/>
    <m/>
    <n v="15.4550658271322"/>
    <m/>
    <n v="252.53"/>
    <m/>
    <m/>
    <x v="1"/>
  </r>
  <r>
    <x v="2"/>
    <n v="8044"/>
    <x v="1"/>
    <s v="08/02/2022"/>
    <x v="4"/>
    <x v="4"/>
    <x v="0"/>
    <x v="4"/>
    <x v="4"/>
    <x v="0"/>
    <x v="0"/>
    <s v="LP11271"/>
    <m/>
    <s v="LT PRONTA BLUE CUT1.56 AR"/>
    <x v="2"/>
    <x v="0"/>
    <x v="0"/>
    <x v="0"/>
    <x v="0"/>
    <x v="11"/>
    <x v="0"/>
    <x v="0"/>
    <n v="9999"/>
    <s v="RECEITA"/>
    <x v="4"/>
    <x v="4"/>
    <x v="0"/>
    <x v="0"/>
    <n v="144"/>
    <n v="18"/>
    <n v="6.25"/>
    <n v="270"/>
    <m/>
    <n v="39.06"/>
    <m/>
    <n v="17.475728155339802"/>
    <m/>
    <n v="254.55"/>
    <m/>
    <m/>
    <x v="1"/>
  </r>
  <r>
    <x v="0"/>
    <n v="12946"/>
    <x v="1"/>
    <s v="09/02/2022"/>
    <x v="16"/>
    <x v="16"/>
    <x v="0"/>
    <x v="0"/>
    <x v="0"/>
    <x v="0"/>
    <x v="0"/>
    <s v="LP11271"/>
    <m/>
    <s v="LT PRONTA BLUE CUT1.56 AR"/>
    <x v="2"/>
    <x v="0"/>
    <x v="0"/>
    <x v="0"/>
    <x v="0"/>
    <x v="11"/>
    <x v="0"/>
    <x v="0"/>
    <n v="9999"/>
    <s v="RECEITA"/>
    <x v="4"/>
    <x v="4"/>
    <x v="0"/>
    <x v="0"/>
    <n v="144"/>
    <n v="18"/>
    <n v="6.25"/>
    <n v="270"/>
    <n v="270"/>
    <n v="39.06"/>
    <n v="17.47"/>
    <n v="15.4550658271322"/>
    <n v="15.4550658271322"/>
    <n v="252.53"/>
    <n v="252.53"/>
    <s v="Cartão Débito: R$ 270,00"/>
    <x v="2"/>
  </r>
  <r>
    <x v="4"/>
    <n v="18743"/>
    <x v="1"/>
    <s v="09/02/2022"/>
    <x v="16"/>
    <x v="16"/>
    <x v="0"/>
    <x v="10"/>
    <x v="10"/>
    <x v="0"/>
    <x v="0"/>
    <s v="LP11271"/>
    <m/>
    <s v="LT PRONTA BLUE CUT1.56 AR"/>
    <x v="2"/>
    <x v="0"/>
    <x v="0"/>
    <x v="0"/>
    <x v="0"/>
    <x v="11"/>
    <x v="0"/>
    <x v="0"/>
    <n v="9999"/>
    <s v="RECEITA"/>
    <x v="4"/>
    <x v="4"/>
    <x v="0"/>
    <x v="0"/>
    <n v="144"/>
    <n v="18"/>
    <n v="6.25"/>
    <n v="270"/>
    <m/>
    <n v="39.06"/>
    <m/>
    <n v="24.500907441016299"/>
    <m/>
    <n v="258.98"/>
    <m/>
    <m/>
    <x v="1"/>
  </r>
  <r>
    <x v="2"/>
    <n v="7966"/>
    <x v="1"/>
    <s v="24/01/2022"/>
    <x v="16"/>
    <x v="16"/>
    <x v="0"/>
    <x v="5"/>
    <x v="5"/>
    <x v="0"/>
    <x v="0"/>
    <s v="LP11271"/>
    <m/>
    <s v="LT PRONTA BLUE CUT1.56 AR"/>
    <x v="2"/>
    <x v="0"/>
    <x v="0"/>
    <x v="0"/>
    <x v="0"/>
    <x v="11"/>
    <x v="0"/>
    <x v="0"/>
    <n v="9999"/>
    <s v="RECEITA"/>
    <x v="4"/>
    <x v="4"/>
    <x v="0"/>
    <x v="0"/>
    <n v="144"/>
    <n v="18"/>
    <n v="6.25"/>
    <n v="270"/>
    <m/>
    <n v="39.06"/>
    <m/>
    <n v="17.475728155339802"/>
    <m/>
    <n v="254.55"/>
    <m/>
    <m/>
    <x v="1"/>
  </r>
  <r>
    <x v="0"/>
    <n v="12968"/>
    <x v="1"/>
    <s v="10/02/2022"/>
    <x v="18"/>
    <x v="18"/>
    <x v="0"/>
    <x v="9"/>
    <x v="9"/>
    <x v="0"/>
    <x v="0"/>
    <s v="LP11271"/>
    <m/>
    <s v="LT PRONTA BLUE CUT1.56 AR"/>
    <x v="2"/>
    <x v="0"/>
    <x v="0"/>
    <x v="0"/>
    <x v="0"/>
    <x v="11"/>
    <x v="0"/>
    <x v="0"/>
    <n v="9999"/>
    <s v="RECEITA"/>
    <x v="4"/>
    <x v="4"/>
    <x v="0"/>
    <x v="0"/>
    <n v="144"/>
    <n v="18"/>
    <n v="6.25"/>
    <n v="270"/>
    <m/>
    <n v="39.06"/>
    <m/>
    <n v="15.4550658271322"/>
    <m/>
    <n v="252.53"/>
    <m/>
    <m/>
    <x v="1"/>
  </r>
  <r>
    <x v="4"/>
    <n v="18776"/>
    <x v="1"/>
    <s v="10/02/2022"/>
    <x v="18"/>
    <x v="18"/>
    <x v="0"/>
    <x v="10"/>
    <x v="10"/>
    <x v="0"/>
    <x v="0"/>
    <s v="LP11271"/>
    <m/>
    <s v="LT PRONTA BLUE CUT1.56 AR"/>
    <x v="2"/>
    <x v="0"/>
    <x v="0"/>
    <x v="0"/>
    <x v="0"/>
    <x v="11"/>
    <x v="0"/>
    <x v="0"/>
    <n v="9999"/>
    <s v="RECEITA"/>
    <x v="4"/>
    <x v="4"/>
    <x v="0"/>
    <x v="0"/>
    <n v="144"/>
    <n v="18"/>
    <n v="6.25"/>
    <n v="270"/>
    <n v="757"/>
    <n v="39.06"/>
    <n v="184.9"/>
    <n v="24.500907441016299"/>
    <n v="4.0941049215792296"/>
    <n v="258.98"/>
    <n v="572.1"/>
    <s v="Cartão Crédito: R$ 757,00"/>
    <x v="3"/>
  </r>
  <r>
    <x v="1"/>
    <n v="3056"/>
    <x v="1"/>
    <s v="10/02/2022"/>
    <x v="18"/>
    <x v="18"/>
    <x v="0"/>
    <x v="2"/>
    <x v="2"/>
    <x v="0"/>
    <x v="0"/>
    <s v="LP11271"/>
    <m/>
    <s v="LT PRONTA BLUE CUT1.56 AR"/>
    <x v="2"/>
    <x v="0"/>
    <x v="0"/>
    <x v="0"/>
    <x v="0"/>
    <x v="11"/>
    <x v="0"/>
    <x v="0"/>
    <n v="9999"/>
    <s v="RECEITA"/>
    <x v="4"/>
    <x v="4"/>
    <x v="0"/>
    <x v="0"/>
    <n v="144"/>
    <n v="18"/>
    <n v="6.25"/>
    <n v="270"/>
    <n v="510"/>
    <n v="39.06"/>
    <n v="84.69"/>
    <n v="9.4109445799930302"/>
    <n v="6.0219624512929499"/>
    <n v="241.31"/>
    <n v="425.31"/>
    <s v="Cartão Crédito: R$ 510,00"/>
    <x v="9"/>
  </r>
  <r>
    <x v="4"/>
    <n v="18691"/>
    <x v="1"/>
    <s v="04/02/2022"/>
    <x v="8"/>
    <x v="8"/>
    <x v="0"/>
    <x v="7"/>
    <x v="7"/>
    <x v="0"/>
    <x v="0"/>
    <s v="LP11271"/>
    <m/>
    <s v="LT PRONTA BLUE CUT1.56 AR"/>
    <x v="2"/>
    <x v="0"/>
    <x v="0"/>
    <x v="0"/>
    <x v="0"/>
    <x v="11"/>
    <x v="0"/>
    <x v="0"/>
    <n v="9999"/>
    <s v="RECEITA"/>
    <x v="4"/>
    <x v="0"/>
    <x v="0"/>
    <x v="0"/>
    <n v="120"/>
    <n v="0"/>
    <n v="0"/>
    <n v="240"/>
    <n v="550"/>
    <n v="39.06"/>
    <n v="141.33000000000001"/>
    <n v="21.778584392014501"/>
    <n v="3.89160121700984"/>
    <n v="228.98"/>
    <n v="408.67"/>
    <s v="Dinheiro: R$ 450,00 | Crédito: R$ 100,00"/>
    <x v="0"/>
  </r>
  <r>
    <x v="0"/>
    <n v="12976"/>
    <x v="1"/>
    <s v="11/02/2022"/>
    <x v="8"/>
    <x v="8"/>
    <x v="0"/>
    <x v="15"/>
    <x v="15"/>
    <x v="0"/>
    <x v="0"/>
    <s v="LP11271"/>
    <m/>
    <s v="LT PRONTA BLUE CUT1.56 AR"/>
    <x v="2"/>
    <x v="0"/>
    <x v="0"/>
    <x v="0"/>
    <x v="0"/>
    <x v="11"/>
    <x v="0"/>
    <x v="0"/>
    <n v="9999"/>
    <s v="RECEITA"/>
    <x v="4"/>
    <x v="4"/>
    <x v="0"/>
    <x v="0"/>
    <n v="144"/>
    <n v="42"/>
    <n v="14.583299999999999"/>
    <n v="246"/>
    <m/>
    <n v="39.06"/>
    <m/>
    <n v="14.081282198053801"/>
    <m/>
    <n v="228.53"/>
    <m/>
    <m/>
    <x v="1"/>
  </r>
  <r>
    <x v="2"/>
    <n v="8083"/>
    <x v="1"/>
    <s v="11/02/2022"/>
    <x v="8"/>
    <x v="8"/>
    <x v="0"/>
    <x v="17"/>
    <x v="17"/>
    <x v="0"/>
    <x v="0"/>
    <s v="LP11271"/>
    <m/>
    <s v="LT PRONTA BLUE CUT1.56 AR"/>
    <x v="2"/>
    <x v="0"/>
    <x v="0"/>
    <x v="0"/>
    <x v="0"/>
    <x v="11"/>
    <x v="0"/>
    <x v="0"/>
    <n v="9999"/>
    <s v="RECEITA"/>
    <x v="4"/>
    <x v="4"/>
    <x v="0"/>
    <x v="0"/>
    <n v="144"/>
    <n v="18"/>
    <n v="6.25"/>
    <n v="270"/>
    <n v="470"/>
    <n v="39.06"/>
    <n v="50.45"/>
    <n v="17.475728155339802"/>
    <n v="9.3161546085232896"/>
    <n v="254.55"/>
    <n v="419.55"/>
    <s v="Cartão Crédito: R$ 470,00"/>
    <x v="3"/>
  </r>
  <r>
    <x v="4"/>
    <n v="18777"/>
    <x v="1"/>
    <s v="11/02/2022"/>
    <x v="8"/>
    <x v="8"/>
    <x v="0"/>
    <x v="8"/>
    <x v="8"/>
    <x v="0"/>
    <x v="0"/>
    <s v="LP11271"/>
    <m/>
    <s v="LT PRONTA BLUE CUT1.56 AR"/>
    <x v="2"/>
    <x v="0"/>
    <x v="0"/>
    <x v="0"/>
    <x v="0"/>
    <x v="11"/>
    <x v="0"/>
    <x v="0"/>
    <n v="9999"/>
    <s v="RECEITA"/>
    <x v="4"/>
    <x v="5"/>
    <x v="0"/>
    <x v="0"/>
    <n v="384"/>
    <n v="476"/>
    <n v="61.979199999999999"/>
    <n v="292"/>
    <m/>
    <n v="39.06"/>
    <m/>
    <n v="26.497277676951001"/>
    <m/>
    <n v="280.98"/>
    <m/>
    <m/>
    <x v="1"/>
  </r>
  <r>
    <x v="2"/>
    <n v="8089"/>
    <x v="1"/>
    <s v="12/02/2022"/>
    <x v="3"/>
    <x v="3"/>
    <x v="0"/>
    <x v="17"/>
    <x v="17"/>
    <x v="0"/>
    <x v="0"/>
    <s v="LP11271"/>
    <m/>
    <s v="LT PRONTA BLUE CUT1.56 AR"/>
    <x v="2"/>
    <x v="0"/>
    <x v="0"/>
    <x v="0"/>
    <x v="0"/>
    <x v="11"/>
    <x v="0"/>
    <x v="0"/>
    <n v="9999"/>
    <s v="RECEITA"/>
    <x v="4"/>
    <x v="0"/>
    <x v="0"/>
    <x v="0"/>
    <n v="120"/>
    <n v="22"/>
    <n v="9.1667000000000005"/>
    <n v="218"/>
    <m/>
    <n v="39.06"/>
    <m/>
    <n v="14.110032362459499"/>
    <m/>
    <n v="202.55"/>
    <m/>
    <m/>
    <x v="1"/>
  </r>
  <r>
    <x v="0"/>
    <n v="12980"/>
    <x v="1"/>
    <s v="12/02/2022"/>
    <x v="3"/>
    <x v="3"/>
    <x v="0"/>
    <x v="9"/>
    <x v="9"/>
    <x v="0"/>
    <x v="0"/>
    <s v="LP11271"/>
    <m/>
    <s v="LT PRONTA BLUE CUT1.56 AR"/>
    <x v="2"/>
    <x v="0"/>
    <x v="0"/>
    <x v="0"/>
    <x v="0"/>
    <x v="11"/>
    <x v="0"/>
    <x v="0"/>
    <n v="9999"/>
    <s v="RECEITA"/>
    <x v="4"/>
    <x v="4"/>
    <x v="0"/>
    <x v="0"/>
    <n v="144"/>
    <n v="18"/>
    <n v="6.25"/>
    <n v="270"/>
    <n v="540"/>
    <n v="39.06"/>
    <n v="34.94"/>
    <n v="15.4550658271322"/>
    <n v="15.4550658271322"/>
    <n v="252.53"/>
    <n v="505.06"/>
    <s v="Cartão Crédito: R$ 540,00"/>
    <x v="6"/>
  </r>
  <r>
    <x v="0"/>
    <n v="12980"/>
    <x v="1"/>
    <s v="12/02/2022"/>
    <x v="3"/>
    <x v="3"/>
    <x v="0"/>
    <x v="9"/>
    <x v="9"/>
    <x v="0"/>
    <x v="0"/>
    <s v="LP11271"/>
    <m/>
    <s v="LT PRONTA BLUE CUT1.56 AR"/>
    <x v="2"/>
    <x v="0"/>
    <x v="0"/>
    <x v="0"/>
    <x v="0"/>
    <x v="11"/>
    <x v="0"/>
    <x v="0"/>
    <n v="9999"/>
    <s v="RECEITA"/>
    <x v="4"/>
    <x v="4"/>
    <x v="0"/>
    <x v="0"/>
    <n v="144"/>
    <n v="18"/>
    <n v="6.25"/>
    <n v="270"/>
    <m/>
    <n v="39.06"/>
    <m/>
    <n v="15.4550658271322"/>
    <m/>
    <n v="252.53"/>
    <m/>
    <m/>
    <x v="1"/>
  </r>
  <r>
    <x v="2"/>
    <n v="8086"/>
    <x v="1"/>
    <s v="12/02/2022"/>
    <x v="3"/>
    <x v="3"/>
    <x v="0"/>
    <x v="4"/>
    <x v="4"/>
    <x v="0"/>
    <x v="0"/>
    <s v="LP11271"/>
    <m/>
    <s v="LT PRONTA BLUE CUT1.56 AR"/>
    <x v="2"/>
    <x v="0"/>
    <x v="0"/>
    <x v="0"/>
    <x v="0"/>
    <x v="11"/>
    <x v="0"/>
    <x v="0"/>
    <n v="9999"/>
    <s v="RECEITA"/>
    <x v="4"/>
    <x v="4"/>
    <x v="0"/>
    <x v="0"/>
    <n v="144"/>
    <n v="18"/>
    <n v="6.25"/>
    <n v="270"/>
    <m/>
    <n v="39.06"/>
    <m/>
    <n v="17.475728155339802"/>
    <m/>
    <n v="254.55"/>
    <m/>
    <m/>
    <x v="1"/>
  </r>
  <r>
    <x v="4"/>
    <n v="18790"/>
    <x v="1"/>
    <s v="12/02/2022"/>
    <x v="3"/>
    <x v="3"/>
    <x v="0"/>
    <x v="10"/>
    <x v="10"/>
    <x v="0"/>
    <x v="0"/>
    <s v="LP11271"/>
    <m/>
    <s v="LT PRONTA BLUE CUT1.56 AR"/>
    <x v="2"/>
    <x v="0"/>
    <x v="0"/>
    <x v="0"/>
    <x v="0"/>
    <x v="11"/>
    <x v="0"/>
    <x v="0"/>
    <n v="9999"/>
    <s v="RECEITA"/>
    <x v="4"/>
    <x v="5"/>
    <x v="0"/>
    <x v="0"/>
    <n v="384"/>
    <n v="400"/>
    <n v="52.083300000000001"/>
    <n v="368"/>
    <m/>
    <n v="39.06"/>
    <m/>
    <n v="33.393829401088901"/>
    <m/>
    <n v="356.98"/>
    <m/>
    <m/>
    <x v="1"/>
  </r>
  <r>
    <x v="4"/>
    <n v="18800"/>
    <x v="1"/>
    <s v="12/02/2022"/>
    <x v="3"/>
    <x v="3"/>
    <x v="0"/>
    <x v="12"/>
    <x v="12"/>
    <x v="0"/>
    <x v="0"/>
    <s v="LP11271"/>
    <m/>
    <s v="LT PRONTA BLUE CUT1.56 AR"/>
    <x v="2"/>
    <x v="0"/>
    <x v="0"/>
    <x v="0"/>
    <x v="0"/>
    <x v="11"/>
    <x v="0"/>
    <x v="0"/>
    <n v="9999"/>
    <s v="RECEITA"/>
    <x v="4"/>
    <x v="5"/>
    <x v="0"/>
    <x v="0"/>
    <n v="384"/>
    <n v="397"/>
    <n v="51.692700000000002"/>
    <n v="371"/>
    <m/>
    <n v="39.06"/>
    <m/>
    <n v="33.666061705989101"/>
    <m/>
    <n v="359.98"/>
    <m/>
    <m/>
    <x v="1"/>
  </r>
  <r>
    <x v="0"/>
    <n v="12989"/>
    <x v="1"/>
    <s v="13/02/2022"/>
    <x v="26"/>
    <x v="27"/>
    <x v="0"/>
    <x v="9"/>
    <x v="9"/>
    <x v="0"/>
    <x v="0"/>
    <s v="LP11271"/>
    <m/>
    <s v="LT PRONTA BLUE CUT1.56 AR"/>
    <x v="2"/>
    <x v="0"/>
    <x v="0"/>
    <x v="0"/>
    <x v="0"/>
    <x v="11"/>
    <x v="0"/>
    <x v="0"/>
    <n v="9999"/>
    <s v="RECEITA"/>
    <x v="4"/>
    <x v="0"/>
    <x v="0"/>
    <x v="0"/>
    <n v="120"/>
    <n v="0"/>
    <n v="0"/>
    <n v="240"/>
    <n v="824"/>
    <n v="39.06"/>
    <n v="109.75"/>
    <n v="13.7378362907842"/>
    <n v="7.5079726651480598"/>
    <n v="222.53"/>
    <n v="714.25"/>
    <s v="Cartão Crédito: R$ 824,00"/>
    <x v="3"/>
  </r>
  <r>
    <x v="0"/>
    <n v="12989"/>
    <x v="1"/>
    <s v="13/02/2022"/>
    <x v="26"/>
    <x v="27"/>
    <x v="0"/>
    <x v="9"/>
    <x v="9"/>
    <x v="0"/>
    <x v="0"/>
    <s v="LP11271"/>
    <m/>
    <s v="LT PRONTA BLUE CUT1.56 AR"/>
    <x v="2"/>
    <x v="0"/>
    <x v="0"/>
    <x v="0"/>
    <x v="0"/>
    <x v="11"/>
    <x v="0"/>
    <x v="0"/>
    <n v="9999"/>
    <s v="RECEITA"/>
    <x v="4"/>
    <x v="0"/>
    <x v="0"/>
    <x v="0"/>
    <n v="120"/>
    <n v="0"/>
    <n v="0"/>
    <n v="240"/>
    <m/>
    <n v="39.06"/>
    <m/>
    <n v="13.7378362907842"/>
    <m/>
    <n v="222.53"/>
    <m/>
    <m/>
    <x v="1"/>
  </r>
  <r>
    <x v="0"/>
    <n v="12984"/>
    <x v="1"/>
    <s v="12/02/2022"/>
    <x v="11"/>
    <x v="11"/>
    <x v="0"/>
    <x v="0"/>
    <x v="0"/>
    <x v="0"/>
    <x v="0"/>
    <s v="LP11271"/>
    <m/>
    <s v="LT PRONTA BLUE CUT1.56 AR"/>
    <x v="2"/>
    <x v="0"/>
    <x v="0"/>
    <x v="0"/>
    <x v="0"/>
    <x v="11"/>
    <x v="0"/>
    <x v="0"/>
    <n v="9999"/>
    <s v="RECEITA"/>
    <x v="4"/>
    <x v="4"/>
    <x v="0"/>
    <x v="0"/>
    <n v="144"/>
    <n v="18"/>
    <n v="6.25"/>
    <n v="270"/>
    <n v="575"/>
    <n v="39.06"/>
    <n v="17.47"/>
    <n v="15.4550658271322"/>
    <n v="32.913566113337097"/>
    <n v="252.53"/>
    <n v="557.53"/>
    <s v="Cartão Crédito: R$ 575,00"/>
    <x v="3"/>
  </r>
  <r>
    <x v="0"/>
    <n v="12997"/>
    <x v="1"/>
    <s v="14/02/2022"/>
    <x v="11"/>
    <x v="11"/>
    <x v="0"/>
    <x v="15"/>
    <x v="15"/>
    <x v="0"/>
    <x v="0"/>
    <s v="LP11271"/>
    <m/>
    <s v="LT PRONTA BLUE CUT1.56 AR"/>
    <x v="2"/>
    <x v="0"/>
    <x v="0"/>
    <x v="0"/>
    <x v="0"/>
    <x v="11"/>
    <x v="0"/>
    <x v="0"/>
    <n v="9999"/>
    <s v="RECEITA"/>
    <x v="4"/>
    <x v="4"/>
    <x v="0"/>
    <x v="0"/>
    <n v="144"/>
    <n v="0"/>
    <n v="0"/>
    <n v="288"/>
    <n v="1747"/>
    <n v="39.06"/>
    <n v="293.22000000000003"/>
    <n v="16.485403548941001"/>
    <n v="5.9579837664552198"/>
    <n v="270.52999999999997"/>
    <n v="1453.78"/>
    <s v="Cartão Crédito: R$ 1747,00"/>
    <x v="3"/>
  </r>
  <r>
    <x v="4"/>
    <n v="18773"/>
    <x v="1"/>
    <s v="10/02/2022"/>
    <x v="11"/>
    <x v="11"/>
    <x v="0"/>
    <x v="12"/>
    <x v="12"/>
    <x v="0"/>
    <x v="0"/>
    <s v="LP11271"/>
    <m/>
    <s v="LT PRONTA BLUE CUT1.56 AR"/>
    <x v="2"/>
    <x v="0"/>
    <x v="0"/>
    <x v="0"/>
    <x v="0"/>
    <x v="11"/>
    <x v="0"/>
    <x v="0"/>
    <n v="9999"/>
    <s v="RECEITA"/>
    <x v="4"/>
    <x v="5"/>
    <x v="0"/>
    <x v="0"/>
    <n v="384"/>
    <n v="430"/>
    <n v="55.989600000000003"/>
    <n v="338"/>
    <m/>
    <n v="39.06"/>
    <m/>
    <n v="30.6715063520871"/>
    <m/>
    <n v="326.98"/>
    <m/>
    <m/>
    <x v="1"/>
  </r>
  <r>
    <x v="4"/>
    <n v="18740"/>
    <x v="1"/>
    <s v="08/02/2022"/>
    <x v="11"/>
    <x v="11"/>
    <x v="0"/>
    <x v="10"/>
    <x v="10"/>
    <x v="0"/>
    <x v="0"/>
    <s v="LP11271"/>
    <m/>
    <s v="LT PRONTA BLUE CUT1.56 AR"/>
    <x v="2"/>
    <x v="0"/>
    <x v="0"/>
    <x v="0"/>
    <x v="0"/>
    <x v="11"/>
    <x v="0"/>
    <x v="0"/>
    <n v="9999"/>
    <s v="RECEITA"/>
    <x v="4"/>
    <x v="5"/>
    <x v="0"/>
    <x v="0"/>
    <n v="384"/>
    <n v="398"/>
    <n v="51.822899999999997"/>
    <n v="370"/>
    <m/>
    <n v="39.06"/>
    <m/>
    <n v="33.575317604355703"/>
    <m/>
    <n v="358.98"/>
    <m/>
    <m/>
    <x v="1"/>
  </r>
  <r>
    <x v="2"/>
    <n v="8096"/>
    <x v="1"/>
    <s v="15/02/2022"/>
    <x v="7"/>
    <x v="7"/>
    <x v="0"/>
    <x v="4"/>
    <x v="4"/>
    <x v="0"/>
    <x v="0"/>
    <s v="LP11271"/>
    <m/>
    <s v="LT PRONTA BLUE CUT1.56 AR"/>
    <x v="2"/>
    <x v="0"/>
    <x v="0"/>
    <x v="0"/>
    <x v="0"/>
    <x v="11"/>
    <x v="0"/>
    <x v="0"/>
    <n v="9999"/>
    <s v="RECEITA"/>
    <x v="4"/>
    <x v="0"/>
    <x v="0"/>
    <x v="0"/>
    <n v="120"/>
    <n v="0"/>
    <n v="0"/>
    <n v="240"/>
    <n v="1700"/>
    <n v="39.06"/>
    <n v="285.98"/>
    <n v="15.5339805825243"/>
    <n v="5.9444716413735197"/>
    <n v="224.55"/>
    <n v="1414.02"/>
    <s v="Cartão Crédito: R$ 1000,00 | Cartão Débito: R$ 700,00"/>
    <x v="6"/>
  </r>
  <r>
    <x v="2"/>
    <n v="8098"/>
    <x v="1"/>
    <s v="15/02/2022"/>
    <x v="7"/>
    <x v="7"/>
    <x v="0"/>
    <x v="17"/>
    <x v="17"/>
    <x v="0"/>
    <x v="0"/>
    <s v="LP11271"/>
    <m/>
    <s v="LT PRONTA BLUE CUT1.56 AR"/>
    <x v="2"/>
    <x v="0"/>
    <x v="0"/>
    <x v="0"/>
    <x v="0"/>
    <x v="11"/>
    <x v="0"/>
    <x v="0"/>
    <n v="9999"/>
    <s v="RECEITA"/>
    <x v="4"/>
    <x v="0"/>
    <x v="0"/>
    <x v="0"/>
    <n v="120"/>
    <n v="0"/>
    <n v="0"/>
    <n v="240"/>
    <n v="380"/>
    <n v="39.06"/>
    <n v="27.35"/>
    <n v="15.5339805825243"/>
    <n v="13.893967093235799"/>
    <n v="224.55"/>
    <n v="352.65"/>
    <s v="Cartão Crédito: R$ 380,00"/>
    <x v="3"/>
  </r>
  <r>
    <x v="3"/>
    <n v="1912"/>
    <x v="1"/>
    <s v="15/02/2022"/>
    <x v="7"/>
    <x v="7"/>
    <x v="0"/>
    <x v="6"/>
    <x v="6"/>
    <x v="0"/>
    <x v="0"/>
    <s v="LP11271"/>
    <m/>
    <s v="LT PRONTA BLUE CUT1.56 AR"/>
    <x v="2"/>
    <x v="0"/>
    <x v="0"/>
    <x v="0"/>
    <x v="0"/>
    <x v="11"/>
    <x v="0"/>
    <x v="0"/>
    <n v="9999"/>
    <s v="RECEITA"/>
    <x v="4"/>
    <x v="0"/>
    <x v="0"/>
    <x v="0"/>
    <n v="120"/>
    <n v="0"/>
    <n v="0"/>
    <n v="240"/>
    <m/>
    <n v="39.06"/>
    <m/>
    <n v="26.373626373626401"/>
    <m/>
    <n v="230.9"/>
    <m/>
    <m/>
    <x v="1"/>
  </r>
  <r>
    <x v="3"/>
    <n v="1915"/>
    <x v="1"/>
    <s v="17/02/2022"/>
    <x v="13"/>
    <x v="13"/>
    <x v="0"/>
    <x v="6"/>
    <x v="6"/>
    <x v="0"/>
    <x v="0"/>
    <s v="LP11271"/>
    <m/>
    <s v="LT PRONTA BLUE CUT1.56 AR"/>
    <x v="2"/>
    <x v="0"/>
    <x v="0"/>
    <x v="0"/>
    <x v="0"/>
    <x v="11"/>
    <x v="0"/>
    <x v="0"/>
    <n v="9999"/>
    <s v="RECEITA"/>
    <x v="4"/>
    <x v="4"/>
    <x v="0"/>
    <x v="0"/>
    <n v="144"/>
    <n v="57.6"/>
    <n v="20"/>
    <n v="230.4"/>
    <m/>
    <n v="39.06"/>
    <m/>
    <n v="25.3186813186813"/>
    <m/>
    <n v="221.3"/>
    <m/>
    <m/>
    <x v="1"/>
  </r>
  <r>
    <x v="4"/>
    <n v="18874"/>
    <x v="1"/>
    <s v="18/02/2022"/>
    <x v="22"/>
    <x v="23"/>
    <x v="0"/>
    <x v="7"/>
    <x v="7"/>
    <x v="0"/>
    <x v="0"/>
    <s v="LP11271"/>
    <m/>
    <s v="LT PRONTA BLUE CUT1.56 AR"/>
    <x v="2"/>
    <x v="0"/>
    <x v="0"/>
    <x v="0"/>
    <x v="0"/>
    <x v="11"/>
    <x v="0"/>
    <x v="0"/>
    <n v="9999"/>
    <s v="RECEITA"/>
    <x v="4"/>
    <x v="5"/>
    <x v="0"/>
    <x v="0"/>
    <n v="384"/>
    <n v="368"/>
    <n v="47.916699999999999"/>
    <n v="400"/>
    <n v="780"/>
    <n v="39.06"/>
    <n v="101.74"/>
    <n v="36.297640653357497"/>
    <n v="7.6666011401612"/>
    <n v="388.98"/>
    <n v="678.26"/>
    <s v="Cartão Crédito: R$ 780,00"/>
    <x v="2"/>
  </r>
  <r>
    <x v="4"/>
    <n v="18880"/>
    <x v="1"/>
    <s v="19/02/2022"/>
    <x v="14"/>
    <x v="14"/>
    <x v="0"/>
    <x v="7"/>
    <x v="7"/>
    <x v="0"/>
    <x v="0"/>
    <s v="LP11271"/>
    <m/>
    <s v="LT PRONTA BLUE CUT1.56 AR"/>
    <x v="2"/>
    <x v="0"/>
    <x v="0"/>
    <x v="0"/>
    <x v="0"/>
    <x v="11"/>
    <x v="0"/>
    <x v="0"/>
    <n v="9999"/>
    <s v="RECEITA"/>
    <x v="4"/>
    <x v="5"/>
    <x v="0"/>
    <x v="0"/>
    <n v="384"/>
    <n v="368"/>
    <n v="47.916699999999999"/>
    <n v="400"/>
    <n v="2100"/>
    <n v="39.06"/>
    <n v="411.48"/>
    <n v="36.297640653357497"/>
    <n v="5.1035287255759698"/>
    <n v="388.98"/>
    <n v="1688.52"/>
    <s v="Cartão Crédito: R$ 2100,00"/>
    <x v="4"/>
  </r>
  <r>
    <x v="2"/>
    <n v="8126"/>
    <x v="1"/>
    <s v="21/02/2022"/>
    <x v="0"/>
    <x v="0"/>
    <x v="0"/>
    <x v="4"/>
    <x v="4"/>
    <x v="0"/>
    <x v="0"/>
    <s v="LP11271"/>
    <m/>
    <s v="LT PRONTA BLUE CUT1.56 AR"/>
    <x v="2"/>
    <x v="0"/>
    <x v="0"/>
    <x v="0"/>
    <x v="0"/>
    <x v="11"/>
    <x v="0"/>
    <x v="0"/>
    <n v="9999"/>
    <s v="RECEITA"/>
    <x v="4"/>
    <x v="0"/>
    <x v="0"/>
    <x v="0"/>
    <n v="120"/>
    <n v="0"/>
    <n v="0"/>
    <n v="240"/>
    <n v="750"/>
    <n v="39.06"/>
    <n v="187.88"/>
    <n v="15.5339805825243"/>
    <n v="3.9919097296146502"/>
    <n v="224.55"/>
    <n v="562.12"/>
    <s v="Cartão Crédito: R$ 750,00"/>
    <x v="3"/>
  </r>
  <r>
    <x v="0"/>
    <n v="13100"/>
    <x v="1"/>
    <s v="22/02/2022"/>
    <x v="6"/>
    <x v="6"/>
    <x v="0"/>
    <x v="0"/>
    <x v="0"/>
    <x v="0"/>
    <x v="0"/>
    <s v="LP11271"/>
    <m/>
    <s v="LT PRONTA BLUE CUT1.56 AR"/>
    <x v="2"/>
    <x v="0"/>
    <x v="0"/>
    <x v="0"/>
    <x v="0"/>
    <x v="11"/>
    <x v="0"/>
    <x v="0"/>
    <n v="9999"/>
    <s v="RECEITA"/>
    <x v="4"/>
    <x v="4"/>
    <x v="0"/>
    <x v="0"/>
    <n v="144"/>
    <n v="18"/>
    <n v="6.25"/>
    <n v="270"/>
    <n v="500"/>
    <n v="39.06"/>
    <n v="89.38"/>
    <n v="16.109785202864"/>
    <n v="5.5940926381740903"/>
    <n v="253.24"/>
    <n v="410.62"/>
    <s v="Dinheiro: R$ 200,00 | Cartão Crédito: R$ 300,00"/>
    <x v="8"/>
  </r>
  <r>
    <x v="0"/>
    <n v="13101"/>
    <x v="1"/>
    <s v="22/02/2022"/>
    <x v="6"/>
    <x v="6"/>
    <x v="0"/>
    <x v="0"/>
    <x v="0"/>
    <x v="0"/>
    <x v="0"/>
    <s v="LP11271"/>
    <m/>
    <s v="LT PRONTA BLUE CUT1.56 AR"/>
    <x v="2"/>
    <x v="0"/>
    <x v="0"/>
    <x v="0"/>
    <x v="0"/>
    <x v="11"/>
    <x v="0"/>
    <x v="0"/>
    <n v="9999"/>
    <s v="RECEITA"/>
    <x v="4"/>
    <x v="4"/>
    <x v="0"/>
    <x v="0"/>
    <n v="144"/>
    <n v="18"/>
    <n v="6.25"/>
    <n v="270"/>
    <m/>
    <n v="39.06"/>
    <m/>
    <n v="16.109785202864"/>
    <m/>
    <n v="253.24"/>
    <m/>
    <m/>
    <x v="1"/>
  </r>
  <r>
    <x v="0"/>
    <n v="13080"/>
    <x v="1"/>
    <s v="22/02/2022"/>
    <x v="6"/>
    <x v="6"/>
    <x v="0"/>
    <x v="15"/>
    <x v="15"/>
    <x v="0"/>
    <x v="0"/>
    <s v="LP11271"/>
    <m/>
    <s v="LT PRONTA BLUE CUT1.56 AR"/>
    <x v="2"/>
    <x v="0"/>
    <x v="0"/>
    <x v="0"/>
    <x v="0"/>
    <x v="11"/>
    <x v="0"/>
    <x v="0"/>
    <n v="9999"/>
    <s v="RECEITA"/>
    <x v="4"/>
    <x v="4"/>
    <x v="0"/>
    <x v="0"/>
    <n v="144"/>
    <n v="0"/>
    <n v="0"/>
    <n v="288"/>
    <m/>
    <n v="39.06"/>
    <m/>
    <n v="17.183770883054901"/>
    <m/>
    <n v="271.24"/>
    <m/>
    <m/>
    <x v="1"/>
  </r>
  <r>
    <x v="2"/>
    <n v="8155"/>
    <x v="1"/>
    <s v="23/02/2022"/>
    <x v="23"/>
    <x v="24"/>
    <x v="0"/>
    <x v="17"/>
    <x v="17"/>
    <x v="0"/>
    <x v="0"/>
    <s v="LP11271"/>
    <m/>
    <s v="LT PRONTA BLUE CUT1.56 AR"/>
    <x v="2"/>
    <x v="0"/>
    <x v="0"/>
    <x v="0"/>
    <x v="0"/>
    <x v="11"/>
    <x v="0"/>
    <x v="0"/>
    <n v="9999"/>
    <s v="RECEITA"/>
    <x v="4"/>
    <x v="4"/>
    <x v="0"/>
    <x v="0"/>
    <n v="144"/>
    <n v="8"/>
    <n v="2.7778"/>
    <n v="280"/>
    <n v="1550"/>
    <n v="39.06"/>
    <n v="417.56"/>
    <n v="18.122977346278301"/>
    <n v="3.71204138327426"/>
    <n v="264.55"/>
    <n v="1132.44"/>
    <s v="Cartão Crédito: R$ 1550,00"/>
    <x v="2"/>
  </r>
  <r>
    <x v="0"/>
    <n v="13127"/>
    <x v="1"/>
    <s v="25/02/2022"/>
    <x v="19"/>
    <x v="19"/>
    <x v="0"/>
    <x v="15"/>
    <x v="15"/>
    <x v="0"/>
    <x v="0"/>
    <s v="LP11271"/>
    <m/>
    <s v="LT PRONTA BLUE CUT1.56 AR"/>
    <x v="2"/>
    <x v="0"/>
    <x v="0"/>
    <x v="0"/>
    <x v="0"/>
    <x v="11"/>
    <x v="0"/>
    <x v="0"/>
    <n v="9999"/>
    <s v="RECEITA"/>
    <x v="4"/>
    <x v="4"/>
    <x v="0"/>
    <x v="0"/>
    <n v="144"/>
    <n v="0"/>
    <n v="0"/>
    <n v="288"/>
    <n v="288"/>
    <n v="39.06"/>
    <n v="16.760000000000002"/>
    <n v="17.183770883054901"/>
    <n v="17.183770883054901"/>
    <n v="271.24"/>
    <n v="271.24"/>
    <s v="Cartão Crédito: R$ 288,00"/>
    <x v="8"/>
  </r>
  <r>
    <x v="0"/>
    <n v="13133"/>
    <x v="1"/>
    <s v="26/02/2022"/>
    <x v="2"/>
    <x v="2"/>
    <x v="0"/>
    <x v="9"/>
    <x v="9"/>
    <x v="0"/>
    <x v="0"/>
    <s v="LP11271"/>
    <m/>
    <s v="LT PRONTA BLUE CUT1.56 AR"/>
    <x v="2"/>
    <x v="0"/>
    <x v="0"/>
    <x v="0"/>
    <x v="0"/>
    <x v="11"/>
    <x v="0"/>
    <x v="0"/>
    <n v="9999"/>
    <s v="RECEITA"/>
    <x v="4"/>
    <x v="4"/>
    <x v="0"/>
    <x v="0"/>
    <n v="144"/>
    <n v="18"/>
    <n v="6.25"/>
    <n v="270"/>
    <m/>
    <n v="39.06"/>
    <m/>
    <n v="16.109785202864"/>
    <m/>
    <n v="253.24"/>
    <m/>
    <m/>
    <x v="1"/>
  </r>
  <r>
    <x v="0"/>
    <n v="13134"/>
    <x v="1"/>
    <s v="26/02/2022"/>
    <x v="2"/>
    <x v="2"/>
    <x v="0"/>
    <x v="0"/>
    <x v="0"/>
    <x v="0"/>
    <x v="0"/>
    <s v="LP11271"/>
    <m/>
    <s v="LT PRONTA BLUE CUT1.56 AR"/>
    <x v="2"/>
    <x v="0"/>
    <x v="0"/>
    <x v="0"/>
    <x v="0"/>
    <x v="11"/>
    <x v="0"/>
    <x v="0"/>
    <n v="9999"/>
    <s v="RECEITA"/>
    <x v="4"/>
    <x v="4"/>
    <x v="0"/>
    <x v="0"/>
    <n v="144"/>
    <n v="18"/>
    <n v="6.25"/>
    <n v="270"/>
    <n v="1270"/>
    <n v="39.06"/>
    <n v="281.31"/>
    <n v="16.109785202864"/>
    <n v="4.5145924425011597"/>
    <n v="253.24"/>
    <n v="988.69"/>
    <s v="Cartão Crédito: R$ 1000,00 | Cartão Débito: R$ 270,00"/>
    <x v="11"/>
  </r>
  <r>
    <x v="0"/>
    <n v="13138"/>
    <x v="1"/>
    <s v="27/02/2022"/>
    <x v="24"/>
    <x v="25"/>
    <x v="0"/>
    <x v="9"/>
    <x v="9"/>
    <x v="0"/>
    <x v="0"/>
    <s v="LP11271"/>
    <m/>
    <s v="LT PRONTA BLUE CUT1.56 AR"/>
    <x v="2"/>
    <x v="0"/>
    <x v="0"/>
    <x v="0"/>
    <x v="0"/>
    <x v="11"/>
    <x v="0"/>
    <x v="0"/>
    <n v="9999"/>
    <s v="RECEITA"/>
    <x v="4"/>
    <x v="4"/>
    <x v="0"/>
    <x v="0"/>
    <n v="144"/>
    <n v="18"/>
    <n v="6.25"/>
    <n v="270"/>
    <m/>
    <n v="39.06"/>
    <m/>
    <n v="16.109785202864"/>
    <m/>
    <n v="253.24"/>
    <m/>
    <m/>
    <x v="1"/>
  </r>
  <r>
    <x v="4"/>
    <n v="18530"/>
    <x v="1"/>
    <s v="18/01/2022"/>
    <x v="15"/>
    <x v="15"/>
    <x v="0"/>
    <x v="8"/>
    <x v="8"/>
    <x v="0"/>
    <x v="0"/>
    <s v="LP11271"/>
    <m/>
    <s v="LT PRONTA BLUE CUT1.56 AR"/>
    <x v="2"/>
    <x v="0"/>
    <x v="0"/>
    <x v="0"/>
    <x v="0"/>
    <x v="11"/>
    <x v="0"/>
    <x v="0"/>
    <n v="9999"/>
    <s v="RECEITA"/>
    <x v="4"/>
    <x v="5"/>
    <x v="0"/>
    <x v="0"/>
    <n v="384"/>
    <n v="448"/>
    <n v="58.333300000000001"/>
    <n v="320"/>
    <m/>
    <n v="39.06"/>
    <m/>
    <n v="20.711974110032401"/>
    <m/>
    <n v="304.55"/>
    <m/>
    <m/>
    <x v="1"/>
  </r>
  <r>
    <x v="0"/>
    <n v="12889"/>
    <x v="1"/>
    <s v="05/02/2022"/>
    <x v="9"/>
    <x v="9"/>
    <x v="0"/>
    <x v="9"/>
    <x v="9"/>
    <x v="0"/>
    <x v="0"/>
    <s v="LSA0002862"/>
    <s v="8056597247009"/>
    <s v="LT PRONTA POLI INC AR"/>
    <x v="0"/>
    <x v="0"/>
    <x v="0"/>
    <x v="0"/>
    <x v="0"/>
    <x v="0"/>
    <x v="0"/>
    <x v="0"/>
    <n v="9999"/>
    <s v="RECEITA"/>
    <x v="4"/>
    <x v="3"/>
    <x v="0"/>
    <x v="0"/>
    <n v="132"/>
    <n v="74"/>
    <n v="28.0303"/>
    <n v="190"/>
    <m/>
    <n v="40"/>
    <m/>
    <n v="21.814006888633799"/>
    <m/>
    <n v="181.29"/>
    <m/>
    <m/>
    <x v="1"/>
  </r>
  <r>
    <x v="0"/>
    <n v="12926"/>
    <x v="1"/>
    <s v="07/02/2022"/>
    <x v="17"/>
    <x v="17"/>
    <x v="0"/>
    <x v="0"/>
    <x v="0"/>
    <x v="0"/>
    <x v="0"/>
    <s v="LSA0002862"/>
    <s v="8056597247009"/>
    <s v="LT PRONTA POLI INC AR"/>
    <x v="0"/>
    <x v="0"/>
    <x v="0"/>
    <x v="0"/>
    <x v="0"/>
    <x v="0"/>
    <x v="0"/>
    <x v="0"/>
    <n v="9999"/>
    <s v="RECEITA"/>
    <x v="4"/>
    <x v="5"/>
    <x v="0"/>
    <x v="0"/>
    <n v="210"/>
    <n v="36"/>
    <n v="8.5714000000000006"/>
    <n v="384"/>
    <n v="590"/>
    <n v="40"/>
    <n v="143.47999999999999"/>
    <n v="44.087256027554503"/>
    <n v="4.1120713688318897"/>
    <n v="375.29"/>
    <n v="446.52"/>
    <s v="Cartão Débito: R$ 590,00"/>
    <x v="2"/>
  </r>
  <r>
    <x v="0"/>
    <n v="12938"/>
    <x v="1"/>
    <s v="08/02/2022"/>
    <x v="4"/>
    <x v="4"/>
    <x v="0"/>
    <x v="0"/>
    <x v="0"/>
    <x v="0"/>
    <x v="0"/>
    <s v="LSA0002862"/>
    <s v="8056597247009"/>
    <s v="LT PRONTA POLI INC AR"/>
    <x v="0"/>
    <x v="0"/>
    <x v="0"/>
    <x v="0"/>
    <x v="0"/>
    <x v="0"/>
    <x v="0"/>
    <x v="0"/>
    <n v="9999"/>
    <s v="RECEITA"/>
    <x v="4"/>
    <x v="1"/>
    <x v="0"/>
    <x v="0"/>
    <n v="120"/>
    <n v="48"/>
    <n v="20"/>
    <n v="192"/>
    <n v="590"/>
    <n v="40"/>
    <n v="143.47999999999999"/>
    <n v="22.043628013777301"/>
    <n v="4.1120713688318897"/>
    <n v="183.29"/>
    <n v="446.52"/>
    <s v="Cartão Débito: R$ 590,00"/>
    <x v="2"/>
  </r>
  <r>
    <x v="4"/>
    <n v="18741"/>
    <x v="1"/>
    <s v="08/02/2022"/>
    <x v="4"/>
    <x v="4"/>
    <x v="0"/>
    <x v="8"/>
    <x v="8"/>
    <x v="0"/>
    <x v="0"/>
    <s v="LSA0002862"/>
    <s v="8056597247009"/>
    <s v="LT PRONTA POLI INC AR"/>
    <x v="0"/>
    <x v="0"/>
    <x v="0"/>
    <x v="0"/>
    <x v="0"/>
    <x v="0"/>
    <x v="0"/>
    <x v="0"/>
    <n v="9999"/>
    <s v="RECEITA"/>
    <x v="4"/>
    <x v="1"/>
    <x v="0"/>
    <x v="0"/>
    <n v="120"/>
    <n v="48"/>
    <n v="20"/>
    <n v="192"/>
    <n v="593"/>
    <n v="40"/>
    <n v="81.63"/>
    <n v="18.768328445747802"/>
    <n v="7.2644860957981097"/>
    <n v="181.77"/>
    <n v="511.37"/>
    <s v="Cartão Convênio: R$ 593,00"/>
    <x v="3"/>
  </r>
  <r>
    <x v="4"/>
    <n v="18788"/>
    <x v="1"/>
    <s v="12/02/2022"/>
    <x v="3"/>
    <x v="3"/>
    <x v="0"/>
    <x v="8"/>
    <x v="8"/>
    <x v="0"/>
    <x v="0"/>
    <s v="LSA0002862"/>
    <s v="8056597247009"/>
    <s v="LT PRONTA POLI INC AR"/>
    <x v="0"/>
    <x v="0"/>
    <x v="0"/>
    <x v="0"/>
    <x v="0"/>
    <x v="0"/>
    <x v="0"/>
    <x v="0"/>
    <n v="9999"/>
    <s v="RECEITA"/>
    <x v="4"/>
    <x v="0"/>
    <x v="0"/>
    <x v="0"/>
    <n v="150"/>
    <n v="60"/>
    <n v="20"/>
    <n v="240"/>
    <m/>
    <n v="40"/>
    <m/>
    <n v="23.460410557184801"/>
    <m/>
    <n v="229.77"/>
    <m/>
    <m/>
    <x v="1"/>
  </r>
  <r>
    <x v="5"/>
    <n v="1337"/>
    <x v="1"/>
    <s v="07/02/2022"/>
    <x v="3"/>
    <x v="3"/>
    <x v="0"/>
    <x v="14"/>
    <x v="14"/>
    <x v="0"/>
    <x v="0"/>
    <s v="LSA0002862"/>
    <s v="8056597247009"/>
    <s v="LT PRONTA POLI INC AR"/>
    <x v="0"/>
    <x v="0"/>
    <x v="0"/>
    <x v="0"/>
    <x v="0"/>
    <x v="0"/>
    <x v="0"/>
    <x v="0"/>
    <n v="9999"/>
    <s v="RECEITA"/>
    <x v="4"/>
    <x v="0"/>
    <x v="0"/>
    <x v="0"/>
    <n v="150"/>
    <n v="50"/>
    <n v="16.666699999999999"/>
    <n v="250"/>
    <n v="500"/>
    <n v="40"/>
    <n v="77.010000000000005"/>
    <n v="11.899095668729201"/>
    <n v="6.4926632904817598"/>
    <n v="228.99"/>
    <n v="422.99"/>
    <s v="Cartão Crédito: R$ 400,00 | Crédito: R$ 100,00"/>
    <x v="12"/>
  </r>
  <r>
    <x v="2"/>
    <n v="8084"/>
    <x v="1"/>
    <s v="12/02/2022"/>
    <x v="3"/>
    <x v="3"/>
    <x v="0"/>
    <x v="17"/>
    <x v="17"/>
    <x v="0"/>
    <x v="0"/>
    <s v="LSA0002862"/>
    <s v="8056597247009"/>
    <s v="LT PRONTA POLI INC AR"/>
    <x v="0"/>
    <x v="0"/>
    <x v="0"/>
    <x v="0"/>
    <x v="0"/>
    <x v="0"/>
    <x v="0"/>
    <x v="0"/>
    <n v="9999"/>
    <s v="RECEITA"/>
    <x v="4"/>
    <x v="5"/>
    <x v="0"/>
    <x v="0"/>
    <n v="210"/>
    <n v="28"/>
    <n v="6.6666999999999996"/>
    <n v="392"/>
    <n v="392"/>
    <n v="40"/>
    <n v="9.41"/>
    <n v="41.657810839532402"/>
    <n v="41.657810839532402"/>
    <n v="382.59"/>
    <n v="382.59"/>
    <s v="Cartão Crédito: R$ 392,00"/>
    <x v="3"/>
  </r>
  <r>
    <x v="0"/>
    <n v="12990"/>
    <x v="1"/>
    <s v="13/02/2022"/>
    <x v="26"/>
    <x v="27"/>
    <x v="0"/>
    <x v="0"/>
    <x v="0"/>
    <x v="0"/>
    <x v="0"/>
    <s v="LSA0002862"/>
    <s v="8056597247009"/>
    <s v="LT PRONTA POLI INC AR"/>
    <x v="0"/>
    <x v="0"/>
    <x v="0"/>
    <x v="0"/>
    <x v="0"/>
    <x v="0"/>
    <x v="0"/>
    <x v="0"/>
    <n v="9999"/>
    <s v="RECEITA"/>
    <x v="4"/>
    <x v="1"/>
    <x v="0"/>
    <x v="0"/>
    <n v="120"/>
    <n v="48"/>
    <n v="20"/>
    <n v="192"/>
    <m/>
    <n v="40"/>
    <m/>
    <n v="22.043628013777301"/>
    <m/>
    <n v="183.29"/>
    <m/>
    <m/>
    <x v="1"/>
  </r>
  <r>
    <x v="0"/>
    <n v="12943"/>
    <x v="1"/>
    <s v="08/02/2022"/>
    <x v="11"/>
    <x v="11"/>
    <x v="0"/>
    <x v="0"/>
    <x v="0"/>
    <x v="0"/>
    <x v="0"/>
    <s v="LSA0002862"/>
    <s v="8056597247009"/>
    <s v="LT PRONTA POLI INC AR"/>
    <x v="0"/>
    <x v="0"/>
    <x v="0"/>
    <x v="0"/>
    <x v="0"/>
    <x v="0"/>
    <x v="0"/>
    <x v="0"/>
    <n v="9999"/>
    <s v="RECEITA"/>
    <x v="4"/>
    <x v="1"/>
    <x v="0"/>
    <x v="0"/>
    <n v="120"/>
    <n v="0"/>
    <n v="0"/>
    <n v="240"/>
    <n v="600"/>
    <n v="40"/>
    <n v="94.39"/>
    <n v="27.5545350172216"/>
    <n v="6.3566055726242201"/>
    <n v="231.29"/>
    <n v="505.61"/>
    <s v="Cartão Crédito: R$ 600,00"/>
    <x v="3"/>
  </r>
  <r>
    <x v="0"/>
    <n v="13028"/>
    <x v="1"/>
    <s v="17/02/2022"/>
    <x v="13"/>
    <x v="13"/>
    <x v="0"/>
    <x v="15"/>
    <x v="15"/>
    <x v="0"/>
    <x v="0"/>
    <s v="LSA0002862"/>
    <s v="8056597247009"/>
    <s v="LT PRONTA POLI INC AR"/>
    <x v="0"/>
    <x v="0"/>
    <x v="0"/>
    <x v="0"/>
    <x v="0"/>
    <x v="0"/>
    <x v="0"/>
    <x v="0"/>
    <n v="9999"/>
    <s v="RECEITA"/>
    <x v="4"/>
    <x v="1"/>
    <x v="0"/>
    <x v="0"/>
    <n v="120"/>
    <n v="48"/>
    <n v="20"/>
    <n v="192"/>
    <m/>
    <n v="40"/>
    <m/>
    <n v="22.043628013777301"/>
    <m/>
    <n v="183.29"/>
    <m/>
    <m/>
    <x v="1"/>
  </r>
  <r>
    <x v="0"/>
    <n v="13031"/>
    <x v="1"/>
    <s v="17/02/2022"/>
    <x v="13"/>
    <x v="13"/>
    <x v="0"/>
    <x v="9"/>
    <x v="9"/>
    <x v="0"/>
    <x v="0"/>
    <s v="LSA0002862"/>
    <s v="8056597247009"/>
    <s v="LT PRONTA POLI INC AR"/>
    <x v="0"/>
    <x v="0"/>
    <x v="0"/>
    <x v="0"/>
    <x v="0"/>
    <x v="0"/>
    <x v="0"/>
    <x v="0"/>
    <n v="9999"/>
    <s v="RECEITA"/>
    <x v="4"/>
    <x v="1"/>
    <x v="0"/>
    <x v="0"/>
    <n v="120"/>
    <n v="48"/>
    <n v="20"/>
    <n v="192"/>
    <m/>
    <n v="40"/>
    <m/>
    <n v="22.043628013777301"/>
    <m/>
    <n v="183.29"/>
    <m/>
    <m/>
    <x v="1"/>
  </r>
  <r>
    <x v="0"/>
    <n v="13031"/>
    <x v="1"/>
    <s v="17/02/2022"/>
    <x v="13"/>
    <x v="13"/>
    <x v="0"/>
    <x v="9"/>
    <x v="9"/>
    <x v="0"/>
    <x v="0"/>
    <s v="LSA0002862"/>
    <s v="8056597247009"/>
    <s v="LT PRONTA POLI INC AR"/>
    <x v="0"/>
    <x v="0"/>
    <x v="0"/>
    <x v="0"/>
    <x v="0"/>
    <x v="0"/>
    <x v="0"/>
    <x v="0"/>
    <n v="9999"/>
    <s v="RECEITA"/>
    <x v="4"/>
    <x v="1"/>
    <x v="0"/>
    <x v="0"/>
    <n v="120"/>
    <n v="48"/>
    <n v="20"/>
    <n v="192"/>
    <m/>
    <n v="40"/>
    <m/>
    <n v="22.043628013777301"/>
    <m/>
    <n v="183.29"/>
    <m/>
    <m/>
    <x v="1"/>
  </r>
  <r>
    <x v="0"/>
    <n v="13031"/>
    <x v="1"/>
    <s v="17/02/2022"/>
    <x v="13"/>
    <x v="13"/>
    <x v="0"/>
    <x v="9"/>
    <x v="9"/>
    <x v="0"/>
    <x v="0"/>
    <s v="LSA0002862"/>
    <s v="8056597247009"/>
    <s v="LT PRONTA POLI INC AR"/>
    <x v="0"/>
    <x v="0"/>
    <x v="0"/>
    <x v="0"/>
    <x v="0"/>
    <x v="0"/>
    <x v="0"/>
    <x v="0"/>
    <n v="9999"/>
    <s v="RECEITA"/>
    <x v="4"/>
    <x v="1"/>
    <x v="0"/>
    <x v="0"/>
    <n v="120"/>
    <n v="48"/>
    <n v="20"/>
    <n v="192"/>
    <m/>
    <n v="40"/>
    <m/>
    <n v="22.043628013777301"/>
    <m/>
    <n v="183.29"/>
    <m/>
    <m/>
    <x v="1"/>
  </r>
  <r>
    <x v="4"/>
    <n v="18733"/>
    <x v="1"/>
    <s v="08/02/2022"/>
    <x v="13"/>
    <x v="13"/>
    <x v="0"/>
    <x v="10"/>
    <x v="10"/>
    <x v="0"/>
    <x v="0"/>
    <s v="LSA0002862"/>
    <s v="8056597247009"/>
    <s v="LT PRONTA POLI INC AR"/>
    <x v="0"/>
    <x v="0"/>
    <x v="0"/>
    <x v="0"/>
    <x v="0"/>
    <x v="0"/>
    <x v="0"/>
    <x v="0"/>
    <n v="9999"/>
    <s v="RECEITA"/>
    <x v="4"/>
    <x v="1"/>
    <x v="0"/>
    <x v="0"/>
    <n v="120"/>
    <n v="0"/>
    <n v="0"/>
    <n v="240"/>
    <n v="560"/>
    <n v="40"/>
    <n v="100.13"/>
    <n v="23.460410557184801"/>
    <n v="5.5927294517127697"/>
    <n v="229.77"/>
    <n v="459.87"/>
    <s v="Dinheiro: R$ 260,00 | Cartão Débito: R$ 200,00 | Crédito: R$ 100,00"/>
    <x v="2"/>
  </r>
  <r>
    <x v="5"/>
    <n v="1422"/>
    <x v="1"/>
    <s v="19/02/2022"/>
    <x v="14"/>
    <x v="14"/>
    <x v="0"/>
    <x v="13"/>
    <x v="13"/>
    <x v="0"/>
    <x v="0"/>
    <s v="LSA0002862"/>
    <s v="8056597247009"/>
    <s v="LT PRONTA POLI INC AR"/>
    <x v="0"/>
    <x v="0"/>
    <x v="0"/>
    <x v="0"/>
    <x v="0"/>
    <x v="0"/>
    <x v="0"/>
    <x v="0"/>
    <n v="9999"/>
    <s v="RECEITA"/>
    <x v="4"/>
    <x v="1"/>
    <x v="0"/>
    <x v="0"/>
    <n v="120"/>
    <n v="40"/>
    <n v="16.666699999999999"/>
    <n v="200"/>
    <n v="471"/>
    <n v="40"/>
    <n v="155.78"/>
    <n v="9.5192765349833408"/>
    <n v="3.0234946719733"/>
    <n v="178.99"/>
    <n v="315.22000000000003"/>
    <s v="Cartão Crédito: R$ 471,00"/>
    <x v="5"/>
  </r>
  <r>
    <x v="4"/>
    <n v="18796"/>
    <x v="1"/>
    <s v="12/02/2022"/>
    <x v="14"/>
    <x v="14"/>
    <x v="0"/>
    <x v="12"/>
    <x v="12"/>
    <x v="0"/>
    <x v="0"/>
    <s v="LSA0002862"/>
    <s v="8056597247009"/>
    <s v="LT PRONTA POLI INC AR"/>
    <x v="0"/>
    <x v="0"/>
    <x v="0"/>
    <x v="0"/>
    <x v="0"/>
    <x v="0"/>
    <x v="0"/>
    <x v="0"/>
    <n v="9999"/>
    <s v="RECEITA"/>
    <x v="4"/>
    <x v="3"/>
    <x v="0"/>
    <x v="0"/>
    <n v="132"/>
    <n v="14"/>
    <n v="5.3029999999999999"/>
    <n v="250"/>
    <m/>
    <n v="40"/>
    <m/>
    <n v="24.437927663734101"/>
    <m/>
    <n v="239.77"/>
    <m/>
    <m/>
    <x v="1"/>
  </r>
  <r>
    <x v="2"/>
    <n v="8087"/>
    <x v="1"/>
    <s v="12/02/2022"/>
    <x v="6"/>
    <x v="6"/>
    <x v="0"/>
    <x v="4"/>
    <x v="4"/>
    <x v="0"/>
    <x v="0"/>
    <s v="LSA0002862"/>
    <s v="8056597247009"/>
    <s v="LT PRONTA POLI INC AR"/>
    <x v="0"/>
    <x v="0"/>
    <x v="0"/>
    <x v="0"/>
    <x v="0"/>
    <x v="0"/>
    <x v="0"/>
    <x v="0"/>
    <n v="9999"/>
    <s v="RECEITA"/>
    <x v="4"/>
    <x v="1"/>
    <x v="0"/>
    <x v="0"/>
    <n v="120"/>
    <n v="40"/>
    <n v="16.666699999999999"/>
    <n v="200"/>
    <m/>
    <n v="40"/>
    <m/>
    <n v="21.253985122210398"/>
    <m/>
    <n v="190.59"/>
    <m/>
    <m/>
    <x v="1"/>
  </r>
  <r>
    <x v="5"/>
    <n v="1455"/>
    <x v="1"/>
    <s v="25/02/2022"/>
    <x v="19"/>
    <x v="19"/>
    <x v="0"/>
    <x v="13"/>
    <x v="13"/>
    <x v="0"/>
    <x v="0"/>
    <s v="LSA0002862"/>
    <s v="8056597247009"/>
    <s v="LT PRONTA POLI INC AR"/>
    <x v="0"/>
    <x v="0"/>
    <x v="0"/>
    <x v="0"/>
    <x v="0"/>
    <x v="0"/>
    <x v="0"/>
    <x v="0"/>
    <n v="9999"/>
    <s v="RECEITA"/>
    <x v="4"/>
    <x v="1"/>
    <x v="0"/>
    <x v="0"/>
    <n v="120"/>
    <n v="135"/>
    <n v="56.25"/>
    <n v="105"/>
    <m/>
    <n v="40"/>
    <m/>
    <n v="4.4548154433602001"/>
    <m/>
    <n v="81.430000000000007"/>
    <m/>
    <m/>
    <x v="1"/>
  </r>
  <r>
    <x v="5"/>
    <n v="1456"/>
    <x v="1"/>
    <s v="25/02/2022"/>
    <x v="19"/>
    <x v="19"/>
    <x v="0"/>
    <x v="13"/>
    <x v="13"/>
    <x v="0"/>
    <x v="0"/>
    <s v="LSA0002862"/>
    <s v="8056597247009"/>
    <s v="LT PRONTA POLI INC AR"/>
    <x v="0"/>
    <x v="0"/>
    <x v="0"/>
    <x v="0"/>
    <x v="0"/>
    <x v="0"/>
    <x v="0"/>
    <x v="0"/>
    <n v="9999"/>
    <s v="RECEITA"/>
    <x v="4"/>
    <x v="1"/>
    <x v="0"/>
    <x v="0"/>
    <n v="120"/>
    <n v="40"/>
    <n v="16.666699999999999"/>
    <n v="200"/>
    <n v="537"/>
    <n v="40"/>
    <n v="110.24"/>
    <n v="8.4853627492575292"/>
    <n v="4.8711901306240897"/>
    <n v="176.43"/>
    <n v="426.76"/>
    <s v="Cartão Crédito: R$ 537,00"/>
    <x v="3"/>
  </r>
  <r>
    <x v="5"/>
    <n v="1468"/>
    <x v="1"/>
    <s v="28/02/2022"/>
    <x v="25"/>
    <x v="26"/>
    <x v="0"/>
    <x v="13"/>
    <x v="13"/>
    <x v="0"/>
    <x v="0"/>
    <s v="LSA0002862"/>
    <s v="8056597247009"/>
    <s v="LT PRONTA POLI INC AR"/>
    <x v="0"/>
    <x v="0"/>
    <x v="0"/>
    <x v="0"/>
    <x v="0"/>
    <x v="0"/>
    <x v="0"/>
    <x v="0"/>
    <n v="9999"/>
    <s v="RECEITA"/>
    <x v="4"/>
    <x v="1"/>
    <x v="0"/>
    <x v="0"/>
    <n v="120"/>
    <n v="40"/>
    <n v="16.666699999999999"/>
    <n v="200"/>
    <n v="1290"/>
    <n v="40"/>
    <n v="181.98"/>
    <n v="8.4853627492575292"/>
    <n v="7.0886910649521901"/>
    <n v="176.43"/>
    <n v="1108.02"/>
    <s v="Cartão Crédito: R$ 1290,00"/>
    <x v="7"/>
  </r>
  <r>
    <x v="5"/>
    <n v="1468"/>
    <x v="1"/>
    <s v="28/02/2022"/>
    <x v="25"/>
    <x v="26"/>
    <x v="0"/>
    <x v="13"/>
    <x v="13"/>
    <x v="0"/>
    <x v="0"/>
    <s v="LSA0002862"/>
    <s v="8056597247009"/>
    <s v="LT PRONTA POLI INC AR"/>
    <x v="0"/>
    <x v="0"/>
    <x v="0"/>
    <x v="0"/>
    <x v="0"/>
    <x v="0"/>
    <x v="0"/>
    <x v="0"/>
    <n v="9999"/>
    <s v="RECEITA"/>
    <x v="4"/>
    <x v="1"/>
    <x v="0"/>
    <x v="0"/>
    <n v="120"/>
    <n v="40"/>
    <n v="16.666699999999999"/>
    <n v="200"/>
    <m/>
    <n v="40"/>
    <m/>
    <n v="8.4853627492575292"/>
    <m/>
    <n v="176.43"/>
    <m/>
    <m/>
    <x v="1"/>
  </r>
  <r>
    <x v="0"/>
    <n v="13128"/>
    <x v="1"/>
    <s v="25/02/2022"/>
    <x v="19"/>
    <x v="19"/>
    <x v="0"/>
    <x v="9"/>
    <x v="9"/>
    <x v="0"/>
    <x v="0"/>
    <s v="LSA0002837"/>
    <s v="8056597246750"/>
    <s v="LT PRONTA CR-39 COLOR PADRÃO TOTAL"/>
    <x v="0"/>
    <x v="0"/>
    <x v="0"/>
    <x v="0"/>
    <x v="0"/>
    <x v="2"/>
    <x v="0"/>
    <x v="0"/>
    <n v="9999"/>
    <s v="RECEITA"/>
    <x v="4"/>
    <x v="5"/>
    <x v="0"/>
    <x v="0"/>
    <n v="109.5"/>
    <n v="29"/>
    <n v="13.242000000000001"/>
    <n v="190"/>
    <n v="190"/>
    <n v="41"/>
    <n v="10.4"/>
    <n v="18.269230769230798"/>
    <n v="18.269230769230798"/>
    <n v="179.6"/>
    <n v="179.6"/>
    <s v="Cartão Débito: R$ 190,00"/>
    <x v="2"/>
  </r>
  <r>
    <x v="0"/>
    <n v="13138"/>
    <x v="1"/>
    <s v="27/02/2022"/>
    <x v="24"/>
    <x v="25"/>
    <x v="0"/>
    <x v="9"/>
    <x v="9"/>
    <x v="0"/>
    <x v="0"/>
    <s v="LSA0002837"/>
    <s v="8056597246750"/>
    <s v="LT PRONTA CR-39 COLOR PADRÃO TOTAL"/>
    <x v="0"/>
    <x v="0"/>
    <x v="0"/>
    <x v="0"/>
    <x v="0"/>
    <x v="2"/>
    <x v="0"/>
    <x v="0"/>
    <n v="9999"/>
    <s v="RECEITA"/>
    <x v="4"/>
    <x v="4"/>
    <x v="0"/>
    <x v="0"/>
    <n v="92.5"/>
    <n v="0"/>
    <n v="0"/>
    <n v="185"/>
    <n v="1550"/>
    <n v="41"/>
    <n v="419.95"/>
    <n v="17.788461538461501"/>
    <n v="3.6909155851887099"/>
    <n v="174.6"/>
    <n v="1130.05"/>
    <s v="Dinheiro: R$ 200,00 | Cartão Crédito: R$ 1350,00"/>
    <x v="3"/>
  </r>
  <r>
    <x v="5"/>
    <n v="1326"/>
    <x v="1"/>
    <s v="03/02/2022"/>
    <x v="1"/>
    <x v="20"/>
    <x v="0"/>
    <x v="13"/>
    <x v="13"/>
    <x v="0"/>
    <x v="0"/>
    <s v="720909"/>
    <m/>
    <s v="ACES. P/ OCULOS DELAURENTIS CORRENTE DE METAL ESPE"/>
    <x v="8"/>
    <x v="0"/>
    <x v="0"/>
    <x v="0"/>
    <x v="0"/>
    <x v="8"/>
    <x v="4"/>
    <x v="4"/>
    <n v="1203"/>
    <s v="DE LAURENTIS"/>
    <x v="2"/>
    <x v="1"/>
    <x v="0"/>
    <x v="0"/>
    <n v="57"/>
    <n v="4"/>
    <n v="7.0175000000000001"/>
    <n v="53"/>
    <n v="119"/>
    <n v="42"/>
    <n v="66.17"/>
    <n v="1.2619047619047601"/>
    <n v="1.79839806558864"/>
    <n v="11"/>
    <n v="52.83"/>
    <s v="Cartão Débito: R$ 119,00"/>
    <x v="2"/>
  </r>
  <r>
    <x v="1"/>
    <n v="2975"/>
    <x v="1"/>
    <s v="03/02/2022"/>
    <x v="1"/>
    <x v="20"/>
    <x v="0"/>
    <x v="3"/>
    <x v="3"/>
    <x v="0"/>
    <x v="0"/>
    <s v="LSA0012570"/>
    <s v="8056597558914"/>
    <s v="LP KODAK 1.56 BLUE UV "/>
    <x v="0"/>
    <x v="0"/>
    <x v="0"/>
    <x v="0"/>
    <x v="0"/>
    <x v="0"/>
    <x v="0"/>
    <x v="0"/>
    <n v="9999"/>
    <s v="RECEITA"/>
    <x v="4"/>
    <x v="1"/>
    <x v="0"/>
    <x v="0"/>
    <n v="99.5"/>
    <n v="0"/>
    <n v="0"/>
    <n v="199"/>
    <n v="403.75"/>
    <n v="43.199999999999996"/>
    <n v="88.62"/>
    <n v="6.10055180870632"/>
    <n v="4.5559693071541396"/>
    <n v="166.38"/>
    <n v="315.13"/>
    <s v="Cartão Crédito: R$ 403,75"/>
    <x v="4"/>
  </r>
  <r>
    <x v="5"/>
    <n v="1327"/>
    <x v="1"/>
    <s v="03/02/2022"/>
    <x v="1"/>
    <x v="20"/>
    <x v="0"/>
    <x v="13"/>
    <x v="13"/>
    <x v="0"/>
    <x v="0"/>
    <s v="LSA0012570"/>
    <s v="8056597558914"/>
    <s v="LP KODAK 1.56 BLUE UV "/>
    <x v="0"/>
    <x v="0"/>
    <x v="0"/>
    <x v="0"/>
    <x v="0"/>
    <x v="0"/>
    <x v="0"/>
    <x v="0"/>
    <n v="9999"/>
    <s v="RECEITA"/>
    <x v="4"/>
    <x v="1"/>
    <x v="0"/>
    <x v="0"/>
    <n v="99.5"/>
    <n v="0"/>
    <n v="0"/>
    <n v="199"/>
    <n v="560"/>
    <n v="43.199999999999996"/>
    <n v="147.33000000000001"/>
    <n v="6.10055180870632"/>
    <n v="3.8009909726464399"/>
    <n v="166.38"/>
    <n v="412.67"/>
    <s v="Cartão Crédito: R$ 560,00"/>
    <x v="7"/>
  </r>
  <r>
    <x v="1"/>
    <n v="2924"/>
    <x v="1"/>
    <s v="27/01/2022"/>
    <x v="20"/>
    <x v="21"/>
    <x v="0"/>
    <x v="2"/>
    <x v="2"/>
    <x v="0"/>
    <x v="0"/>
    <s v="LSA0012570"/>
    <s v="8056597558914"/>
    <s v="LP KODAK 1.56 BLUE UV "/>
    <x v="0"/>
    <x v="0"/>
    <x v="0"/>
    <x v="0"/>
    <x v="0"/>
    <x v="0"/>
    <x v="0"/>
    <x v="0"/>
    <n v="9999"/>
    <s v="RECEITA"/>
    <x v="4"/>
    <x v="1"/>
    <x v="0"/>
    <x v="0"/>
    <n v="99.5"/>
    <n v="0"/>
    <n v="0"/>
    <n v="199"/>
    <m/>
    <n v="43.199999999999996"/>
    <m/>
    <n v="6.10055180870632"/>
    <m/>
    <n v="166.38"/>
    <m/>
    <m/>
    <x v="1"/>
  </r>
  <r>
    <x v="1"/>
    <n v="2929"/>
    <x v="1"/>
    <s v="28/01/2022"/>
    <x v="20"/>
    <x v="21"/>
    <x v="0"/>
    <x v="3"/>
    <x v="3"/>
    <x v="0"/>
    <x v="0"/>
    <s v="LSA0012570"/>
    <s v="8056597558914"/>
    <s v="LP KODAK 1.56 BLUE UV "/>
    <x v="0"/>
    <x v="0"/>
    <x v="0"/>
    <x v="0"/>
    <x v="0"/>
    <x v="0"/>
    <x v="0"/>
    <x v="0"/>
    <n v="9999"/>
    <s v="RECEITA"/>
    <x v="4"/>
    <x v="1"/>
    <x v="0"/>
    <x v="0"/>
    <n v="99.5"/>
    <n v="0"/>
    <n v="0"/>
    <n v="199"/>
    <m/>
    <n v="43.199999999999996"/>
    <m/>
    <n v="6.10055180870632"/>
    <m/>
    <n v="166.38"/>
    <m/>
    <m/>
    <x v="1"/>
  </r>
  <r>
    <x v="1"/>
    <n v="2937"/>
    <x v="1"/>
    <s v="29/01/2022"/>
    <x v="20"/>
    <x v="21"/>
    <x v="0"/>
    <x v="3"/>
    <x v="3"/>
    <x v="0"/>
    <x v="0"/>
    <s v="LSA0012570"/>
    <s v="8056597558914"/>
    <s v="LP KODAK 1.56 BLUE UV "/>
    <x v="0"/>
    <x v="0"/>
    <x v="0"/>
    <x v="0"/>
    <x v="0"/>
    <x v="0"/>
    <x v="0"/>
    <x v="0"/>
    <n v="9999"/>
    <s v="RECEITA"/>
    <x v="4"/>
    <x v="1"/>
    <x v="0"/>
    <x v="0"/>
    <n v="99.5"/>
    <n v="0"/>
    <n v="0"/>
    <n v="199"/>
    <m/>
    <n v="43.199999999999996"/>
    <m/>
    <n v="6.10055180870632"/>
    <m/>
    <n v="166.38"/>
    <m/>
    <m/>
    <x v="1"/>
  </r>
  <r>
    <x v="5"/>
    <n v="1360"/>
    <x v="1"/>
    <s v="10/02/2022"/>
    <x v="18"/>
    <x v="18"/>
    <x v="0"/>
    <x v="14"/>
    <x v="14"/>
    <x v="0"/>
    <x v="0"/>
    <s v="LSA0012570"/>
    <s v="8056597558914"/>
    <s v="LP KODAK 1.56 BLUE UV "/>
    <x v="0"/>
    <x v="0"/>
    <x v="0"/>
    <x v="0"/>
    <x v="0"/>
    <x v="0"/>
    <x v="0"/>
    <x v="0"/>
    <n v="9999"/>
    <s v="RECEITA"/>
    <x v="4"/>
    <x v="1"/>
    <x v="0"/>
    <x v="0"/>
    <n v="99.5"/>
    <n v="0"/>
    <n v="0"/>
    <n v="199"/>
    <n v="510"/>
    <n v="43.199999999999996"/>
    <n v="115.25"/>
    <n v="6.10055180870632"/>
    <n v="4.42516268980477"/>
    <n v="166.38"/>
    <n v="394.75"/>
    <s v="Cartão Débito: R$ 510,00"/>
    <x v="2"/>
  </r>
  <r>
    <x v="1"/>
    <n v="3076"/>
    <x v="1"/>
    <s v="12/02/2022"/>
    <x v="3"/>
    <x v="3"/>
    <x v="0"/>
    <x v="3"/>
    <x v="3"/>
    <x v="0"/>
    <x v="0"/>
    <s v="LSA0012570"/>
    <s v="8056597558914"/>
    <s v="LP KODAK 1.56 BLUE UV "/>
    <x v="0"/>
    <x v="0"/>
    <x v="0"/>
    <x v="0"/>
    <x v="0"/>
    <x v="0"/>
    <x v="0"/>
    <x v="0"/>
    <n v="9999"/>
    <s v="RECEITA"/>
    <x v="4"/>
    <x v="4"/>
    <x v="0"/>
    <x v="0"/>
    <n v="149.5"/>
    <n v="0"/>
    <n v="0"/>
    <n v="299"/>
    <n v="299"/>
    <n v="43.199999999999996"/>
    <n v="32.619999999999997"/>
    <n v="9.1661557326793393"/>
    <n v="9.1661557326793393"/>
    <n v="266.38"/>
    <n v="266.38"/>
    <s v="Conta Bancária: R$ 299,00"/>
    <x v="0"/>
  </r>
  <r>
    <x v="5"/>
    <n v="1391"/>
    <x v="1"/>
    <s v="16/02/2022"/>
    <x v="12"/>
    <x v="12"/>
    <x v="0"/>
    <x v="13"/>
    <x v="13"/>
    <x v="0"/>
    <x v="0"/>
    <s v="LSA0012570"/>
    <s v="8056597558914"/>
    <s v="LP KODAK 1.56 BLUE UV "/>
    <x v="0"/>
    <x v="0"/>
    <x v="0"/>
    <x v="0"/>
    <x v="0"/>
    <x v="0"/>
    <x v="0"/>
    <x v="0"/>
    <n v="9999"/>
    <s v="RECEITA"/>
    <x v="4"/>
    <x v="1"/>
    <x v="0"/>
    <x v="0"/>
    <n v="99.5"/>
    <n v="0"/>
    <n v="0"/>
    <n v="199"/>
    <n v="448"/>
    <n v="43.199999999999996"/>
    <n v="56.62"/>
    <n v="6.10055180870632"/>
    <n v="7.9123984457788801"/>
    <n v="166.38"/>
    <n v="391.38"/>
    <s v="Cartão Crédito: R$ 448,00"/>
    <x v="7"/>
  </r>
  <r>
    <x v="5"/>
    <n v="1390"/>
    <x v="1"/>
    <s v="16/02/2022"/>
    <x v="12"/>
    <x v="12"/>
    <x v="0"/>
    <x v="14"/>
    <x v="14"/>
    <x v="0"/>
    <x v="0"/>
    <s v="LSA0012570"/>
    <s v="8056597558914"/>
    <s v="LP KODAK 1.56 BLUE UV "/>
    <x v="0"/>
    <x v="0"/>
    <x v="0"/>
    <x v="0"/>
    <x v="0"/>
    <x v="0"/>
    <x v="0"/>
    <x v="0"/>
    <n v="9999"/>
    <s v="RECEITA"/>
    <x v="4"/>
    <x v="0"/>
    <x v="0"/>
    <x v="0"/>
    <n v="124.5"/>
    <n v="49"/>
    <n v="19.678699999999999"/>
    <n v="200"/>
    <n v="200"/>
    <n v="43.199999999999996"/>
    <n v="32.619999999999997"/>
    <n v="6.1312078479460501"/>
    <n v="6.1312078479460501"/>
    <n v="167.38"/>
    <n v="167.38"/>
    <s v="Cartão Crédito: R$ 200,00"/>
    <x v="4"/>
  </r>
  <r>
    <x v="5"/>
    <n v="1367"/>
    <x v="1"/>
    <s v="11/02/2022"/>
    <x v="13"/>
    <x v="13"/>
    <x v="0"/>
    <x v="13"/>
    <x v="13"/>
    <x v="0"/>
    <x v="0"/>
    <s v="LSA0012570"/>
    <s v="8056597558914"/>
    <s v="LP KODAK 1.56 BLUE UV "/>
    <x v="0"/>
    <x v="0"/>
    <x v="0"/>
    <x v="0"/>
    <x v="0"/>
    <x v="0"/>
    <x v="0"/>
    <x v="0"/>
    <n v="9999"/>
    <s v="RECEITA"/>
    <x v="4"/>
    <x v="1"/>
    <x v="0"/>
    <x v="0"/>
    <n v="99.5"/>
    <n v="0"/>
    <n v="0"/>
    <n v="199"/>
    <n v="420"/>
    <n v="43.199999999999996"/>
    <n v="98.98"/>
    <n v="6.10055180870632"/>
    <n v="4.2432814710042397"/>
    <n v="166.38"/>
    <n v="321.02"/>
    <s v="Dinheiro: R$ 210,00 | Crédito: R$ 210,00"/>
    <x v="0"/>
  </r>
  <r>
    <x v="3"/>
    <n v="1917"/>
    <x v="1"/>
    <s v="18/02/2022"/>
    <x v="22"/>
    <x v="23"/>
    <x v="0"/>
    <x v="6"/>
    <x v="6"/>
    <x v="0"/>
    <x v="0"/>
    <s v="LSA0012570"/>
    <s v="8056597558914"/>
    <s v="LP KODAK 1.56 BLUE UV "/>
    <x v="0"/>
    <x v="0"/>
    <x v="0"/>
    <x v="0"/>
    <x v="0"/>
    <x v="0"/>
    <x v="0"/>
    <x v="0"/>
    <n v="9999"/>
    <s v="RECEITA"/>
    <x v="4"/>
    <x v="1"/>
    <x v="0"/>
    <x v="0"/>
    <n v="99.5"/>
    <n v="0"/>
    <n v="0"/>
    <n v="199"/>
    <n v="450"/>
    <n v="43.199999999999996"/>
    <n v="66.94"/>
    <n v="0"/>
    <n v="6.72243800418285"/>
    <n v="199"/>
    <n v="383.06"/>
    <s v="Conta Bancária: R$ 450,00"/>
    <x v="0"/>
  </r>
  <r>
    <x v="1"/>
    <n v="3130"/>
    <x v="1"/>
    <s v="18/02/2022"/>
    <x v="22"/>
    <x v="23"/>
    <x v="0"/>
    <x v="1"/>
    <x v="1"/>
    <x v="0"/>
    <x v="0"/>
    <s v="LSA0012570"/>
    <s v="8056597558914"/>
    <s v="LP KODAK 1.56 BLUE UV "/>
    <x v="0"/>
    <x v="0"/>
    <x v="0"/>
    <x v="0"/>
    <x v="0"/>
    <x v="0"/>
    <x v="0"/>
    <x v="0"/>
    <n v="9999"/>
    <s v="RECEITA"/>
    <x v="4"/>
    <x v="1"/>
    <x v="0"/>
    <x v="0"/>
    <n v="99.5"/>
    <n v="0"/>
    <n v="0"/>
    <n v="199"/>
    <m/>
    <n v="43.199999999999996"/>
    <m/>
    <n v="6.10055180870632"/>
    <m/>
    <n v="166.38"/>
    <m/>
    <m/>
    <x v="1"/>
  </r>
  <r>
    <x v="1"/>
    <n v="3161"/>
    <x v="1"/>
    <s v="22/02/2022"/>
    <x v="6"/>
    <x v="6"/>
    <x v="0"/>
    <x v="3"/>
    <x v="3"/>
    <x v="0"/>
    <x v="0"/>
    <s v="LSA0012570"/>
    <s v="8056597558914"/>
    <s v="LP KODAK 1.56 BLUE UV "/>
    <x v="0"/>
    <x v="0"/>
    <x v="0"/>
    <x v="0"/>
    <x v="0"/>
    <x v="0"/>
    <x v="0"/>
    <x v="0"/>
    <n v="9999"/>
    <s v="RECEITA"/>
    <x v="4"/>
    <x v="4"/>
    <x v="0"/>
    <x v="0"/>
    <n v="149.5"/>
    <n v="0"/>
    <n v="0"/>
    <n v="299"/>
    <m/>
    <n v="43.199999999999996"/>
    <m/>
    <n v="9.1661557326793393"/>
    <m/>
    <n v="266.38"/>
    <m/>
    <m/>
    <x v="1"/>
  </r>
  <r>
    <x v="5"/>
    <n v="1459"/>
    <x v="1"/>
    <s v="26/02/2022"/>
    <x v="2"/>
    <x v="2"/>
    <x v="0"/>
    <x v="13"/>
    <x v="13"/>
    <x v="0"/>
    <x v="0"/>
    <s v="LSA0012570"/>
    <s v="8056597558914"/>
    <s v="LP KODAK 1.56 BLUE UV "/>
    <x v="0"/>
    <x v="0"/>
    <x v="0"/>
    <x v="0"/>
    <x v="0"/>
    <x v="0"/>
    <x v="0"/>
    <x v="0"/>
    <n v="9999"/>
    <s v="RECEITA"/>
    <x v="4"/>
    <x v="0"/>
    <x v="0"/>
    <x v="0"/>
    <n v="124.5"/>
    <n v="0"/>
    <n v="0"/>
    <n v="249"/>
    <n v="460"/>
    <n v="43.199999999999996"/>
    <n v="98.98"/>
    <n v="7.6333537706928301"/>
    <n v="4.6474035158617903"/>
    <n v="216.38"/>
    <n v="361.02"/>
    <s v="Cartão Crédito: R$ 460,00"/>
    <x v="8"/>
  </r>
  <r>
    <x v="5"/>
    <n v="1449"/>
    <x v="1"/>
    <s v="24/02/2022"/>
    <x v="15"/>
    <x v="15"/>
    <x v="0"/>
    <x v="13"/>
    <x v="13"/>
    <x v="0"/>
    <x v="0"/>
    <s v="LSA0012570"/>
    <s v="8056597558914"/>
    <s v="LP KODAK 1.56 BLUE UV "/>
    <x v="0"/>
    <x v="0"/>
    <x v="0"/>
    <x v="0"/>
    <x v="0"/>
    <x v="0"/>
    <x v="0"/>
    <x v="0"/>
    <n v="9999"/>
    <s v="RECEITA"/>
    <x v="4"/>
    <x v="1"/>
    <x v="0"/>
    <x v="0"/>
    <n v="99.5"/>
    <n v="0"/>
    <n v="0"/>
    <n v="199"/>
    <n v="799"/>
    <n v="43.199999999999996"/>
    <n v="199.95"/>
    <n v="6.10055180870632"/>
    <n v="3.9959989997499399"/>
    <n v="166.38"/>
    <n v="599.04999999999995"/>
    <s v="Cartão Crédito: R$ 799,00"/>
    <x v="6"/>
  </r>
  <r>
    <x v="5"/>
    <n v="1449"/>
    <x v="1"/>
    <s v="24/02/2022"/>
    <x v="15"/>
    <x v="15"/>
    <x v="0"/>
    <x v="13"/>
    <x v="13"/>
    <x v="0"/>
    <x v="0"/>
    <s v="LSA0012570"/>
    <s v="8056597558914"/>
    <s v="LP KODAK 1.56 BLUE UV "/>
    <x v="0"/>
    <x v="0"/>
    <x v="0"/>
    <x v="0"/>
    <x v="0"/>
    <x v="0"/>
    <x v="0"/>
    <x v="0"/>
    <n v="9999"/>
    <s v="RECEITA"/>
    <x v="4"/>
    <x v="1"/>
    <x v="0"/>
    <x v="0"/>
    <n v="99.5"/>
    <n v="0"/>
    <n v="0"/>
    <n v="199"/>
    <m/>
    <n v="43.199999999999996"/>
    <m/>
    <n v="6.10055180870632"/>
    <m/>
    <n v="166.38"/>
    <m/>
    <m/>
    <x v="1"/>
  </r>
  <r>
    <x v="4"/>
    <n v="18873"/>
    <x v="1"/>
    <s v="18/02/2022"/>
    <x v="22"/>
    <x v="23"/>
    <x v="0"/>
    <x v="10"/>
    <x v="10"/>
    <x v="0"/>
    <x v="0"/>
    <s v="669187"/>
    <m/>
    <s v="OCULOS RX FASANINHO DS7012-48-C1"/>
    <x v="10"/>
    <x v="0"/>
    <x v="0"/>
    <x v="0"/>
    <x v="0"/>
    <x v="12"/>
    <x v="2"/>
    <x v="2"/>
    <n v="2031"/>
    <s v="FASANINHO"/>
    <x v="2"/>
    <x v="0"/>
    <x v="0"/>
    <x v="0"/>
    <n v="315"/>
    <n v="158"/>
    <n v="50.158700000000003"/>
    <n v="157"/>
    <m/>
    <n v="44.44"/>
    <m/>
    <n v="3.5328532853285299"/>
    <m/>
    <n v="112.56"/>
    <m/>
    <m/>
    <x v="1"/>
  </r>
  <r>
    <x v="5"/>
    <n v="1313"/>
    <x v="1"/>
    <s v="01/02/2022"/>
    <x v="10"/>
    <x v="10"/>
    <x v="0"/>
    <x v="13"/>
    <x v="13"/>
    <x v="0"/>
    <x v="0"/>
    <s v="LSA0002863"/>
    <s v="8056597247016"/>
    <s v="LT PRONTA POLI INC AR (CIL. ESTENDIDO)"/>
    <x v="5"/>
    <x v="0"/>
    <x v="0"/>
    <x v="0"/>
    <x v="0"/>
    <x v="2"/>
    <x v="0"/>
    <x v="0"/>
    <n v="9999"/>
    <s v="RECEITA"/>
    <x v="4"/>
    <x v="3"/>
    <x v="0"/>
    <x v="0"/>
    <n v="144"/>
    <n v="98"/>
    <n v="34.027799999999999"/>
    <n v="190"/>
    <n v="190"/>
    <n v="46.67"/>
    <n v="21.01"/>
    <n v="9.0433127082341702"/>
    <n v="9.0433127082341702"/>
    <n v="168.99"/>
    <n v="168.99"/>
    <s v="Cartão Débito: R$ 190,00"/>
    <x v="2"/>
  </r>
  <r>
    <x v="5"/>
    <n v="1469"/>
    <x v="1"/>
    <s v="28/02/2022"/>
    <x v="25"/>
    <x v="26"/>
    <x v="0"/>
    <x v="13"/>
    <x v="13"/>
    <x v="0"/>
    <x v="0"/>
    <s v="LSA0002863"/>
    <s v="8056597247016"/>
    <s v="LT PRONTA POLI INC AR (CIL. ESTENDIDO)"/>
    <x v="5"/>
    <x v="0"/>
    <x v="0"/>
    <x v="0"/>
    <x v="0"/>
    <x v="2"/>
    <x v="0"/>
    <x v="0"/>
    <n v="9999"/>
    <s v="RECEITA"/>
    <x v="4"/>
    <x v="0"/>
    <x v="0"/>
    <x v="0"/>
    <n v="175"/>
    <n v="0"/>
    <n v="0"/>
    <n v="350"/>
    <m/>
    <n v="46.67"/>
    <m/>
    <n v="16.658733936220798"/>
    <m/>
    <n v="328.99"/>
    <m/>
    <m/>
    <x v="1"/>
  </r>
  <r>
    <x v="1"/>
    <n v="2937"/>
    <x v="1"/>
    <s v="29/01/2022"/>
    <x v="20"/>
    <x v="21"/>
    <x v="0"/>
    <x v="3"/>
    <x v="3"/>
    <x v="0"/>
    <x v="0"/>
    <s v="8679"/>
    <m/>
    <s v="PROG BASIC"/>
    <x v="2"/>
    <x v="0"/>
    <x v="0"/>
    <x v="0"/>
    <x v="0"/>
    <x v="2"/>
    <x v="0"/>
    <x v="0"/>
    <n v="9999"/>
    <s v="RECEITA"/>
    <x v="4"/>
    <x v="1"/>
    <x v="0"/>
    <x v="0"/>
    <n v="1336"/>
    <n v="2173"/>
    <n v="81.3249"/>
    <n v="499"/>
    <m/>
    <n v="48.08"/>
    <m/>
    <n v="8.0457916801031892"/>
    <m/>
    <n v="436.98"/>
    <m/>
    <m/>
    <x v="1"/>
  </r>
  <r>
    <x v="2"/>
    <n v="8074"/>
    <x v="1"/>
    <s v="09/02/2022"/>
    <x v="16"/>
    <x v="16"/>
    <x v="0"/>
    <x v="4"/>
    <x v="4"/>
    <x v="0"/>
    <x v="0"/>
    <s v="8679"/>
    <m/>
    <s v="PROG BASIC"/>
    <x v="2"/>
    <x v="0"/>
    <x v="0"/>
    <x v="0"/>
    <x v="0"/>
    <x v="2"/>
    <x v="0"/>
    <x v="0"/>
    <n v="9999"/>
    <s v="RECEITA"/>
    <x v="4"/>
    <x v="2"/>
    <x v="0"/>
    <x v="0"/>
    <n v="202.5"/>
    <n v="99"/>
    <n v="24.444400000000002"/>
    <n v="306"/>
    <m/>
    <n v="48.08"/>
    <m/>
    <n v="5.9906029757243502"/>
    <m/>
    <n v="254.92"/>
    <m/>
    <m/>
    <x v="1"/>
  </r>
  <r>
    <x v="5"/>
    <n v="1250"/>
    <x v="1"/>
    <s v="20/01/2022"/>
    <x v="16"/>
    <x v="16"/>
    <x v="0"/>
    <x v="13"/>
    <x v="13"/>
    <x v="0"/>
    <x v="0"/>
    <s v="8679"/>
    <m/>
    <s v="PROG BASIC"/>
    <x v="2"/>
    <x v="0"/>
    <x v="0"/>
    <x v="0"/>
    <x v="0"/>
    <x v="2"/>
    <x v="0"/>
    <x v="0"/>
    <n v="9999"/>
    <s v="RECEITA"/>
    <x v="4"/>
    <x v="2"/>
    <x v="0"/>
    <x v="0"/>
    <n v="202.5"/>
    <n v="41"/>
    <n v="10.1235"/>
    <n v="364"/>
    <n v="430"/>
    <n v="48.08"/>
    <n v="154.51"/>
    <n v="3.8901357272630102"/>
    <n v="2.7829913921428999"/>
    <n v="270.43"/>
    <n v="275.49"/>
    <s v="Cartão Débito: R$ 280,00 | Crédito: R$ 150,00"/>
    <x v="2"/>
  </r>
  <r>
    <x v="5"/>
    <n v="1364"/>
    <x v="1"/>
    <s v="11/02/2022"/>
    <x v="8"/>
    <x v="8"/>
    <x v="0"/>
    <x v="14"/>
    <x v="14"/>
    <x v="0"/>
    <x v="0"/>
    <s v="8679"/>
    <m/>
    <s v="PROG BASIC"/>
    <x v="2"/>
    <x v="0"/>
    <x v="0"/>
    <x v="0"/>
    <x v="0"/>
    <x v="2"/>
    <x v="0"/>
    <x v="0"/>
    <n v="9999"/>
    <s v="RECEITA"/>
    <x v="4"/>
    <x v="2"/>
    <x v="0"/>
    <x v="0"/>
    <n v="202.5"/>
    <n v="66"/>
    <n v="16.296299999999999"/>
    <n v="339"/>
    <n v="339"/>
    <n v="48.08"/>
    <n v="93.57"/>
    <n v="3.6229560756652801"/>
    <n v="3.6229560756652801"/>
    <n v="245.43"/>
    <n v="245.43"/>
    <s v="Cartão Crédito: R$ 339,00"/>
    <x v="8"/>
  </r>
  <r>
    <x v="4"/>
    <n v="18803"/>
    <x v="1"/>
    <s v="14/02/2022"/>
    <x v="11"/>
    <x v="11"/>
    <x v="0"/>
    <x v="10"/>
    <x v="10"/>
    <x v="0"/>
    <x v="0"/>
    <s v="8679"/>
    <m/>
    <s v="PROG BASIC"/>
    <x v="2"/>
    <x v="0"/>
    <x v="0"/>
    <x v="0"/>
    <x v="0"/>
    <x v="2"/>
    <x v="0"/>
    <x v="0"/>
    <n v="9999"/>
    <s v="RECEITA"/>
    <x v="4"/>
    <x v="2"/>
    <x v="0"/>
    <x v="0"/>
    <n v="202.5"/>
    <n v="27"/>
    <n v="6.6666999999999996"/>
    <n v="378"/>
    <m/>
    <n v="48.08"/>
    <m/>
    <n v="7.4001566170712598"/>
    <m/>
    <n v="326.92"/>
    <m/>
    <m/>
    <x v="1"/>
  </r>
  <r>
    <x v="1"/>
    <n v="3163"/>
    <x v="1"/>
    <s v="23/02/2022"/>
    <x v="23"/>
    <x v="24"/>
    <x v="0"/>
    <x v="3"/>
    <x v="3"/>
    <x v="0"/>
    <x v="0"/>
    <s v="8681"/>
    <m/>
    <s v="PROG BASIC"/>
    <x v="2"/>
    <x v="0"/>
    <x v="0"/>
    <x v="0"/>
    <x v="0"/>
    <x v="2"/>
    <x v="0"/>
    <x v="0"/>
    <n v="9999"/>
    <s v="RECEITA"/>
    <x v="4"/>
    <x v="1"/>
    <x v="0"/>
    <x v="0"/>
    <n v="1336"/>
    <n v="2173"/>
    <n v="81.3249"/>
    <n v="499"/>
    <m/>
    <n v="48.08"/>
    <m/>
    <n v="8.0457916801031892"/>
    <m/>
    <n v="436.98"/>
    <m/>
    <m/>
    <x v="0"/>
  </r>
  <r>
    <x v="2"/>
    <n v="8133"/>
    <x v="1"/>
    <s v="22/02/2022"/>
    <x v="6"/>
    <x v="6"/>
    <x v="0"/>
    <x v="4"/>
    <x v="4"/>
    <x v="0"/>
    <x v="0"/>
    <s v="900260"/>
    <m/>
    <s v="OCULOS RX DIVERSOS 260"/>
    <x v="2"/>
    <x v="0"/>
    <x v="0"/>
    <x v="0"/>
    <x v="0"/>
    <x v="9"/>
    <x v="2"/>
    <x v="2"/>
    <n v="9050"/>
    <s v="DIVERSOS RX/SOL"/>
    <x v="2"/>
    <x v="1"/>
    <x v="0"/>
    <x v="0"/>
    <n v="260"/>
    <n v="60"/>
    <n v="23.076899999999998"/>
    <n v="200"/>
    <n v="200"/>
    <n v="49"/>
    <n v="49"/>
    <n v="4.0816326530612201"/>
    <n v="4.0816326530612201"/>
    <n v="151"/>
    <n v="151"/>
    <s v="Dinheiro: R$ 200,00"/>
    <x v="0"/>
  </r>
  <r>
    <x v="0"/>
    <n v="13113"/>
    <x v="1"/>
    <s v="23/02/2022"/>
    <x v="23"/>
    <x v="24"/>
    <x v="0"/>
    <x v="0"/>
    <x v="0"/>
    <x v="0"/>
    <x v="0"/>
    <s v="363639"/>
    <m/>
    <s v="OCULOS RX DIVERSOS"/>
    <x v="2"/>
    <x v="0"/>
    <x v="0"/>
    <x v="0"/>
    <x v="0"/>
    <x v="9"/>
    <x v="2"/>
    <x v="2"/>
    <n v="9050"/>
    <s v="DIVERSOS RX/SOL"/>
    <x v="2"/>
    <x v="0"/>
    <x v="0"/>
    <x v="0"/>
    <n v="325"/>
    <n v="0"/>
    <n v="0"/>
    <n v="325"/>
    <n v="325"/>
    <n v="49"/>
    <n v="49"/>
    <n v="6.6326530612244898"/>
    <n v="6.6326530612244898"/>
    <n v="276"/>
    <n v="276"/>
    <s v="Cartão Crédito: R$ 325,00"/>
    <x v="2"/>
  </r>
  <r>
    <x v="2"/>
    <n v="8066"/>
    <x v="1"/>
    <s v="09/02/2022"/>
    <x v="16"/>
    <x v="16"/>
    <x v="0"/>
    <x v="17"/>
    <x v="17"/>
    <x v="0"/>
    <x v="0"/>
    <s v="LSA0002667"/>
    <s v="8056597202145"/>
    <s v="LT PRONTA CR-39 COLOR PADRÃO DEGRADE"/>
    <x v="2"/>
    <x v="0"/>
    <x v="0"/>
    <x v="0"/>
    <x v="0"/>
    <x v="2"/>
    <x v="0"/>
    <x v="0"/>
    <n v="9999"/>
    <s v="RECEITA"/>
    <x v="4"/>
    <x v="1"/>
    <x v="0"/>
    <x v="0"/>
    <n v="76.5"/>
    <n v="3"/>
    <n v="1.9608000000000001"/>
    <n v="150"/>
    <m/>
    <n v="51"/>
    <m/>
    <n v="0"/>
    <m/>
    <n v="150"/>
    <m/>
    <m/>
    <x v="1"/>
  </r>
  <r>
    <x v="1"/>
    <n v="3099"/>
    <x v="1"/>
    <s v="15/02/2022"/>
    <x v="7"/>
    <x v="7"/>
    <x v="0"/>
    <x v="2"/>
    <x v="2"/>
    <x v="0"/>
    <x v="0"/>
    <s v="409063"/>
    <s v="00846566836017"/>
    <s v="LENTES CNT AIROPTIX COLORS 2P WB -00.00 GR"/>
    <x v="11"/>
    <x v="0"/>
    <x v="0"/>
    <x v="0"/>
    <x v="0"/>
    <x v="13"/>
    <x v="6"/>
    <x v="6"/>
    <n v="9999"/>
    <s v="RECEITA"/>
    <x v="2"/>
    <x v="4"/>
    <x v="0"/>
    <x v="0"/>
    <n v="198"/>
    <n v="23"/>
    <n v="11.616199999999999"/>
    <n v="175"/>
    <n v="175"/>
    <n v="53.01"/>
    <n v="53.01"/>
    <n v="3.3012639124693499"/>
    <n v="3.3012639124693499"/>
    <n v="121.99"/>
    <n v="121.99"/>
    <s v="Conta Bancária: R$ 175,00"/>
    <x v="0"/>
  </r>
  <r>
    <x v="1"/>
    <n v="2975"/>
    <x v="1"/>
    <s v="03/02/2022"/>
    <x v="1"/>
    <x v="20"/>
    <x v="0"/>
    <x v="3"/>
    <x v="3"/>
    <x v="0"/>
    <x v="0"/>
    <s v="900260"/>
    <m/>
    <s v="OCULOS RX DIVERSOS 260"/>
    <x v="2"/>
    <x v="0"/>
    <x v="0"/>
    <x v="0"/>
    <x v="0"/>
    <x v="9"/>
    <x v="2"/>
    <x v="2"/>
    <n v="9050"/>
    <s v="DIVERSOS RX/SOL"/>
    <x v="2"/>
    <x v="0"/>
    <x v="0"/>
    <x v="0"/>
    <n v="325"/>
    <n v="120.25"/>
    <n v="37"/>
    <n v="204.75"/>
    <m/>
    <n v="56"/>
    <m/>
    <n v="3.65625"/>
    <m/>
    <n v="148.75"/>
    <m/>
    <m/>
    <x v="1"/>
  </r>
  <r>
    <x v="1"/>
    <n v="2937"/>
    <x v="1"/>
    <s v="29/01/2022"/>
    <x v="20"/>
    <x v="21"/>
    <x v="0"/>
    <x v="3"/>
    <x v="3"/>
    <x v="0"/>
    <x v="0"/>
    <s v="900260"/>
    <m/>
    <s v="OCULOS RX DIVERSOS 260"/>
    <x v="2"/>
    <x v="0"/>
    <x v="0"/>
    <x v="0"/>
    <x v="0"/>
    <x v="9"/>
    <x v="2"/>
    <x v="2"/>
    <n v="9050"/>
    <s v="DIVERSOS RX/SOL"/>
    <x v="2"/>
    <x v="0"/>
    <x v="0"/>
    <x v="0"/>
    <n v="325"/>
    <n v="156"/>
    <n v="48"/>
    <n v="169"/>
    <n v="867"/>
    <n v="56"/>
    <n v="150.63999999999999"/>
    <n v="3.0178571428571401"/>
    <n v="5.7554434413170501"/>
    <n v="113"/>
    <n v="716.36"/>
    <s v="Cartão Crédito: R$ 667,00 | Crédito: R$ 200,00"/>
    <x v="6"/>
  </r>
  <r>
    <x v="1"/>
    <n v="2996"/>
    <x v="1"/>
    <s v="05/02/2022"/>
    <x v="9"/>
    <x v="9"/>
    <x v="0"/>
    <x v="3"/>
    <x v="3"/>
    <x v="0"/>
    <x v="0"/>
    <s v="900260"/>
    <m/>
    <s v="OCULOS RX DIVERSOS 260"/>
    <x v="2"/>
    <x v="0"/>
    <x v="0"/>
    <x v="0"/>
    <x v="0"/>
    <x v="9"/>
    <x v="2"/>
    <x v="2"/>
    <n v="9050"/>
    <s v="DIVERSOS RX/SOL"/>
    <x v="2"/>
    <x v="0"/>
    <x v="0"/>
    <x v="0"/>
    <n v="325"/>
    <n v="175"/>
    <n v="53.846200000000003"/>
    <n v="150"/>
    <m/>
    <n v="56"/>
    <m/>
    <n v="2.6785714285714302"/>
    <m/>
    <n v="94"/>
    <m/>
    <m/>
    <x v="1"/>
  </r>
  <r>
    <x v="1"/>
    <n v="3056"/>
    <x v="1"/>
    <s v="10/02/2022"/>
    <x v="18"/>
    <x v="18"/>
    <x v="0"/>
    <x v="2"/>
    <x v="2"/>
    <x v="0"/>
    <x v="0"/>
    <s v="900260"/>
    <m/>
    <s v="OCULOS RX DIVERSOS 260"/>
    <x v="2"/>
    <x v="0"/>
    <x v="0"/>
    <x v="0"/>
    <x v="0"/>
    <x v="9"/>
    <x v="2"/>
    <x v="2"/>
    <n v="9050"/>
    <s v="DIVERSOS RX/SOL"/>
    <x v="2"/>
    <x v="0"/>
    <x v="0"/>
    <x v="0"/>
    <n v="325"/>
    <n v="85"/>
    <n v="26.1538"/>
    <n v="240"/>
    <m/>
    <n v="56"/>
    <m/>
    <n v="4.28571428571429"/>
    <m/>
    <n v="184"/>
    <m/>
    <m/>
    <x v="1"/>
  </r>
  <r>
    <x v="1"/>
    <n v="3059"/>
    <x v="1"/>
    <s v="10/02/2022"/>
    <x v="18"/>
    <x v="18"/>
    <x v="0"/>
    <x v="2"/>
    <x v="2"/>
    <x v="0"/>
    <x v="0"/>
    <s v="900260"/>
    <m/>
    <s v="OCULOS RX DIVERSOS 260"/>
    <x v="2"/>
    <x v="0"/>
    <x v="0"/>
    <x v="0"/>
    <x v="0"/>
    <x v="9"/>
    <x v="2"/>
    <x v="2"/>
    <n v="9050"/>
    <s v="DIVERSOS RX/SOL"/>
    <x v="2"/>
    <x v="0"/>
    <x v="0"/>
    <x v="0"/>
    <n v="325"/>
    <n v="125"/>
    <n v="38.461500000000001"/>
    <n v="200"/>
    <n v="899"/>
    <n v="56"/>
    <n v="138.69999999999999"/>
    <n v="3.5714285714285698"/>
    <n v="6.4816149963951002"/>
    <n v="144"/>
    <n v="760.3"/>
    <s v="Cartão Crédito: R$ 899,00"/>
    <x v="7"/>
  </r>
  <r>
    <x v="5"/>
    <n v="1369"/>
    <x v="1"/>
    <s v="11/02/2022"/>
    <x v="8"/>
    <x v="8"/>
    <x v="0"/>
    <x v="13"/>
    <x v="13"/>
    <x v="0"/>
    <x v="0"/>
    <s v="900260"/>
    <m/>
    <s v="OCULOS RX DIVERSOS 260"/>
    <x v="2"/>
    <x v="0"/>
    <x v="0"/>
    <x v="0"/>
    <x v="0"/>
    <x v="9"/>
    <x v="2"/>
    <x v="2"/>
    <n v="9050"/>
    <s v="DIVERSOS RX/SOL"/>
    <x v="2"/>
    <x v="1"/>
    <x v="0"/>
    <x v="0"/>
    <n v="260"/>
    <n v="54"/>
    <n v="20.769200000000001"/>
    <n v="206"/>
    <m/>
    <n v="56"/>
    <m/>
    <n v="3.6785714285714302"/>
    <m/>
    <n v="150"/>
    <m/>
    <m/>
    <x v="1"/>
  </r>
  <r>
    <x v="1"/>
    <n v="3080"/>
    <x v="1"/>
    <s v="12/02/2022"/>
    <x v="3"/>
    <x v="3"/>
    <x v="0"/>
    <x v="2"/>
    <x v="2"/>
    <x v="0"/>
    <x v="0"/>
    <s v="900260"/>
    <m/>
    <s v="OCULOS RX DIVERSOS 260"/>
    <x v="2"/>
    <x v="0"/>
    <x v="0"/>
    <x v="0"/>
    <x v="0"/>
    <x v="9"/>
    <x v="2"/>
    <x v="2"/>
    <n v="9050"/>
    <s v="DIVERSOS RX/SOL"/>
    <x v="2"/>
    <x v="0"/>
    <x v="0"/>
    <x v="0"/>
    <n v="325"/>
    <n v="231"/>
    <n v="71.076899999999995"/>
    <n v="94"/>
    <n v="898"/>
    <n v="56"/>
    <n v="149.5"/>
    <n v="1.6785714285714299"/>
    <n v="6.0066889632107001"/>
    <n v="38"/>
    <n v="748.5"/>
    <s v="Cartão Crédito: R$ 898,00"/>
    <x v="3"/>
  </r>
  <r>
    <x v="1"/>
    <n v="3080"/>
    <x v="1"/>
    <s v="12/02/2022"/>
    <x v="3"/>
    <x v="3"/>
    <x v="0"/>
    <x v="2"/>
    <x v="2"/>
    <x v="0"/>
    <x v="0"/>
    <s v="900260"/>
    <m/>
    <s v="OCULOS RX DIVERSOS 260"/>
    <x v="2"/>
    <x v="0"/>
    <x v="0"/>
    <x v="0"/>
    <x v="0"/>
    <x v="9"/>
    <x v="2"/>
    <x v="2"/>
    <n v="9050"/>
    <s v="DIVERSOS RX/SOL"/>
    <x v="2"/>
    <x v="0"/>
    <x v="0"/>
    <x v="0"/>
    <n v="325"/>
    <n v="231"/>
    <n v="71.076899999999995"/>
    <n v="94"/>
    <m/>
    <n v="56"/>
    <m/>
    <n v="1.6785714285714299"/>
    <m/>
    <n v="38"/>
    <m/>
    <m/>
    <x v="1"/>
  </r>
  <r>
    <x v="5"/>
    <n v="1337"/>
    <x v="1"/>
    <s v="07/02/2022"/>
    <x v="3"/>
    <x v="3"/>
    <x v="0"/>
    <x v="14"/>
    <x v="14"/>
    <x v="0"/>
    <x v="0"/>
    <s v="900260"/>
    <m/>
    <s v="OCULOS RX DIVERSOS 260"/>
    <x v="2"/>
    <x v="0"/>
    <x v="0"/>
    <x v="0"/>
    <x v="0"/>
    <x v="9"/>
    <x v="2"/>
    <x v="2"/>
    <n v="9050"/>
    <s v="DIVERSOS RX/SOL"/>
    <x v="2"/>
    <x v="0"/>
    <x v="0"/>
    <x v="0"/>
    <n v="325"/>
    <n v="75"/>
    <n v="23.076899999999998"/>
    <n v="250"/>
    <m/>
    <n v="56"/>
    <m/>
    <n v="4.46428571428571"/>
    <m/>
    <n v="194"/>
    <m/>
    <m/>
    <x v="1"/>
  </r>
  <r>
    <x v="1"/>
    <n v="3107"/>
    <x v="1"/>
    <s v="16/02/2022"/>
    <x v="12"/>
    <x v="12"/>
    <x v="0"/>
    <x v="1"/>
    <x v="1"/>
    <x v="0"/>
    <x v="0"/>
    <s v="900260"/>
    <m/>
    <s v="OCULOS RX DIVERSOS 260"/>
    <x v="2"/>
    <x v="0"/>
    <x v="0"/>
    <x v="0"/>
    <x v="0"/>
    <x v="9"/>
    <x v="2"/>
    <x v="2"/>
    <n v="9050"/>
    <s v="DIVERSOS RX/SOL"/>
    <x v="2"/>
    <x v="0"/>
    <x v="0"/>
    <x v="0"/>
    <n v="325"/>
    <n v="75"/>
    <n v="23.076899999999998"/>
    <n v="250"/>
    <n v="639"/>
    <n v="56"/>
    <n v="125.6"/>
    <n v="4.46428571428571"/>
    <n v="5.0875796178344004"/>
    <n v="194"/>
    <n v="513.4"/>
    <s v="Cartão Crédito: R$ 639,00"/>
    <x v="6"/>
  </r>
  <r>
    <x v="1"/>
    <n v="3108"/>
    <x v="1"/>
    <s v="16/02/2022"/>
    <x v="12"/>
    <x v="12"/>
    <x v="0"/>
    <x v="2"/>
    <x v="2"/>
    <x v="0"/>
    <x v="0"/>
    <s v="900260"/>
    <m/>
    <s v="OCULOS RX DIVERSOS 260"/>
    <x v="2"/>
    <x v="0"/>
    <x v="0"/>
    <x v="0"/>
    <x v="0"/>
    <x v="9"/>
    <x v="2"/>
    <x v="2"/>
    <n v="9050"/>
    <s v="DIVERSOS RX/SOL"/>
    <x v="2"/>
    <x v="0"/>
    <x v="0"/>
    <x v="0"/>
    <n v="325"/>
    <n v="72"/>
    <n v="22.1538"/>
    <n v="253"/>
    <n v="542"/>
    <n v="56"/>
    <n v="97.02"/>
    <n v="4.5178571428571397"/>
    <n v="5.5864770150484402"/>
    <n v="197"/>
    <n v="444.98"/>
    <s v="Dinheiro: R$ 200,00 | Cartão Crédito: R$ 342,00"/>
    <x v="6"/>
  </r>
  <r>
    <x v="1"/>
    <n v="3135"/>
    <x v="1"/>
    <s v="19/02/2022"/>
    <x v="14"/>
    <x v="14"/>
    <x v="0"/>
    <x v="3"/>
    <x v="3"/>
    <x v="0"/>
    <x v="0"/>
    <s v="900260"/>
    <m/>
    <s v="OCULOS RX DIVERSOS 260"/>
    <x v="2"/>
    <x v="0"/>
    <x v="0"/>
    <x v="0"/>
    <x v="0"/>
    <x v="9"/>
    <x v="2"/>
    <x v="2"/>
    <n v="9050"/>
    <s v="DIVERSOS RX/SOL"/>
    <x v="2"/>
    <x v="0"/>
    <x v="0"/>
    <x v="0"/>
    <n v="325"/>
    <n v="98"/>
    <n v="30.1538"/>
    <n v="227"/>
    <n v="516"/>
    <n v="56"/>
    <n v="97.02"/>
    <n v="4.0535714285714297"/>
    <n v="5.3184910327767501"/>
    <n v="171"/>
    <n v="418.98"/>
    <s v="Cartão Crédito: R$ 516,00"/>
    <x v="3"/>
  </r>
  <r>
    <x v="1"/>
    <n v="3163"/>
    <x v="1"/>
    <s v="23/02/2022"/>
    <x v="23"/>
    <x v="24"/>
    <x v="0"/>
    <x v="3"/>
    <x v="3"/>
    <x v="0"/>
    <x v="0"/>
    <s v="900260"/>
    <m/>
    <s v="OCULOS RX DIVERSOS 260"/>
    <x v="2"/>
    <x v="0"/>
    <x v="0"/>
    <x v="0"/>
    <x v="0"/>
    <x v="9"/>
    <x v="2"/>
    <x v="2"/>
    <n v="9050"/>
    <s v="DIVERSOS RX/SOL"/>
    <x v="2"/>
    <x v="0"/>
    <x v="0"/>
    <x v="0"/>
    <n v="325"/>
    <n v="152"/>
    <n v="46.769199999999998"/>
    <n v="173"/>
    <n v="672"/>
    <n v="56"/>
    <n v="118.02"/>
    <n v="3.08928571428571"/>
    <n v="5.6939501779359398"/>
    <n v="117"/>
    <n v="553.98"/>
    <s v="Cartão Crédito: R$ 672,00"/>
    <x v="2"/>
  </r>
  <r>
    <x v="1"/>
    <n v="3214"/>
    <x v="1"/>
    <s v="27/02/2022"/>
    <x v="24"/>
    <x v="25"/>
    <x v="0"/>
    <x v="3"/>
    <x v="3"/>
    <x v="0"/>
    <x v="0"/>
    <s v="900260"/>
    <m/>
    <s v="OCULOS RX DIVERSOS 260"/>
    <x v="2"/>
    <x v="0"/>
    <x v="0"/>
    <x v="0"/>
    <x v="0"/>
    <x v="9"/>
    <x v="2"/>
    <x v="2"/>
    <n v="9050"/>
    <s v="DIVERSOS RX/SOL"/>
    <x v="2"/>
    <x v="0"/>
    <x v="0"/>
    <x v="0"/>
    <n v="325"/>
    <n v="34"/>
    <n v="10.461499999999999"/>
    <n v="291"/>
    <n v="840"/>
    <n v="56"/>
    <n v="151.80000000000001"/>
    <n v="5.1964285714285703"/>
    <n v="5.5335968379446596"/>
    <n v="235"/>
    <n v="688.2"/>
    <s v="Cartão Crédito: R$ 840,00"/>
    <x v="2"/>
  </r>
  <r>
    <x v="5"/>
    <n v="1372"/>
    <x v="1"/>
    <s v="11/02/2022"/>
    <x v="8"/>
    <x v="8"/>
    <x v="0"/>
    <x v="13"/>
    <x v="13"/>
    <x v="0"/>
    <x v="0"/>
    <s v="LP30004"/>
    <m/>
    <s v="LT PRONTA 1.61 AR (CIL.ESTENDIDO)"/>
    <x v="5"/>
    <x v="0"/>
    <x v="0"/>
    <x v="0"/>
    <x v="0"/>
    <x v="2"/>
    <x v="0"/>
    <x v="0"/>
    <n v="9999"/>
    <s v="RECEITA"/>
    <x v="4"/>
    <x v="1"/>
    <x v="0"/>
    <x v="0"/>
    <n v="210"/>
    <n v="35"/>
    <n v="8.3332999999999995"/>
    <n v="385"/>
    <n v="770"/>
    <n v="56.98"/>
    <n v="73.08"/>
    <n v="10.536398467432999"/>
    <n v="10.536398467432999"/>
    <n v="348.46"/>
    <n v="696.92"/>
    <s v="Cartão Crédito: R$ 770,00"/>
    <x v="6"/>
  </r>
  <r>
    <x v="5"/>
    <n v="1372"/>
    <x v="1"/>
    <s v="11/02/2022"/>
    <x v="8"/>
    <x v="8"/>
    <x v="0"/>
    <x v="13"/>
    <x v="13"/>
    <x v="0"/>
    <x v="0"/>
    <s v="LP30004"/>
    <m/>
    <s v="LT PRONTA 1.61 AR (CIL.ESTENDIDO)"/>
    <x v="5"/>
    <x v="0"/>
    <x v="0"/>
    <x v="0"/>
    <x v="0"/>
    <x v="2"/>
    <x v="0"/>
    <x v="0"/>
    <n v="9999"/>
    <s v="RECEITA"/>
    <x v="4"/>
    <x v="1"/>
    <x v="0"/>
    <x v="0"/>
    <n v="210"/>
    <n v="35"/>
    <n v="8.3332999999999995"/>
    <n v="385"/>
    <m/>
    <n v="56.98"/>
    <m/>
    <n v="10.536398467432999"/>
    <m/>
    <n v="348.46"/>
    <m/>
    <m/>
    <x v="1"/>
  </r>
  <r>
    <x v="5"/>
    <n v="1324"/>
    <x v="1"/>
    <s v="03/02/2022"/>
    <x v="1"/>
    <x v="20"/>
    <x v="0"/>
    <x v="14"/>
    <x v="14"/>
    <x v="0"/>
    <x v="0"/>
    <s v="363639"/>
    <m/>
    <s v="OCULOS RX DIVERSOS"/>
    <x v="2"/>
    <x v="0"/>
    <x v="0"/>
    <x v="0"/>
    <x v="0"/>
    <x v="9"/>
    <x v="2"/>
    <x v="2"/>
    <n v="9050"/>
    <s v="DIVERSOS RX/SOL"/>
    <x v="2"/>
    <x v="0"/>
    <x v="0"/>
    <x v="0"/>
    <n v="325"/>
    <n v="30"/>
    <n v="9.2308000000000003"/>
    <n v="295"/>
    <m/>
    <n v="59"/>
    <m/>
    <n v="5"/>
    <m/>
    <n v="236"/>
    <m/>
    <m/>
    <x v="1"/>
  </r>
  <r>
    <x v="5"/>
    <n v="1339"/>
    <x v="1"/>
    <s v="07/02/2022"/>
    <x v="17"/>
    <x v="17"/>
    <x v="0"/>
    <x v="14"/>
    <x v="14"/>
    <x v="0"/>
    <x v="0"/>
    <s v="363639"/>
    <m/>
    <s v="OCULOS RX DIVERSOS"/>
    <x v="2"/>
    <x v="0"/>
    <x v="0"/>
    <x v="0"/>
    <x v="0"/>
    <x v="9"/>
    <x v="2"/>
    <x v="2"/>
    <n v="9050"/>
    <s v="DIVERSOS RX/SOL"/>
    <x v="2"/>
    <x v="0"/>
    <x v="0"/>
    <x v="0"/>
    <n v="325"/>
    <n v="50"/>
    <n v="15.384600000000001"/>
    <n v="275"/>
    <n v="275"/>
    <n v="59"/>
    <n v="59"/>
    <n v="4.6610169491525397"/>
    <n v="4.6610169491525397"/>
    <n v="216"/>
    <n v="216"/>
    <s v="Cartão Crédito: R$ 275,00"/>
    <x v="7"/>
  </r>
  <r>
    <x v="5"/>
    <n v="1358"/>
    <x v="1"/>
    <s v="09/02/2022"/>
    <x v="13"/>
    <x v="13"/>
    <x v="0"/>
    <x v="14"/>
    <x v="14"/>
    <x v="0"/>
    <x v="0"/>
    <s v="363639"/>
    <m/>
    <s v="OCULOS RX DIVERSOS"/>
    <x v="2"/>
    <x v="0"/>
    <x v="0"/>
    <x v="0"/>
    <x v="0"/>
    <x v="9"/>
    <x v="2"/>
    <x v="2"/>
    <n v="9050"/>
    <s v="DIVERSOS RX/SOL"/>
    <x v="2"/>
    <x v="0"/>
    <x v="0"/>
    <x v="0"/>
    <n v="325"/>
    <n v="7"/>
    <n v="2.1537999999999999"/>
    <n v="318"/>
    <m/>
    <n v="59"/>
    <m/>
    <n v="5.3898305084745797"/>
    <m/>
    <n v="259"/>
    <m/>
    <m/>
    <x v="1"/>
  </r>
  <r>
    <x v="5"/>
    <n v="1450"/>
    <x v="1"/>
    <s v="24/02/2022"/>
    <x v="15"/>
    <x v="15"/>
    <x v="0"/>
    <x v="13"/>
    <x v="13"/>
    <x v="0"/>
    <x v="0"/>
    <s v="363639"/>
    <m/>
    <s v="OCULOS RX DIVERSOS"/>
    <x v="2"/>
    <x v="0"/>
    <x v="0"/>
    <x v="0"/>
    <x v="0"/>
    <x v="9"/>
    <x v="2"/>
    <x v="2"/>
    <n v="9050"/>
    <s v="DIVERSOS RX/SOL"/>
    <x v="2"/>
    <x v="1"/>
    <x v="0"/>
    <x v="0"/>
    <n v="260"/>
    <n v="121"/>
    <n v="46.538499999999999"/>
    <n v="139"/>
    <m/>
    <n v="59"/>
    <m/>
    <n v="2.35593220338983"/>
    <m/>
    <n v="80"/>
    <m/>
    <m/>
    <x v="1"/>
  </r>
  <r>
    <x v="5"/>
    <n v="1452"/>
    <x v="1"/>
    <s v="24/02/2022"/>
    <x v="15"/>
    <x v="15"/>
    <x v="0"/>
    <x v="13"/>
    <x v="13"/>
    <x v="0"/>
    <x v="0"/>
    <s v="363639"/>
    <m/>
    <s v="OCULOS RX DIVERSOS"/>
    <x v="2"/>
    <x v="0"/>
    <x v="0"/>
    <x v="0"/>
    <x v="0"/>
    <x v="9"/>
    <x v="2"/>
    <x v="2"/>
    <n v="9050"/>
    <s v="DIVERSOS RX/SOL"/>
    <x v="2"/>
    <x v="1"/>
    <x v="0"/>
    <x v="0"/>
    <n v="260"/>
    <n v="130"/>
    <n v="50"/>
    <n v="130"/>
    <n v="710"/>
    <n v="59"/>
    <n v="205.5"/>
    <n v="2.20338983050847"/>
    <n v="3.4549878345498799"/>
    <n v="71"/>
    <n v="504.5"/>
    <s v="Cartão Crédito: R$ 710,00"/>
    <x v="3"/>
  </r>
  <r>
    <x v="2"/>
    <n v="8020"/>
    <x v="1"/>
    <s v="01/02/2022"/>
    <x v="5"/>
    <x v="5"/>
    <x v="0"/>
    <x v="4"/>
    <x v="4"/>
    <x v="0"/>
    <x v="0"/>
    <s v="664544"/>
    <s v="7895653173408"/>
    <s v="*CF* OCULOS RX TECNOL 0TN3057-53-G225"/>
    <x v="1"/>
    <x v="0"/>
    <x v="0"/>
    <x v="0"/>
    <x v="0"/>
    <x v="1"/>
    <x v="2"/>
    <x v="2"/>
    <n v="1020"/>
    <s v="TECNOL"/>
    <x v="2"/>
    <x v="0"/>
    <x v="0"/>
    <x v="0"/>
    <n v="200"/>
    <n v="146"/>
    <n v="73"/>
    <n v="54"/>
    <n v="200"/>
    <n v="60.94"/>
    <n v="86.13"/>
    <n v="0.88611749261568795"/>
    <n v="2.3220712875885301"/>
    <n v="-6.94"/>
    <n v="113.87"/>
    <s v="Cartão Crédito: R$ 200,00"/>
    <x v="5"/>
  </r>
  <r>
    <x v="2"/>
    <n v="8022"/>
    <x v="1"/>
    <s v="02/02/2022"/>
    <x v="5"/>
    <x v="5"/>
    <x v="0"/>
    <x v="5"/>
    <x v="5"/>
    <x v="0"/>
    <x v="0"/>
    <s v="724091"/>
    <s v="7895653185852"/>
    <s v="*CF* OCULOS RX TECNOL 0TN3065-52-G936"/>
    <x v="1"/>
    <x v="0"/>
    <x v="0"/>
    <x v="0"/>
    <x v="0"/>
    <x v="1"/>
    <x v="2"/>
    <x v="2"/>
    <n v="1020"/>
    <s v="TECNOL"/>
    <x v="2"/>
    <x v="0"/>
    <x v="0"/>
    <x v="0"/>
    <n v="200"/>
    <n v="122"/>
    <n v="61"/>
    <n v="78"/>
    <n v="178"/>
    <n v="60.94"/>
    <n v="86.13"/>
    <n v="1.2799474893337699"/>
    <n v="2.0666434459537899"/>
    <n v="17.059999999999999"/>
    <n v="91.87"/>
    <s v="Cartão Crédito: R$ 178,00"/>
    <x v="4"/>
  </r>
  <r>
    <x v="5"/>
    <n v="1320"/>
    <x v="1"/>
    <s v="03/02/2022"/>
    <x v="1"/>
    <x v="20"/>
    <x v="0"/>
    <x v="13"/>
    <x v="13"/>
    <x v="0"/>
    <x v="0"/>
    <s v="724096"/>
    <s v="7895653185906"/>
    <s v="OCULOS RX TECNOL 0TN3067-53-G941"/>
    <x v="1"/>
    <x v="0"/>
    <x v="0"/>
    <x v="0"/>
    <x v="0"/>
    <x v="1"/>
    <x v="2"/>
    <x v="2"/>
    <n v="1020"/>
    <s v="TECNOL"/>
    <x v="2"/>
    <x v="0"/>
    <x v="0"/>
    <x v="0"/>
    <n v="200"/>
    <n v="0"/>
    <n v="0"/>
    <n v="200"/>
    <n v="200"/>
    <n v="60.94"/>
    <n v="60.94"/>
    <n v="3.2819166393173602"/>
    <n v="3.2819166393173602"/>
    <n v="139.06"/>
    <n v="139.06"/>
    <s v="Cartão Crédito: R$ 200,00"/>
    <x v="6"/>
  </r>
  <r>
    <x v="1"/>
    <n v="2924"/>
    <x v="1"/>
    <s v="27/01/2022"/>
    <x v="20"/>
    <x v="21"/>
    <x v="0"/>
    <x v="2"/>
    <x v="2"/>
    <x v="0"/>
    <x v="0"/>
    <s v="716010"/>
    <s v="7895653177581"/>
    <s v="*CF* OCULOS RX TECNOL 0TN3064-56-G537"/>
    <x v="1"/>
    <x v="0"/>
    <x v="0"/>
    <x v="0"/>
    <x v="0"/>
    <x v="1"/>
    <x v="2"/>
    <x v="2"/>
    <n v="1020"/>
    <s v="TECNOL"/>
    <x v="2"/>
    <x v="0"/>
    <x v="0"/>
    <x v="0"/>
    <n v="200"/>
    <n v="40"/>
    <n v="20"/>
    <n v="160"/>
    <n v="359"/>
    <n v="60.94"/>
    <n v="93.56"/>
    <n v="2.6255333114538901"/>
    <n v="3.8371098760153899"/>
    <n v="99.06"/>
    <n v="265.44"/>
    <s v="Dinheiro: R$ 159,00 | Crédito: R$ 200,00"/>
    <x v="0"/>
  </r>
  <r>
    <x v="2"/>
    <n v="8033"/>
    <x v="1"/>
    <s v="04/02/2022"/>
    <x v="20"/>
    <x v="21"/>
    <x v="0"/>
    <x v="5"/>
    <x v="5"/>
    <x v="0"/>
    <x v="0"/>
    <s v="865572"/>
    <s v="7895653202061"/>
    <s v="*CF* OCULOS RX TECNOL 0TN3074-56-H863"/>
    <x v="4"/>
    <x v="0"/>
    <x v="0"/>
    <x v="0"/>
    <x v="0"/>
    <x v="1"/>
    <x v="2"/>
    <x v="2"/>
    <n v="1020"/>
    <s v="TECNOL"/>
    <x v="2"/>
    <x v="0"/>
    <x v="0"/>
    <x v="0"/>
    <n v="213"/>
    <n v="13"/>
    <n v="6.1032999999999999"/>
    <n v="200"/>
    <n v="200"/>
    <n v="60.94"/>
    <n v="60.94"/>
    <n v="3.2819166393173602"/>
    <n v="3.2819166393173602"/>
    <n v="139.06"/>
    <n v="139.06"/>
    <s v="Cartão Crédito: R$ 110,00 | Cartão Débito: R$ 90,00"/>
    <x v="4"/>
  </r>
  <r>
    <x v="5"/>
    <n v="1333"/>
    <x v="1"/>
    <s v="05/02/2022"/>
    <x v="9"/>
    <x v="9"/>
    <x v="0"/>
    <x v="14"/>
    <x v="14"/>
    <x v="0"/>
    <x v="0"/>
    <s v="865572"/>
    <s v="7895653202061"/>
    <s v="*CF* OCULOS RX TECNOL 0TN3074-56-H863"/>
    <x v="4"/>
    <x v="0"/>
    <x v="0"/>
    <x v="0"/>
    <x v="0"/>
    <x v="1"/>
    <x v="2"/>
    <x v="2"/>
    <n v="1020"/>
    <s v="TECNOL"/>
    <x v="2"/>
    <x v="0"/>
    <x v="0"/>
    <x v="0"/>
    <n v="213"/>
    <n v="93.5"/>
    <n v="43.896700000000003"/>
    <n v="119.5"/>
    <m/>
    <n v="60.94"/>
    <m/>
    <n v="1.9609451919921199"/>
    <m/>
    <n v="58.56"/>
    <m/>
    <m/>
    <x v="1"/>
  </r>
  <r>
    <x v="2"/>
    <n v="8044"/>
    <x v="1"/>
    <s v="08/02/2022"/>
    <x v="4"/>
    <x v="4"/>
    <x v="0"/>
    <x v="4"/>
    <x v="4"/>
    <x v="0"/>
    <x v="0"/>
    <s v="809703"/>
    <s v="7895653195004"/>
    <s v="*CF* OCULOS RX TECNOL 0TN3073-55-H500"/>
    <x v="1"/>
    <x v="0"/>
    <x v="0"/>
    <x v="0"/>
    <x v="0"/>
    <x v="1"/>
    <x v="2"/>
    <x v="2"/>
    <n v="1020"/>
    <s v="TECNOL"/>
    <x v="2"/>
    <x v="0"/>
    <x v="0"/>
    <x v="0"/>
    <n v="213"/>
    <n v="13"/>
    <n v="6.1032999999999999"/>
    <n v="200"/>
    <m/>
    <n v="60.94"/>
    <m/>
    <n v="3.2819166393173602"/>
    <m/>
    <n v="139.06"/>
    <m/>
    <m/>
    <x v="1"/>
  </r>
  <r>
    <x v="4"/>
    <n v="18736"/>
    <x v="1"/>
    <s v="08/02/2022"/>
    <x v="4"/>
    <x v="4"/>
    <x v="0"/>
    <x v="8"/>
    <x v="8"/>
    <x v="0"/>
    <x v="0"/>
    <s v="918414"/>
    <s v="7895653220928"/>
    <s v="*CF* OCULOS RX TECNOL 0TN3079-55-I541"/>
    <x v="1"/>
    <x v="0"/>
    <x v="0"/>
    <x v="0"/>
    <x v="0"/>
    <x v="1"/>
    <x v="2"/>
    <x v="2"/>
    <n v="1020"/>
    <s v="TECNOL"/>
    <x v="2"/>
    <x v="0"/>
    <x v="0"/>
    <x v="0"/>
    <n v="213"/>
    <n v="35"/>
    <n v="16.431899999999999"/>
    <n v="178"/>
    <m/>
    <n v="60.94"/>
    <m/>
    <n v="2.9209058089924498"/>
    <m/>
    <n v="117.06"/>
    <m/>
    <m/>
    <x v="1"/>
  </r>
  <r>
    <x v="4"/>
    <n v="18744"/>
    <x v="1"/>
    <s v="09/02/2022"/>
    <x v="16"/>
    <x v="16"/>
    <x v="0"/>
    <x v="10"/>
    <x v="10"/>
    <x v="0"/>
    <x v="0"/>
    <s v="664542"/>
    <s v="7895653173385"/>
    <s v="*CF* OCULOS RX TECNOL 0TN3057-53-G223"/>
    <x v="1"/>
    <x v="0"/>
    <x v="0"/>
    <x v="0"/>
    <x v="0"/>
    <x v="1"/>
    <x v="2"/>
    <x v="2"/>
    <n v="1020"/>
    <s v="TECNOL"/>
    <x v="2"/>
    <x v="0"/>
    <x v="0"/>
    <x v="0"/>
    <n v="213"/>
    <n v="63"/>
    <n v="29.577500000000001"/>
    <n v="150"/>
    <n v="150"/>
    <n v="60.94"/>
    <n v="60.94"/>
    <n v="2.4614374794880201"/>
    <n v="2.4614374794880201"/>
    <n v="89.06"/>
    <n v="89.06"/>
    <s v="Cartão Crédito: R$ 150,00"/>
    <x v="6"/>
  </r>
  <r>
    <x v="5"/>
    <n v="1250"/>
    <x v="1"/>
    <s v="20/01/2022"/>
    <x v="16"/>
    <x v="16"/>
    <x v="0"/>
    <x v="13"/>
    <x v="13"/>
    <x v="0"/>
    <x v="0"/>
    <s v="664542"/>
    <s v="7895653173385"/>
    <s v="*CF* OCULOS RX TECNOL 0TN3057-53-G223"/>
    <x v="1"/>
    <x v="0"/>
    <x v="0"/>
    <x v="0"/>
    <x v="0"/>
    <x v="1"/>
    <x v="2"/>
    <x v="2"/>
    <n v="1020"/>
    <s v="TECNOL"/>
    <x v="2"/>
    <x v="2"/>
    <x v="0"/>
    <x v="0"/>
    <n v="200"/>
    <n v="134"/>
    <n v="67"/>
    <n v="66"/>
    <m/>
    <n v="60.94"/>
    <m/>
    <n v="1.08303249097473"/>
    <m/>
    <n v="5.0599999999999996"/>
    <m/>
    <m/>
    <x v="1"/>
  </r>
  <r>
    <x v="2"/>
    <n v="8074"/>
    <x v="1"/>
    <s v="09/02/2022"/>
    <x v="16"/>
    <x v="16"/>
    <x v="0"/>
    <x v="4"/>
    <x v="4"/>
    <x v="0"/>
    <x v="0"/>
    <s v="664547"/>
    <s v="7895653173439"/>
    <s v="*CF* OCULOS RX TECNOL 0TN3058-53-G228"/>
    <x v="1"/>
    <x v="0"/>
    <x v="0"/>
    <x v="0"/>
    <x v="0"/>
    <x v="1"/>
    <x v="2"/>
    <x v="2"/>
    <n v="1020"/>
    <s v="TECNOL"/>
    <x v="2"/>
    <x v="0"/>
    <x v="0"/>
    <x v="0"/>
    <n v="213"/>
    <n v="119"/>
    <n v="55.868499999999997"/>
    <n v="94"/>
    <n v="400"/>
    <n v="60.94"/>
    <n v="112.02"/>
    <n v="1.5425008204791599"/>
    <n v="3.5707909301910399"/>
    <n v="33.06"/>
    <n v="287.98"/>
    <s v="Cartão Crédito: R$ 200,00 | Cartão Débito: R$ 200,00"/>
    <x v="8"/>
  </r>
  <r>
    <x v="4"/>
    <n v="18743"/>
    <x v="1"/>
    <s v="09/02/2022"/>
    <x v="16"/>
    <x v="16"/>
    <x v="0"/>
    <x v="10"/>
    <x v="10"/>
    <x v="0"/>
    <x v="0"/>
    <s v="740331"/>
    <s v="7895653190504"/>
    <s v="*CF* OCULOS RX TECNOL 0TN3069-53-H232"/>
    <x v="1"/>
    <x v="0"/>
    <x v="0"/>
    <x v="0"/>
    <x v="0"/>
    <x v="1"/>
    <x v="2"/>
    <x v="2"/>
    <n v="1020"/>
    <s v="TECNOL"/>
    <x v="2"/>
    <x v="0"/>
    <x v="0"/>
    <x v="0"/>
    <n v="213"/>
    <n v="98"/>
    <n v="46.009399999999999"/>
    <n v="115"/>
    <n v="485"/>
    <n v="60.94"/>
    <n v="78.459999999999994"/>
    <n v="1.8871020676074799"/>
    <n v="6.1814937547795097"/>
    <n v="54.06"/>
    <n v="406.54"/>
    <s v="Cartão Convênio: R$ 485,00"/>
    <x v="3"/>
  </r>
  <r>
    <x v="1"/>
    <n v="3060"/>
    <x v="1"/>
    <s v="10/02/2022"/>
    <x v="18"/>
    <x v="18"/>
    <x v="0"/>
    <x v="2"/>
    <x v="2"/>
    <x v="0"/>
    <x v="0"/>
    <s v="664544"/>
    <s v="7895653173408"/>
    <s v="*CF* OCULOS RX TECNOL 0TN3057-53-G225"/>
    <x v="1"/>
    <x v="0"/>
    <x v="0"/>
    <x v="0"/>
    <x v="0"/>
    <x v="1"/>
    <x v="2"/>
    <x v="2"/>
    <n v="1020"/>
    <s v="TECNOL"/>
    <x v="2"/>
    <x v="0"/>
    <x v="0"/>
    <x v="0"/>
    <n v="213"/>
    <n v="129"/>
    <n v="60.563400000000001"/>
    <n v="84"/>
    <n v="339"/>
    <n v="60.94"/>
    <n v="95.05"/>
    <n v="1.3784049885132901"/>
    <n v="3.5665439242503898"/>
    <n v="23.06"/>
    <n v="243.95"/>
    <s v="Cartão Crédito: R$ 339,00"/>
    <x v="6"/>
  </r>
  <r>
    <x v="4"/>
    <n v="18767"/>
    <x v="1"/>
    <s v="10/02/2022"/>
    <x v="18"/>
    <x v="18"/>
    <x v="0"/>
    <x v="10"/>
    <x v="10"/>
    <x v="0"/>
    <x v="0"/>
    <s v="740330"/>
    <s v="7895653190498"/>
    <s v="*CF* OCULOS RX TECNOL 0TN3069-53-H231"/>
    <x v="1"/>
    <x v="0"/>
    <x v="0"/>
    <x v="0"/>
    <x v="0"/>
    <x v="1"/>
    <x v="2"/>
    <x v="2"/>
    <n v="1020"/>
    <s v="TECNOL"/>
    <x v="2"/>
    <x v="0"/>
    <x v="0"/>
    <x v="0"/>
    <n v="213"/>
    <n v="155"/>
    <n v="72.77"/>
    <n v="58"/>
    <n v="1700"/>
    <n v="60.94"/>
    <n v="162.59"/>
    <n v="0.95175582540203496"/>
    <n v="10.4557475859524"/>
    <n v="-2.94"/>
    <n v="1537.41"/>
    <s v="Cartão Crédito: R$ 1700,00"/>
    <x v="3"/>
  </r>
  <r>
    <x v="4"/>
    <n v="18782"/>
    <x v="1"/>
    <s v="11/02/2022"/>
    <x v="8"/>
    <x v="8"/>
    <x v="0"/>
    <x v="8"/>
    <x v="8"/>
    <x v="0"/>
    <x v="0"/>
    <s v="664538"/>
    <s v="7895653173347"/>
    <s v="*CF* OCULOS RX TECNOL 0TN3056-54-G219"/>
    <x v="1"/>
    <x v="0"/>
    <x v="0"/>
    <x v="0"/>
    <x v="0"/>
    <x v="1"/>
    <x v="2"/>
    <x v="2"/>
    <n v="1020"/>
    <s v="TECNOL"/>
    <x v="2"/>
    <x v="0"/>
    <x v="0"/>
    <x v="0"/>
    <n v="213"/>
    <n v="130"/>
    <n v="61.032899999999998"/>
    <n v="83"/>
    <n v="750"/>
    <n v="60.94"/>
    <n v="192.12"/>
    <n v="1.3619954053167"/>
    <n v="3.9038101186758301"/>
    <n v="22.06"/>
    <n v="557.88"/>
    <s v="Cartão Débito: R$ 750,00"/>
    <x v="2"/>
  </r>
  <r>
    <x v="4"/>
    <n v="18783"/>
    <x v="1"/>
    <s v="11/02/2022"/>
    <x v="8"/>
    <x v="8"/>
    <x v="0"/>
    <x v="10"/>
    <x v="10"/>
    <x v="0"/>
    <x v="0"/>
    <s v="664545"/>
    <s v="7895653173415"/>
    <s v="*CF* OCULOS RX TECNOL 0TN3058-53-G226"/>
    <x v="1"/>
    <x v="0"/>
    <x v="0"/>
    <x v="0"/>
    <x v="0"/>
    <x v="1"/>
    <x v="2"/>
    <x v="2"/>
    <n v="1020"/>
    <s v="TECNOL"/>
    <x v="2"/>
    <x v="0"/>
    <x v="0"/>
    <x v="0"/>
    <n v="213"/>
    <n v="97"/>
    <n v="45.539900000000003"/>
    <n v="116"/>
    <n v="260"/>
    <n v="60.94"/>
    <n v="66.89"/>
    <n v="1.9035116508040699"/>
    <n v="3.8869786216175801"/>
    <n v="55.06"/>
    <n v="193.11"/>
    <s v="Cartão Crédito: R$ 260,00"/>
    <x v="4"/>
  </r>
  <r>
    <x v="5"/>
    <n v="1370"/>
    <x v="1"/>
    <s v="11/02/2022"/>
    <x v="8"/>
    <x v="8"/>
    <x v="0"/>
    <x v="13"/>
    <x v="13"/>
    <x v="0"/>
    <x v="0"/>
    <s v="918408"/>
    <s v="7895653220836"/>
    <s v="*CF* OCULOS RX TECNOL 0TN3078-57-I545"/>
    <x v="1"/>
    <x v="0"/>
    <x v="0"/>
    <x v="0"/>
    <x v="0"/>
    <x v="1"/>
    <x v="2"/>
    <x v="2"/>
    <n v="1020"/>
    <s v="TECNOL"/>
    <x v="2"/>
    <x v="0"/>
    <x v="0"/>
    <x v="0"/>
    <n v="213"/>
    <n v="13"/>
    <n v="6.1032999999999999"/>
    <n v="200"/>
    <m/>
    <n v="60.94"/>
    <m/>
    <n v="3.2819166393173602"/>
    <m/>
    <n v="139.06"/>
    <m/>
    <m/>
    <x v="1"/>
  </r>
  <r>
    <x v="4"/>
    <n v="18788"/>
    <x v="1"/>
    <s v="12/02/2022"/>
    <x v="3"/>
    <x v="3"/>
    <x v="0"/>
    <x v="8"/>
    <x v="8"/>
    <x v="0"/>
    <x v="0"/>
    <s v="664547"/>
    <s v="7895653173439"/>
    <s v="*CF* OCULOS RX TECNOL 0TN3058-53-G228"/>
    <x v="1"/>
    <x v="0"/>
    <x v="0"/>
    <x v="0"/>
    <x v="0"/>
    <x v="1"/>
    <x v="2"/>
    <x v="2"/>
    <n v="1020"/>
    <s v="TECNOL"/>
    <x v="2"/>
    <x v="0"/>
    <x v="0"/>
    <x v="0"/>
    <n v="213"/>
    <n v="137"/>
    <n v="64.319199999999995"/>
    <n v="76"/>
    <n v="396"/>
    <n v="60.94"/>
    <n v="74.87"/>
    <n v="1.2471283229406001"/>
    <n v="5.2891678910110898"/>
    <n v="15.06"/>
    <n v="321.13"/>
    <s v="Dinheiro: R$ 396,00"/>
    <x v="0"/>
  </r>
  <r>
    <x v="4"/>
    <n v="18802"/>
    <x v="1"/>
    <s v="14/02/2022"/>
    <x v="11"/>
    <x v="11"/>
    <x v="0"/>
    <x v="10"/>
    <x v="10"/>
    <x v="0"/>
    <x v="0"/>
    <s v="724090"/>
    <s v="7895653185845"/>
    <s v="*CF* OCULOS RX TECNOL 0TN3065-52-G935"/>
    <x v="1"/>
    <x v="0"/>
    <x v="0"/>
    <x v="0"/>
    <x v="0"/>
    <x v="1"/>
    <x v="2"/>
    <x v="2"/>
    <n v="1020"/>
    <s v="TECNOL"/>
    <x v="2"/>
    <x v="0"/>
    <x v="0"/>
    <x v="0"/>
    <n v="213"/>
    <n v="159"/>
    <n v="74.647900000000007"/>
    <n v="54"/>
    <n v="1033"/>
    <n v="60.94"/>
    <n v="112.02"/>
    <n v="0.88611749261568795"/>
    <n v="9.2215675772183499"/>
    <n v="-6.94"/>
    <n v="920.98"/>
    <s v="Cartão Crédito: R$ 1033,00"/>
    <x v="3"/>
  </r>
  <r>
    <x v="4"/>
    <n v="18803"/>
    <x v="1"/>
    <s v="14/02/2022"/>
    <x v="11"/>
    <x v="11"/>
    <x v="0"/>
    <x v="10"/>
    <x v="10"/>
    <x v="0"/>
    <x v="0"/>
    <s v="809705"/>
    <s v="7895653195028"/>
    <s v="*CF* OCULOS RX TECNOL 0TN3073-55-H502"/>
    <x v="1"/>
    <x v="0"/>
    <x v="0"/>
    <x v="0"/>
    <x v="0"/>
    <x v="1"/>
    <x v="2"/>
    <x v="2"/>
    <n v="1020"/>
    <s v="TECNOL"/>
    <x v="2"/>
    <x v="0"/>
    <x v="0"/>
    <x v="0"/>
    <n v="213"/>
    <n v="141"/>
    <n v="66.197199999999995"/>
    <n v="72"/>
    <n v="450"/>
    <n v="60.94"/>
    <n v="112.02"/>
    <n v="1.1814899901542499"/>
    <n v="4.01713979646492"/>
    <n v="11.06"/>
    <n v="337.98"/>
    <s v="Cartão Crédito: R$ 450,00"/>
    <x v="6"/>
  </r>
  <r>
    <x v="1"/>
    <n v="3101"/>
    <x v="1"/>
    <s v="15/02/2022"/>
    <x v="7"/>
    <x v="7"/>
    <x v="0"/>
    <x v="3"/>
    <x v="3"/>
    <x v="0"/>
    <x v="0"/>
    <s v="710560"/>
    <s v="7895653177543"/>
    <s v="*CF* OCULOS RX TECNOL 0TN3062-53-G533"/>
    <x v="1"/>
    <x v="0"/>
    <x v="0"/>
    <x v="0"/>
    <x v="0"/>
    <x v="1"/>
    <x v="2"/>
    <x v="2"/>
    <n v="1020"/>
    <s v="TECNOL"/>
    <x v="2"/>
    <x v="0"/>
    <x v="0"/>
    <x v="0"/>
    <n v="213"/>
    <n v="113"/>
    <n v="53.051600000000001"/>
    <n v="100"/>
    <m/>
    <n v="60.94"/>
    <m/>
    <n v="1.6409583196586801"/>
    <m/>
    <n v="39.06"/>
    <m/>
    <m/>
    <x v="1"/>
  </r>
  <r>
    <x v="2"/>
    <n v="8097"/>
    <x v="1"/>
    <s v="15/02/2022"/>
    <x v="7"/>
    <x v="7"/>
    <x v="0"/>
    <x v="4"/>
    <x v="4"/>
    <x v="0"/>
    <x v="0"/>
    <s v="724087"/>
    <s v="7895653185814"/>
    <s v="*CF* OCULOS RX TECNOL 0TN3063-54-G932"/>
    <x v="1"/>
    <x v="0"/>
    <x v="0"/>
    <x v="0"/>
    <x v="0"/>
    <x v="1"/>
    <x v="2"/>
    <x v="2"/>
    <n v="1020"/>
    <s v="TECNOL"/>
    <x v="2"/>
    <x v="0"/>
    <x v="0"/>
    <x v="0"/>
    <n v="213"/>
    <n v="112"/>
    <n v="52.5822"/>
    <n v="101"/>
    <n v="600"/>
    <n v="60.94"/>
    <n v="112.02"/>
    <n v="1.6573679028552699"/>
    <n v="5.35618639528656"/>
    <n v="40.06"/>
    <n v="487.98"/>
    <s v="Cartão Crédito: R$ 600,00"/>
    <x v="7"/>
  </r>
  <r>
    <x v="4"/>
    <n v="18820"/>
    <x v="1"/>
    <s v="15/02/2022"/>
    <x v="7"/>
    <x v="7"/>
    <x v="0"/>
    <x v="10"/>
    <x v="10"/>
    <x v="0"/>
    <x v="0"/>
    <s v="809699"/>
    <s v="7895653194960"/>
    <s v="*CF* OCULOS RX TECNOL 0TN3072-58-H496"/>
    <x v="1"/>
    <x v="0"/>
    <x v="0"/>
    <x v="0"/>
    <x v="0"/>
    <x v="1"/>
    <x v="2"/>
    <x v="2"/>
    <n v="1020"/>
    <s v="TECNOL"/>
    <x v="2"/>
    <x v="0"/>
    <x v="0"/>
    <x v="0"/>
    <n v="213"/>
    <n v="127"/>
    <n v="59.624400000000001"/>
    <n v="86"/>
    <m/>
    <n v="60.94"/>
    <m/>
    <n v="1.4112241549064699"/>
    <m/>
    <n v="25.06"/>
    <m/>
    <m/>
    <x v="1"/>
  </r>
  <r>
    <x v="4"/>
    <n v="18815"/>
    <x v="1"/>
    <s v="15/02/2022"/>
    <x v="7"/>
    <x v="7"/>
    <x v="0"/>
    <x v="8"/>
    <x v="8"/>
    <x v="0"/>
    <x v="0"/>
    <s v="865573"/>
    <s v="7895653202078"/>
    <s v="*CF* OCULOS RX TECNOL 0TN3074-56-H864"/>
    <x v="4"/>
    <x v="0"/>
    <x v="0"/>
    <x v="0"/>
    <x v="0"/>
    <x v="1"/>
    <x v="2"/>
    <x v="2"/>
    <n v="1020"/>
    <s v="TECNOL"/>
    <x v="2"/>
    <x v="0"/>
    <x v="0"/>
    <x v="0"/>
    <n v="213"/>
    <n v="145"/>
    <n v="68.075100000000006"/>
    <n v="68"/>
    <m/>
    <n v="60.94"/>
    <m/>
    <n v="1.1158516573679"/>
    <m/>
    <n v="7.06"/>
    <m/>
    <m/>
    <x v="1"/>
  </r>
  <r>
    <x v="2"/>
    <n v="8119"/>
    <x v="1"/>
    <s v="18/02/2022"/>
    <x v="22"/>
    <x v="23"/>
    <x v="0"/>
    <x v="4"/>
    <x v="4"/>
    <x v="0"/>
    <x v="0"/>
    <s v="664538"/>
    <s v="7895653173347"/>
    <s v="*CF* OCULOS RX TECNOL 0TN3056-54-G219"/>
    <x v="1"/>
    <x v="0"/>
    <x v="0"/>
    <x v="0"/>
    <x v="0"/>
    <x v="1"/>
    <x v="2"/>
    <x v="2"/>
    <n v="1020"/>
    <s v="TECNOL"/>
    <x v="2"/>
    <x v="0"/>
    <x v="0"/>
    <x v="0"/>
    <n v="213"/>
    <n v="90"/>
    <n v="42.253500000000003"/>
    <n v="123"/>
    <m/>
    <n v="60.94"/>
    <m/>
    <n v="2.0183787331801799"/>
    <m/>
    <n v="62.06"/>
    <m/>
    <m/>
    <x v="1"/>
  </r>
  <r>
    <x v="4"/>
    <n v="18694"/>
    <x v="1"/>
    <s v="05/02/2022"/>
    <x v="22"/>
    <x v="23"/>
    <x v="0"/>
    <x v="10"/>
    <x v="10"/>
    <x v="0"/>
    <x v="0"/>
    <s v="724091"/>
    <s v="7895653185852"/>
    <s v="*CF* OCULOS RX TECNOL 0TN3065-52-G936"/>
    <x v="1"/>
    <x v="0"/>
    <x v="0"/>
    <x v="0"/>
    <x v="0"/>
    <x v="1"/>
    <x v="2"/>
    <x v="2"/>
    <n v="1020"/>
    <s v="TECNOL"/>
    <x v="2"/>
    <x v="0"/>
    <x v="0"/>
    <x v="0"/>
    <n v="213"/>
    <n v="92"/>
    <n v="43.192500000000003"/>
    <n v="121"/>
    <n v="1100"/>
    <n v="60.94"/>
    <n v="112.02"/>
    <n v="1.9855595667870001"/>
    <n v="9.81967505802535"/>
    <n v="60.06"/>
    <n v="987.98"/>
    <s v="Cartão Crédito: R$ 900,00 | Crédito: R$ 200,00"/>
    <x v="13"/>
  </r>
  <r>
    <x v="4"/>
    <n v="18875"/>
    <x v="1"/>
    <s v="18/02/2022"/>
    <x v="22"/>
    <x v="23"/>
    <x v="0"/>
    <x v="7"/>
    <x v="7"/>
    <x v="0"/>
    <x v="0"/>
    <s v="790825"/>
    <s v="7895653194915"/>
    <s v="*CF* OCULOS RX TECNOL 0TN3070-52-H491"/>
    <x v="1"/>
    <x v="0"/>
    <x v="0"/>
    <x v="0"/>
    <x v="0"/>
    <x v="1"/>
    <x v="2"/>
    <x v="2"/>
    <n v="1020"/>
    <s v="TECNOL"/>
    <x v="2"/>
    <x v="1"/>
    <x v="0"/>
    <x v="0"/>
    <n v="170"/>
    <n v="70"/>
    <n v="41.176499999999997"/>
    <n v="100"/>
    <m/>
    <n v="60.94"/>
    <m/>
    <n v="1.6409583196586801"/>
    <m/>
    <n v="39.06"/>
    <m/>
    <m/>
    <x v="1"/>
  </r>
  <r>
    <x v="4"/>
    <n v="18796"/>
    <x v="1"/>
    <s v="12/02/2022"/>
    <x v="14"/>
    <x v="14"/>
    <x v="0"/>
    <x v="12"/>
    <x v="12"/>
    <x v="0"/>
    <x v="0"/>
    <s v="918405"/>
    <s v="7895653220805"/>
    <s v="OCULOS RX TECNOL 0TN3077-52-I535"/>
    <x v="1"/>
    <x v="0"/>
    <x v="0"/>
    <x v="0"/>
    <x v="0"/>
    <x v="1"/>
    <x v="2"/>
    <x v="2"/>
    <n v="1020"/>
    <s v="TECNOL"/>
    <x v="2"/>
    <x v="0"/>
    <x v="0"/>
    <x v="0"/>
    <n v="213"/>
    <n v="173"/>
    <n v="81.220699999999994"/>
    <n v="40"/>
    <n v="290"/>
    <n v="60.94"/>
    <n v="71.17"/>
    <n v="0.65638332786347198"/>
    <n v="4.0747505971617297"/>
    <n v="-20.94"/>
    <n v="218.83"/>
    <s v="Cartão Débito: R$ 190,00 | Crédito: R$ 100,00"/>
    <x v="2"/>
  </r>
  <r>
    <x v="4"/>
    <n v="18897"/>
    <x v="1"/>
    <s v="22/02/2022"/>
    <x v="6"/>
    <x v="6"/>
    <x v="0"/>
    <x v="8"/>
    <x v="8"/>
    <x v="0"/>
    <x v="0"/>
    <s v="724087"/>
    <s v="7895653185814"/>
    <s v="*CF* OCULOS RX TECNOL 0TN3063-54-G932"/>
    <x v="1"/>
    <x v="0"/>
    <x v="0"/>
    <x v="0"/>
    <x v="0"/>
    <x v="1"/>
    <x v="2"/>
    <x v="2"/>
    <n v="1020"/>
    <s v="TECNOL"/>
    <x v="2"/>
    <x v="0"/>
    <x v="0"/>
    <x v="0"/>
    <n v="213"/>
    <n v="23"/>
    <n v="10.7981"/>
    <n v="190"/>
    <m/>
    <n v="60.94"/>
    <m/>
    <n v="3.1178208073514901"/>
    <m/>
    <n v="129.06"/>
    <m/>
    <m/>
    <x v="1"/>
  </r>
  <r>
    <x v="4"/>
    <n v="18896"/>
    <x v="1"/>
    <s v="22/02/2022"/>
    <x v="6"/>
    <x v="6"/>
    <x v="0"/>
    <x v="10"/>
    <x v="10"/>
    <x v="0"/>
    <x v="0"/>
    <s v="809703"/>
    <s v="7895653195004"/>
    <s v="*CF* OCULOS RX TECNOL 0TN3073-55-H500"/>
    <x v="1"/>
    <x v="0"/>
    <x v="0"/>
    <x v="0"/>
    <x v="0"/>
    <x v="1"/>
    <x v="2"/>
    <x v="2"/>
    <n v="1020"/>
    <s v="TECNOL"/>
    <x v="2"/>
    <x v="0"/>
    <x v="0"/>
    <x v="0"/>
    <n v="213"/>
    <n v="113"/>
    <n v="53.051600000000001"/>
    <n v="100"/>
    <n v="100"/>
    <n v="60.94"/>
    <n v="60.94"/>
    <n v="1.6409583196586801"/>
    <n v="1.6409583196586801"/>
    <n v="39.06"/>
    <n v="39.06"/>
    <s v="Cartão Crédito: R$ 100,00"/>
    <x v="2"/>
  </r>
  <r>
    <x v="1"/>
    <n v="3170"/>
    <x v="1"/>
    <s v="23/02/2022"/>
    <x v="23"/>
    <x v="24"/>
    <x v="0"/>
    <x v="2"/>
    <x v="2"/>
    <x v="0"/>
    <x v="0"/>
    <s v="809699"/>
    <s v="7895653194960"/>
    <s v="*CF* OCULOS RX TECNOL 0TN3072-58-H496"/>
    <x v="1"/>
    <x v="0"/>
    <x v="0"/>
    <x v="0"/>
    <x v="0"/>
    <x v="1"/>
    <x v="2"/>
    <x v="2"/>
    <n v="1020"/>
    <s v="TECNOL"/>
    <x v="2"/>
    <x v="0"/>
    <x v="0"/>
    <x v="0"/>
    <n v="213"/>
    <n v="138"/>
    <n v="64.788700000000006"/>
    <n v="75"/>
    <n v="1788"/>
    <n v="60.94"/>
    <n v="60.94"/>
    <n v="1.23071873974401"/>
    <n v="29.340334755497199"/>
    <n v="14.06"/>
    <n v="1727.06"/>
    <s v="Cartão Crédito: R$ 1788,00"/>
    <x v="2"/>
  </r>
  <r>
    <x v="1"/>
    <n v="3194"/>
    <x v="1"/>
    <s v="26/02/2022"/>
    <x v="2"/>
    <x v="2"/>
    <x v="0"/>
    <x v="3"/>
    <x v="3"/>
    <x v="0"/>
    <x v="0"/>
    <s v="664542"/>
    <s v="7895653173385"/>
    <s v="*CF* OCULOS RX TECNOL 0TN3057-53-G223"/>
    <x v="1"/>
    <x v="0"/>
    <x v="0"/>
    <x v="0"/>
    <x v="0"/>
    <x v="1"/>
    <x v="2"/>
    <x v="2"/>
    <n v="1020"/>
    <s v="TECNOL"/>
    <x v="2"/>
    <x v="0"/>
    <x v="0"/>
    <x v="0"/>
    <n v="213"/>
    <n v="90"/>
    <n v="42.253500000000003"/>
    <n v="123"/>
    <n v="512"/>
    <n v="60.94"/>
    <n v="134.34"/>
    <n v="2.0183787331801799"/>
    <n v="3.81122524936728"/>
    <n v="62.06"/>
    <n v="377.66"/>
    <s v="Cartão Crédito: R$ 512,00"/>
    <x v="2"/>
  </r>
  <r>
    <x v="5"/>
    <n v="1470"/>
    <x v="1"/>
    <s v="28/02/2022"/>
    <x v="25"/>
    <x v="26"/>
    <x v="0"/>
    <x v="13"/>
    <x v="13"/>
    <x v="0"/>
    <x v="0"/>
    <s v="809699"/>
    <s v="7895653194960"/>
    <s v="*CF* OCULOS RX TECNOL 0TN3072-58-H496"/>
    <x v="1"/>
    <x v="0"/>
    <x v="0"/>
    <x v="0"/>
    <x v="0"/>
    <x v="1"/>
    <x v="2"/>
    <x v="2"/>
    <n v="1020"/>
    <s v="TECNOL"/>
    <x v="2"/>
    <x v="1"/>
    <x v="0"/>
    <x v="0"/>
    <n v="170"/>
    <n v="113"/>
    <n v="66.470600000000005"/>
    <n v="57"/>
    <m/>
    <n v="60.94"/>
    <m/>
    <n v="0.93534624220544804"/>
    <m/>
    <n v="-3.94"/>
    <m/>
    <m/>
    <x v="1"/>
  </r>
  <r>
    <x v="4"/>
    <n v="18933"/>
    <x v="1"/>
    <s v="24/02/2022"/>
    <x v="15"/>
    <x v="15"/>
    <x v="0"/>
    <x v="10"/>
    <x v="10"/>
    <x v="0"/>
    <x v="0"/>
    <s v="710560"/>
    <s v="7895653177543"/>
    <s v="*CF* OCULOS RX TECNOL 0TN3062-53-G533"/>
    <x v="1"/>
    <x v="0"/>
    <x v="0"/>
    <x v="0"/>
    <x v="0"/>
    <x v="1"/>
    <x v="2"/>
    <x v="2"/>
    <n v="1020"/>
    <s v="TECNOL"/>
    <x v="2"/>
    <x v="0"/>
    <x v="0"/>
    <x v="0"/>
    <n v="213"/>
    <n v="52"/>
    <n v="24.4131"/>
    <n v="161"/>
    <n v="500"/>
    <n v="60.94"/>
    <n v="112.02"/>
    <n v="2.6419428946504802"/>
    <n v="4.4634886627387997"/>
    <n v="100.06"/>
    <n v="387.98"/>
    <s v="Cartão Débito: R$ 500,00"/>
    <x v="2"/>
  </r>
  <r>
    <x v="2"/>
    <n v="8061"/>
    <x v="1"/>
    <s v="08/02/2022"/>
    <x v="4"/>
    <x v="4"/>
    <x v="0"/>
    <x v="4"/>
    <x v="4"/>
    <x v="0"/>
    <x v="0"/>
    <s v="723596"/>
    <s v="7895653186590"/>
    <s v="*CF* OCULOS RX JEAN MONNIER 0J83188-52-G958"/>
    <x v="1"/>
    <x v="0"/>
    <x v="0"/>
    <x v="0"/>
    <x v="0"/>
    <x v="1"/>
    <x v="2"/>
    <x v="2"/>
    <n v="1006"/>
    <s v="JEAN MONNIER"/>
    <x v="2"/>
    <x v="0"/>
    <x v="0"/>
    <x v="0"/>
    <n v="350"/>
    <n v="190"/>
    <n v="54.285699999999999"/>
    <n v="160"/>
    <m/>
    <n v="61.18"/>
    <m/>
    <n v="2.6152337365151999"/>
    <m/>
    <n v="98.82"/>
    <m/>
    <m/>
    <x v="1"/>
  </r>
  <r>
    <x v="1"/>
    <n v="2961"/>
    <x v="1"/>
    <s v="01/02/2022"/>
    <x v="10"/>
    <x v="10"/>
    <x v="0"/>
    <x v="2"/>
    <x v="2"/>
    <x v="0"/>
    <x v="0"/>
    <s v="LSA0012571"/>
    <s v="8056597558921"/>
    <s v="LP KODAK BLUE UV POLI "/>
    <x v="2"/>
    <x v="0"/>
    <x v="0"/>
    <x v="0"/>
    <x v="0"/>
    <x v="0"/>
    <x v="0"/>
    <x v="0"/>
    <n v="9999"/>
    <s v="RECEITA"/>
    <x v="4"/>
    <x v="1"/>
    <x v="0"/>
    <x v="0"/>
    <n v="149.5"/>
    <n v="0"/>
    <n v="0"/>
    <n v="299"/>
    <m/>
    <n v="61.8"/>
    <m/>
    <n v="5.96806387225549"/>
    <m/>
    <n v="248.9"/>
    <m/>
    <m/>
    <x v="1"/>
  </r>
  <r>
    <x v="5"/>
    <n v="1462"/>
    <x v="1"/>
    <s v="26/02/2022"/>
    <x v="2"/>
    <x v="2"/>
    <x v="0"/>
    <x v="13"/>
    <x v="13"/>
    <x v="0"/>
    <x v="0"/>
    <s v="LSA0012571"/>
    <s v="8056597558921"/>
    <s v="LP KODAK BLUE UV POLI "/>
    <x v="2"/>
    <x v="0"/>
    <x v="0"/>
    <x v="0"/>
    <x v="0"/>
    <x v="0"/>
    <x v="0"/>
    <x v="0"/>
    <n v="9999"/>
    <s v="RECEITA"/>
    <x v="4"/>
    <x v="1"/>
    <x v="0"/>
    <x v="0"/>
    <n v="149.5"/>
    <n v="0"/>
    <n v="0"/>
    <n v="299"/>
    <n v="299"/>
    <n v="61.8"/>
    <n v="69.599999999999994"/>
    <n v="4.2959770114942497"/>
    <n v="4.2959770114942497"/>
    <n v="229.4"/>
    <n v="229.4"/>
    <s v="Cartão Crédito: R$ 299,00"/>
    <x v="7"/>
  </r>
  <r>
    <x v="5"/>
    <n v="1465"/>
    <x v="1"/>
    <s v="28/02/2022"/>
    <x v="25"/>
    <x v="26"/>
    <x v="0"/>
    <x v="13"/>
    <x v="13"/>
    <x v="0"/>
    <x v="0"/>
    <s v="LSA0012571"/>
    <s v="8056597558921"/>
    <s v="LP KODAK BLUE UV POLI "/>
    <x v="2"/>
    <x v="0"/>
    <x v="0"/>
    <x v="0"/>
    <x v="0"/>
    <x v="0"/>
    <x v="0"/>
    <x v="0"/>
    <n v="9999"/>
    <s v="RECEITA"/>
    <x v="4"/>
    <x v="0"/>
    <x v="0"/>
    <x v="0"/>
    <n v="187"/>
    <n v="84"/>
    <n v="22.459900000000001"/>
    <n v="290"/>
    <m/>
    <n v="61.8"/>
    <m/>
    <n v="4.1666666666666696"/>
    <m/>
    <n v="220.4"/>
    <m/>
    <m/>
    <x v="1"/>
  </r>
  <r>
    <x v="0"/>
    <n v="13059"/>
    <x v="1"/>
    <s v="21/02/2022"/>
    <x v="0"/>
    <x v="0"/>
    <x v="0"/>
    <x v="0"/>
    <x v="0"/>
    <x v="0"/>
    <x v="0"/>
    <s v="991381"/>
    <m/>
    <s v="ACES. P\ OCULOS HASTE ZRB34471000-1FP"/>
    <x v="6"/>
    <x v="0"/>
    <x v="0"/>
    <x v="0"/>
    <x v="0"/>
    <x v="1"/>
    <x v="4"/>
    <x v="4"/>
    <n v="1050"/>
    <s v="RAY BAN"/>
    <x v="4"/>
    <x v="1"/>
    <x v="0"/>
    <x v="0"/>
    <n v="315"/>
    <n v="450"/>
    <n v="71.428600000000003"/>
    <n v="180"/>
    <n v="180"/>
    <n v="62.47"/>
    <n v="62.47"/>
    <n v="2.8813830638706599"/>
    <n v="2.8813830638706599"/>
    <n v="117.53"/>
    <n v="117.53"/>
    <s v="Crédito: R$ 180,00"/>
    <x v="0"/>
  </r>
  <r>
    <x v="4"/>
    <n v="18742"/>
    <x v="1"/>
    <s v="09/02/2022"/>
    <x v="16"/>
    <x v="16"/>
    <x v="0"/>
    <x v="10"/>
    <x v="10"/>
    <x v="0"/>
    <x v="0"/>
    <s v="784861"/>
    <s v="7895653211711"/>
    <s v="*CF* OCULOS RX OC CAROL 0O14003-52-I100"/>
    <x v="1"/>
    <x v="0"/>
    <x v="0"/>
    <x v="0"/>
    <x v="0"/>
    <x v="1"/>
    <x v="2"/>
    <x v="2"/>
    <n v="9923"/>
    <s v="OC CAROL"/>
    <x v="2"/>
    <x v="0"/>
    <x v="0"/>
    <x v="0"/>
    <n v="249"/>
    <n v="102"/>
    <n v="40.963900000000002"/>
    <n v="147"/>
    <n v="696"/>
    <n v="62.63"/>
    <n v="126.23"/>
    <n v="2.3471179945712901"/>
    <n v="5.5137447516438298"/>
    <n v="84.37"/>
    <n v="569.77"/>
    <s v="Cartão Crédito: R$ 696,00"/>
    <x v="3"/>
  </r>
  <r>
    <x v="5"/>
    <n v="1360"/>
    <x v="1"/>
    <s v="10/02/2022"/>
    <x v="18"/>
    <x v="18"/>
    <x v="0"/>
    <x v="14"/>
    <x v="14"/>
    <x v="0"/>
    <x v="0"/>
    <s v="784863"/>
    <s v="7895653211742"/>
    <s v="*CF* OCULOS RX OC CAROL 0O14004-53-I102"/>
    <x v="1"/>
    <x v="0"/>
    <x v="0"/>
    <x v="0"/>
    <x v="0"/>
    <x v="1"/>
    <x v="2"/>
    <x v="2"/>
    <n v="9923"/>
    <s v="OC CAROL"/>
    <x v="2"/>
    <x v="0"/>
    <x v="0"/>
    <x v="0"/>
    <n v="249"/>
    <n v="0"/>
    <n v="0"/>
    <n v="249"/>
    <m/>
    <n v="62.63"/>
    <m/>
    <n v="3.9757304806003502"/>
    <m/>
    <n v="186.37"/>
    <m/>
    <m/>
    <x v="1"/>
  </r>
  <r>
    <x v="0"/>
    <n v="13006"/>
    <x v="1"/>
    <s v="16/02/2022"/>
    <x v="12"/>
    <x v="12"/>
    <x v="0"/>
    <x v="15"/>
    <x v="15"/>
    <x v="0"/>
    <x v="0"/>
    <s v="784862"/>
    <s v="7895653211735"/>
    <s v="*CF* OCULOS RX OC CAROL 0O14003-52-I101"/>
    <x v="1"/>
    <x v="0"/>
    <x v="0"/>
    <x v="0"/>
    <x v="0"/>
    <x v="1"/>
    <x v="2"/>
    <x v="2"/>
    <n v="9923"/>
    <s v="OC CAROL"/>
    <x v="2"/>
    <x v="0"/>
    <x v="0"/>
    <x v="0"/>
    <n v="249"/>
    <n v="169"/>
    <n v="67.871499999999997"/>
    <n v="80"/>
    <n v="2838"/>
    <n v="62.63"/>
    <n v="483.21"/>
    <n v="1.2773431262973001"/>
    <n v="5.8732228223753697"/>
    <n v="17.37"/>
    <n v="2354.79"/>
    <s v="Cartão Crédito: R$ 2838,00"/>
    <x v="3"/>
  </r>
  <r>
    <x v="5"/>
    <n v="1323"/>
    <x v="1"/>
    <s v="03/02/2022"/>
    <x v="1"/>
    <x v="20"/>
    <x v="0"/>
    <x v="14"/>
    <x v="14"/>
    <x v="0"/>
    <x v="0"/>
    <s v="LSA0012573"/>
    <s v="8056597558945"/>
    <s v="LP KODAK 1.56  CITY BLUE "/>
    <x v="0"/>
    <x v="0"/>
    <x v="0"/>
    <x v="0"/>
    <x v="0"/>
    <x v="0"/>
    <x v="0"/>
    <x v="0"/>
    <n v="9999"/>
    <s v="RECEITA"/>
    <x v="4"/>
    <x v="1"/>
    <x v="0"/>
    <x v="0"/>
    <n v="134.5"/>
    <n v="0"/>
    <n v="0"/>
    <n v="269"/>
    <n v="624"/>
    <n v="64.2"/>
    <n v="125.84"/>
    <n v="6.5577766942954696"/>
    <n v="4.95867768595041"/>
    <n v="227.98"/>
    <n v="498.16"/>
    <s v="Cartão Débito: R$ 624,00"/>
    <x v="2"/>
  </r>
  <r>
    <x v="1"/>
    <n v="2978"/>
    <x v="1"/>
    <s v="03/02/2022"/>
    <x v="1"/>
    <x v="20"/>
    <x v="0"/>
    <x v="3"/>
    <x v="3"/>
    <x v="0"/>
    <x v="0"/>
    <s v="LSA0012573"/>
    <s v="8056597558945"/>
    <s v="LP KODAK 1.56  CITY BLUE "/>
    <x v="0"/>
    <x v="0"/>
    <x v="0"/>
    <x v="0"/>
    <x v="0"/>
    <x v="0"/>
    <x v="0"/>
    <x v="0"/>
    <n v="9999"/>
    <s v="RECEITA"/>
    <x v="4"/>
    <x v="1"/>
    <x v="0"/>
    <x v="0"/>
    <n v="195"/>
    <n v="101"/>
    <n v="25.897400000000001"/>
    <n v="289"/>
    <n v="289"/>
    <n v="64.2"/>
    <n v="41.02"/>
    <n v="7.0453437347635299"/>
    <n v="7.0453437347635299"/>
    <n v="247.98"/>
    <n v="247.98"/>
    <s v="Dinheiro: R$ 50,00 | Carnê: R$ 239,00"/>
    <x v="5"/>
  </r>
  <r>
    <x v="1"/>
    <n v="2991"/>
    <x v="1"/>
    <s v="04/02/2022"/>
    <x v="20"/>
    <x v="21"/>
    <x v="0"/>
    <x v="3"/>
    <x v="3"/>
    <x v="0"/>
    <x v="0"/>
    <s v="LSA0012573"/>
    <s v="8056597558945"/>
    <s v="LP KODAK 1.56  CITY BLUE "/>
    <x v="0"/>
    <x v="0"/>
    <x v="0"/>
    <x v="0"/>
    <x v="0"/>
    <x v="0"/>
    <x v="0"/>
    <x v="0"/>
    <n v="9999"/>
    <s v="RECEITA"/>
    <x v="4"/>
    <x v="1"/>
    <x v="0"/>
    <x v="0"/>
    <n v="195"/>
    <n v="101"/>
    <n v="25.897400000000001"/>
    <n v="289"/>
    <m/>
    <n v="64.2"/>
    <m/>
    <n v="7.0453437347635299"/>
    <m/>
    <n v="247.98"/>
    <m/>
    <m/>
    <x v="1"/>
  </r>
  <r>
    <x v="5"/>
    <n v="1371"/>
    <x v="1"/>
    <s v="11/02/2022"/>
    <x v="8"/>
    <x v="8"/>
    <x v="0"/>
    <x v="14"/>
    <x v="14"/>
    <x v="0"/>
    <x v="0"/>
    <s v="LSA0012573"/>
    <s v="8056597558945"/>
    <s v="LP KODAK 1.56  CITY BLUE "/>
    <x v="0"/>
    <x v="0"/>
    <x v="0"/>
    <x v="0"/>
    <x v="0"/>
    <x v="0"/>
    <x v="0"/>
    <x v="0"/>
    <n v="9999"/>
    <s v="RECEITA"/>
    <x v="4"/>
    <x v="1"/>
    <x v="0"/>
    <x v="0"/>
    <n v="144.5"/>
    <n v="26"/>
    <n v="8.9964999999999993"/>
    <n v="263"/>
    <m/>
    <n v="64.2"/>
    <m/>
    <n v="6.4115065821550496"/>
    <m/>
    <n v="221.98"/>
    <m/>
    <m/>
    <x v="1"/>
  </r>
  <r>
    <x v="1"/>
    <n v="3108"/>
    <x v="1"/>
    <s v="16/02/2022"/>
    <x v="12"/>
    <x v="12"/>
    <x v="0"/>
    <x v="2"/>
    <x v="2"/>
    <x v="0"/>
    <x v="0"/>
    <s v="LSA0012573"/>
    <s v="8056597558945"/>
    <s v="LP KODAK 1.56  CITY BLUE "/>
    <x v="0"/>
    <x v="0"/>
    <x v="0"/>
    <x v="0"/>
    <x v="0"/>
    <x v="0"/>
    <x v="0"/>
    <x v="0"/>
    <n v="9999"/>
    <s v="RECEITA"/>
    <x v="4"/>
    <x v="1"/>
    <x v="0"/>
    <x v="0"/>
    <n v="144.5"/>
    <n v="0"/>
    <n v="0"/>
    <n v="289"/>
    <m/>
    <n v="64.2"/>
    <m/>
    <n v="7.0453437347635299"/>
    <m/>
    <n v="247.98"/>
    <m/>
    <m/>
    <x v="1"/>
  </r>
  <r>
    <x v="1"/>
    <n v="3135"/>
    <x v="1"/>
    <s v="19/02/2022"/>
    <x v="14"/>
    <x v="14"/>
    <x v="0"/>
    <x v="3"/>
    <x v="3"/>
    <x v="0"/>
    <x v="0"/>
    <s v="LSA0012573"/>
    <s v="8056597558945"/>
    <s v="LP KODAK 1.56  CITY BLUE "/>
    <x v="0"/>
    <x v="0"/>
    <x v="0"/>
    <x v="0"/>
    <x v="0"/>
    <x v="0"/>
    <x v="0"/>
    <x v="0"/>
    <n v="9999"/>
    <s v="RECEITA"/>
    <x v="4"/>
    <x v="1"/>
    <x v="0"/>
    <x v="0"/>
    <n v="144.5"/>
    <n v="0"/>
    <n v="0"/>
    <n v="289"/>
    <m/>
    <n v="64.2"/>
    <m/>
    <n v="7.0453437347635299"/>
    <m/>
    <n v="247.98"/>
    <m/>
    <m/>
    <x v="1"/>
  </r>
  <r>
    <x v="1"/>
    <n v="3137"/>
    <x v="1"/>
    <s v="19/02/2022"/>
    <x v="14"/>
    <x v="14"/>
    <x v="0"/>
    <x v="3"/>
    <x v="3"/>
    <x v="0"/>
    <x v="0"/>
    <s v="LSA0012573"/>
    <s v="8056597558945"/>
    <s v="LP KODAK 1.56  CITY BLUE "/>
    <x v="0"/>
    <x v="0"/>
    <x v="0"/>
    <x v="0"/>
    <x v="0"/>
    <x v="0"/>
    <x v="0"/>
    <x v="0"/>
    <n v="9999"/>
    <s v="RECEITA"/>
    <x v="4"/>
    <x v="1"/>
    <x v="0"/>
    <x v="0"/>
    <n v="144.5"/>
    <n v="0"/>
    <n v="0"/>
    <n v="289"/>
    <n v="289"/>
    <n v="64.2"/>
    <n v="41.02"/>
    <n v="7.0453437347635299"/>
    <n v="7.0453437347635299"/>
    <n v="247.98"/>
    <n v="247.98"/>
    <s v="Cartão Crédito: R$ 289,00"/>
    <x v="8"/>
  </r>
  <r>
    <x v="1"/>
    <n v="3159"/>
    <x v="1"/>
    <s v="22/02/2022"/>
    <x v="6"/>
    <x v="6"/>
    <x v="0"/>
    <x v="3"/>
    <x v="3"/>
    <x v="0"/>
    <x v="0"/>
    <s v="LSA0012573"/>
    <s v="8056597558945"/>
    <s v="LP KODAK 1.56  CITY BLUE "/>
    <x v="0"/>
    <x v="0"/>
    <x v="0"/>
    <x v="0"/>
    <x v="0"/>
    <x v="0"/>
    <x v="0"/>
    <x v="0"/>
    <n v="9999"/>
    <s v="RECEITA"/>
    <x v="4"/>
    <x v="5"/>
    <x v="0"/>
    <x v="0"/>
    <n v="210"/>
    <n v="31"/>
    <n v="7.3810000000000002"/>
    <n v="389"/>
    <n v="996"/>
    <n v="64.2"/>
    <n v="185.5"/>
    <n v="9.4831789371038493"/>
    <n v="5.3692722371967703"/>
    <n v="347.98"/>
    <n v="810.5"/>
    <s v="Cartão Crédito: R$ 596,00 | Cartão Débito: R$ 400,00"/>
    <x v="6"/>
  </r>
  <r>
    <x v="1"/>
    <n v="3084"/>
    <x v="1"/>
    <s v="13/02/2022"/>
    <x v="19"/>
    <x v="19"/>
    <x v="0"/>
    <x v="2"/>
    <x v="2"/>
    <x v="0"/>
    <x v="0"/>
    <s v="LSA0012573"/>
    <s v="8056597558945"/>
    <s v="LP KODAK 1.56  CITY BLUE "/>
    <x v="0"/>
    <x v="0"/>
    <x v="0"/>
    <x v="0"/>
    <x v="0"/>
    <x v="0"/>
    <x v="0"/>
    <x v="0"/>
    <n v="9999"/>
    <s v="RECEITA"/>
    <x v="4"/>
    <x v="1"/>
    <x v="0"/>
    <x v="0"/>
    <n v="144.5"/>
    <n v="20"/>
    <n v="6.9203999999999999"/>
    <n v="269"/>
    <m/>
    <n v="64.2"/>
    <m/>
    <n v="4.8678972131740901"/>
    <m/>
    <n v="213.74"/>
    <m/>
    <m/>
    <x v="1"/>
  </r>
  <r>
    <x v="0"/>
    <n v="12990"/>
    <x v="1"/>
    <s v="13/02/2022"/>
    <x v="26"/>
    <x v="27"/>
    <x v="0"/>
    <x v="0"/>
    <x v="0"/>
    <x v="0"/>
    <x v="0"/>
    <s v="411972"/>
    <s v="7891318446405"/>
    <s v="*CF* OCULOS RX PLATINI 0P93102-53-D130"/>
    <x v="1"/>
    <x v="0"/>
    <x v="0"/>
    <x v="0"/>
    <x v="0"/>
    <x v="1"/>
    <x v="2"/>
    <x v="2"/>
    <n v="1015"/>
    <s v="PLATINI"/>
    <x v="2"/>
    <x v="0"/>
    <x v="0"/>
    <x v="0"/>
    <n v="400"/>
    <n v="252"/>
    <n v="63"/>
    <n v="148"/>
    <n v="340"/>
    <n v="64.39"/>
    <n v="73.099999999999994"/>
    <n v="2.2984935548998302"/>
    <n v="4.6511627906976702"/>
    <n v="83.61"/>
    <n v="266.89999999999998"/>
    <s v="Cartão Débito: R$ 340,00"/>
    <x v="2"/>
  </r>
  <r>
    <x v="5"/>
    <n v="1314"/>
    <x v="1"/>
    <s v="01/02/2022"/>
    <x v="10"/>
    <x v="10"/>
    <x v="0"/>
    <x v="13"/>
    <x v="13"/>
    <x v="0"/>
    <x v="0"/>
    <s v="809703"/>
    <s v="7895653195004"/>
    <s v="*CF* OCULOS RX TECNOL 0TN3073-55-H500"/>
    <x v="1"/>
    <x v="0"/>
    <x v="0"/>
    <x v="0"/>
    <x v="0"/>
    <x v="1"/>
    <x v="2"/>
    <x v="2"/>
    <n v="1020"/>
    <s v="TECNOL"/>
    <x v="2"/>
    <x v="1"/>
    <x v="0"/>
    <x v="0"/>
    <n v="160"/>
    <n v="92"/>
    <n v="57.5"/>
    <n v="68"/>
    <m/>
    <n v="64.760000000000005"/>
    <m/>
    <n v="1.0500308832612699"/>
    <m/>
    <n v="3.24"/>
    <m/>
    <m/>
    <x v="1"/>
  </r>
  <r>
    <x v="1"/>
    <n v="2988"/>
    <x v="1"/>
    <s v="04/02/2022"/>
    <x v="20"/>
    <x v="21"/>
    <x v="0"/>
    <x v="3"/>
    <x v="3"/>
    <x v="0"/>
    <x v="0"/>
    <s v="809703"/>
    <s v="7895653195004"/>
    <s v="*CF* OCULOS RX TECNOL 0TN3073-55-H500"/>
    <x v="1"/>
    <x v="0"/>
    <x v="0"/>
    <x v="0"/>
    <x v="0"/>
    <x v="1"/>
    <x v="2"/>
    <x v="2"/>
    <n v="1020"/>
    <s v="TECNOL"/>
    <x v="2"/>
    <x v="1"/>
    <x v="0"/>
    <x v="0"/>
    <n v="170"/>
    <n v="86"/>
    <n v="50.588200000000001"/>
    <n v="84"/>
    <n v="1544"/>
    <n v="64.760000000000005"/>
    <n v="64.760000000000005"/>
    <n v="1.2970969734404001"/>
    <n v="23.841877702285402"/>
    <n v="19.239999999999998"/>
    <n v="1479.24"/>
    <s v="Cartão Crédito: R$ 1544,00"/>
    <x v="3"/>
  </r>
  <r>
    <x v="1"/>
    <n v="2991"/>
    <x v="1"/>
    <s v="04/02/2022"/>
    <x v="20"/>
    <x v="21"/>
    <x v="0"/>
    <x v="3"/>
    <x v="3"/>
    <x v="0"/>
    <x v="0"/>
    <s v="918408"/>
    <s v="7895653220836"/>
    <s v="*CF* OCULOS RX TECNOL 0TN3078-57-I545"/>
    <x v="1"/>
    <x v="0"/>
    <x v="0"/>
    <x v="0"/>
    <x v="0"/>
    <x v="1"/>
    <x v="2"/>
    <x v="2"/>
    <n v="1020"/>
    <s v="TECNOL"/>
    <x v="2"/>
    <x v="0"/>
    <x v="0"/>
    <x v="0"/>
    <n v="213"/>
    <n v="67"/>
    <n v="31.455400000000001"/>
    <n v="146"/>
    <n v="435"/>
    <n v="64.760000000000005"/>
    <n v="105.78"/>
    <n v="2.2544780728845"/>
    <n v="4.11230856494611"/>
    <n v="81.239999999999995"/>
    <n v="329.22"/>
    <s v="Cartão Crédito: R$ 435,00"/>
    <x v="6"/>
  </r>
  <r>
    <x v="1"/>
    <n v="3019"/>
    <x v="1"/>
    <s v="06/02/2022"/>
    <x v="21"/>
    <x v="22"/>
    <x v="0"/>
    <x v="2"/>
    <x v="2"/>
    <x v="0"/>
    <x v="0"/>
    <s v="865573"/>
    <s v="7895653202078"/>
    <s v="*CF* OCULOS RX TECNOL 0TN3074-56-H864"/>
    <x v="4"/>
    <x v="0"/>
    <x v="0"/>
    <x v="0"/>
    <x v="0"/>
    <x v="1"/>
    <x v="2"/>
    <x v="2"/>
    <n v="1020"/>
    <s v="TECNOL"/>
    <x v="2"/>
    <x v="0"/>
    <x v="0"/>
    <x v="0"/>
    <n v="213"/>
    <n v="43"/>
    <n v="20.187799999999999"/>
    <n v="170"/>
    <n v="170"/>
    <n v="64.760000000000005"/>
    <n v="64.760000000000005"/>
    <n v="2.6250772081531801"/>
    <n v="2.6250772081531801"/>
    <n v="105.24"/>
    <n v="105.24"/>
    <s v="Cartão Débito: R$ 170,00"/>
    <x v="2"/>
  </r>
  <r>
    <x v="4"/>
    <n v="18704"/>
    <x v="1"/>
    <s v="07/02/2022"/>
    <x v="17"/>
    <x v="17"/>
    <x v="0"/>
    <x v="8"/>
    <x v="8"/>
    <x v="0"/>
    <x v="0"/>
    <s v="710558"/>
    <s v="7895653177369"/>
    <s v="*CF* OCULOS RX TECNOL 0TN3060-53-G527"/>
    <x v="1"/>
    <x v="0"/>
    <x v="0"/>
    <x v="0"/>
    <x v="0"/>
    <x v="1"/>
    <x v="2"/>
    <x v="2"/>
    <n v="1020"/>
    <s v="TECNOL"/>
    <x v="2"/>
    <x v="0"/>
    <x v="0"/>
    <x v="0"/>
    <n v="213"/>
    <n v="107"/>
    <n v="50.234699999999997"/>
    <n v="106"/>
    <n v="755"/>
    <n v="64.760000000000005"/>
    <n v="137.52000000000001"/>
    <n v="1.6368128474366901"/>
    <n v="5.4901105293775396"/>
    <n v="41.24"/>
    <n v="617.48"/>
    <s v="Cartão Crédito: R$ 755,00"/>
    <x v="3"/>
  </r>
  <r>
    <x v="4"/>
    <n v="18700"/>
    <x v="1"/>
    <s v="07/02/2022"/>
    <x v="17"/>
    <x v="17"/>
    <x v="0"/>
    <x v="12"/>
    <x v="12"/>
    <x v="0"/>
    <x v="0"/>
    <s v="865572"/>
    <s v="7895653202061"/>
    <s v="*CF* OCULOS RX TECNOL 0TN3074-56-H863"/>
    <x v="4"/>
    <x v="0"/>
    <x v="0"/>
    <x v="0"/>
    <x v="0"/>
    <x v="1"/>
    <x v="2"/>
    <x v="2"/>
    <n v="1020"/>
    <s v="TECNOL"/>
    <x v="2"/>
    <x v="0"/>
    <x v="0"/>
    <x v="0"/>
    <n v="213"/>
    <n v="13"/>
    <n v="6.1032999999999999"/>
    <n v="200"/>
    <n v="200"/>
    <n v="64.760000000000005"/>
    <n v="64.760000000000005"/>
    <n v="3.0883261272390401"/>
    <n v="3.0883261272390401"/>
    <n v="135.24"/>
    <n v="135.24"/>
    <s v="Cartão Crédito: R$ 200,00"/>
    <x v="5"/>
  </r>
  <r>
    <x v="4"/>
    <n v="18709"/>
    <x v="1"/>
    <s v="07/02/2022"/>
    <x v="17"/>
    <x v="17"/>
    <x v="0"/>
    <x v="8"/>
    <x v="8"/>
    <x v="0"/>
    <x v="0"/>
    <s v="918408"/>
    <s v="7895653220836"/>
    <s v="*CF* OCULOS RX TECNOL 0TN3078-57-I545"/>
    <x v="1"/>
    <x v="0"/>
    <x v="0"/>
    <x v="0"/>
    <x v="0"/>
    <x v="1"/>
    <x v="2"/>
    <x v="2"/>
    <n v="1020"/>
    <s v="TECNOL"/>
    <x v="2"/>
    <x v="0"/>
    <x v="0"/>
    <x v="0"/>
    <n v="213"/>
    <n v="131"/>
    <n v="61.502299999999998"/>
    <n v="82"/>
    <m/>
    <n v="64.760000000000005"/>
    <m/>
    <n v="1.2662137121680099"/>
    <m/>
    <n v="17.239999999999998"/>
    <m/>
    <m/>
    <x v="1"/>
  </r>
  <r>
    <x v="4"/>
    <n v="18854"/>
    <x v="1"/>
    <s v="16/02/2022"/>
    <x v="12"/>
    <x v="12"/>
    <x v="0"/>
    <x v="10"/>
    <x v="10"/>
    <x v="0"/>
    <x v="0"/>
    <s v="710558"/>
    <s v="7895653177369"/>
    <s v="*CF* OCULOS RX TECNOL 0TN3060-53-G527"/>
    <x v="1"/>
    <x v="0"/>
    <x v="0"/>
    <x v="0"/>
    <x v="0"/>
    <x v="1"/>
    <x v="2"/>
    <x v="2"/>
    <n v="1020"/>
    <s v="TECNOL"/>
    <x v="2"/>
    <x v="0"/>
    <x v="0"/>
    <x v="0"/>
    <n v="213"/>
    <n v="121"/>
    <n v="56.807499999999997"/>
    <n v="92"/>
    <n v="981"/>
    <n v="64.760000000000005"/>
    <n v="115.84"/>
    <n v="1.4206300185299601"/>
    <n v="8.4685773480662991"/>
    <n v="27.24"/>
    <n v="865.16"/>
    <s v="Cartão Crédito: R$ 981,00"/>
    <x v="3"/>
  </r>
  <r>
    <x v="4"/>
    <n v="18711"/>
    <x v="1"/>
    <s v="07/02/2022"/>
    <x v="17"/>
    <x v="17"/>
    <x v="0"/>
    <x v="12"/>
    <x v="12"/>
    <x v="0"/>
    <x v="0"/>
    <s v="900280"/>
    <m/>
    <s v="OCULOS RX DIVERSOS"/>
    <x v="2"/>
    <x v="0"/>
    <x v="0"/>
    <x v="0"/>
    <x v="0"/>
    <x v="9"/>
    <x v="2"/>
    <x v="2"/>
    <n v="9050"/>
    <s v="DIVERSOS RX/SOL"/>
    <x v="2"/>
    <x v="0"/>
    <x v="0"/>
    <x v="0"/>
    <n v="350"/>
    <n v="150"/>
    <n v="42.857100000000003"/>
    <n v="200"/>
    <n v="950"/>
    <n v="64.900000000000006"/>
    <n v="154.69999999999999"/>
    <n v="3.08166409861325"/>
    <n v="6.1409179056237901"/>
    <n v="135.1"/>
    <n v="795.3"/>
    <s v="Cartão Crédito: R$ 950,00"/>
    <x v="3"/>
  </r>
  <r>
    <x v="4"/>
    <n v="18741"/>
    <x v="1"/>
    <s v="08/02/2022"/>
    <x v="4"/>
    <x v="4"/>
    <x v="0"/>
    <x v="8"/>
    <x v="8"/>
    <x v="0"/>
    <x v="0"/>
    <s v="900280"/>
    <m/>
    <s v="OCULOS RX DIVERSOS"/>
    <x v="2"/>
    <x v="0"/>
    <x v="0"/>
    <x v="0"/>
    <x v="0"/>
    <x v="9"/>
    <x v="2"/>
    <x v="2"/>
    <n v="9050"/>
    <s v="DIVERSOS RX/SOL"/>
    <x v="2"/>
    <x v="0"/>
    <x v="0"/>
    <x v="0"/>
    <n v="350"/>
    <n v="56"/>
    <n v="16"/>
    <n v="294"/>
    <m/>
    <n v="64.900000000000006"/>
    <m/>
    <n v="4.5300462249614801"/>
    <m/>
    <n v="229.1"/>
    <m/>
    <m/>
    <x v="1"/>
  </r>
  <r>
    <x v="4"/>
    <n v="18792"/>
    <x v="1"/>
    <s v="12/02/2022"/>
    <x v="3"/>
    <x v="3"/>
    <x v="0"/>
    <x v="12"/>
    <x v="12"/>
    <x v="0"/>
    <x v="0"/>
    <s v="900280"/>
    <m/>
    <s v="OCULOS RX DIVERSOS"/>
    <x v="2"/>
    <x v="0"/>
    <x v="0"/>
    <x v="0"/>
    <x v="0"/>
    <x v="9"/>
    <x v="2"/>
    <x v="2"/>
    <n v="9050"/>
    <s v="DIVERSOS RX/SOL"/>
    <x v="2"/>
    <x v="0"/>
    <x v="0"/>
    <x v="0"/>
    <n v="350"/>
    <n v="50"/>
    <n v="14.2857"/>
    <n v="300"/>
    <n v="300"/>
    <n v="64.900000000000006"/>
    <n v="64.900000000000006"/>
    <n v="4.6224961479198798"/>
    <n v="4.6224961479198798"/>
    <n v="235.1"/>
    <n v="235.1"/>
    <s v="Cartão Débito: R$ 300,00"/>
    <x v="2"/>
  </r>
  <r>
    <x v="4"/>
    <n v="18798"/>
    <x v="1"/>
    <s v="12/02/2022"/>
    <x v="3"/>
    <x v="3"/>
    <x v="0"/>
    <x v="10"/>
    <x v="10"/>
    <x v="0"/>
    <x v="0"/>
    <s v="900280"/>
    <m/>
    <s v="OCULOS RX DIVERSOS"/>
    <x v="2"/>
    <x v="0"/>
    <x v="0"/>
    <x v="0"/>
    <x v="0"/>
    <x v="9"/>
    <x v="2"/>
    <x v="2"/>
    <n v="9050"/>
    <s v="DIVERSOS RX/SOL"/>
    <x v="2"/>
    <x v="0"/>
    <x v="0"/>
    <x v="0"/>
    <n v="350"/>
    <n v="150"/>
    <n v="42.857100000000003"/>
    <n v="200"/>
    <n v="2180"/>
    <n v="64.900000000000006"/>
    <n v="602.61"/>
    <n v="3.08166409861325"/>
    <n v="3.61759678730854"/>
    <n v="135.1"/>
    <n v="1577.39"/>
    <s v="Conta Bancária: R$ 800,00 | Cartão Crédito: R$ 1380,00"/>
    <x v="3"/>
  </r>
  <r>
    <x v="4"/>
    <n v="18939"/>
    <x v="1"/>
    <s v="25/02/2022"/>
    <x v="19"/>
    <x v="19"/>
    <x v="0"/>
    <x v="7"/>
    <x v="7"/>
    <x v="0"/>
    <x v="0"/>
    <s v="900280"/>
    <m/>
    <s v="OCULOS RX DIVERSOS"/>
    <x v="2"/>
    <x v="0"/>
    <x v="0"/>
    <x v="0"/>
    <x v="0"/>
    <x v="9"/>
    <x v="2"/>
    <x v="2"/>
    <n v="9050"/>
    <s v="DIVERSOS RX/SOL"/>
    <x v="2"/>
    <x v="0"/>
    <x v="0"/>
    <x v="0"/>
    <n v="350"/>
    <n v="80"/>
    <n v="22.857099999999999"/>
    <n v="270"/>
    <m/>
    <n v="64.900000000000006"/>
    <m/>
    <n v="4.1602465331278902"/>
    <m/>
    <n v="205.1"/>
    <m/>
    <m/>
    <x v="1"/>
  </r>
  <r>
    <x v="2"/>
    <n v="8019"/>
    <x v="1"/>
    <s v="01/02/2022"/>
    <x v="5"/>
    <x v="5"/>
    <x v="0"/>
    <x v="4"/>
    <x v="4"/>
    <x v="0"/>
    <x v="0"/>
    <s v="788843"/>
    <s v="7909446108086"/>
    <s v="OCULOS RX SPEEDO BRASIL TAMBAQUI-C01"/>
    <x v="6"/>
    <x v="0"/>
    <x v="0"/>
    <x v="0"/>
    <x v="0"/>
    <x v="5"/>
    <x v="2"/>
    <x v="2"/>
    <n v="1176"/>
    <s v="SPEEDO"/>
    <x v="2"/>
    <x v="0"/>
    <x v="0"/>
    <x v="0"/>
    <n v="260"/>
    <n v="80"/>
    <n v="30.769200000000001"/>
    <n v="180"/>
    <n v="1040"/>
    <n v="65.52"/>
    <n v="177.86"/>
    <n v="2.7472527472527499"/>
    <n v="5.8472956257730804"/>
    <n v="114.48"/>
    <n v="862.14"/>
    <s v="Cartão Crédito: R$ 1040,00"/>
    <x v="3"/>
  </r>
  <r>
    <x v="1"/>
    <n v="3200"/>
    <x v="1"/>
    <s v="26/02/2022"/>
    <x v="2"/>
    <x v="2"/>
    <x v="0"/>
    <x v="3"/>
    <x v="3"/>
    <x v="0"/>
    <x v="0"/>
    <s v="89201"/>
    <s v="733905810121"/>
    <s v="LENTES CNT ACUVUE 2 +1,75"/>
    <x v="12"/>
    <x v="0"/>
    <x v="0"/>
    <x v="0"/>
    <x v="0"/>
    <x v="14"/>
    <x v="6"/>
    <x v="6"/>
    <n v="9999"/>
    <s v="RECEITA"/>
    <x v="2"/>
    <x v="3"/>
    <x v="0"/>
    <x v="0"/>
    <n v="186.99"/>
    <n v="16.989999999999998"/>
    <n v="9.0860000000000003"/>
    <n v="170"/>
    <n v="170"/>
    <n v="65.67"/>
    <n v="65.67"/>
    <n v="2.5887010811633901"/>
    <n v="2.5887010811633901"/>
    <n v="104.33"/>
    <n v="104.33"/>
    <s v="Cartão Crédito: R$ 170,00"/>
    <x v="8"/>
  </r>
  <r>
    <x v="2"/>
    <n v="8029"/>
    <x v="1"/>
    <s v="02/02/2022"/>
    <x v="5"/>
    <x v="5"/>
    <x v="0"/>
    <x v="4"/>
    <x v="4"/>
    <x v="0"/>
    <x v="0"/>
    <s v="664563"/>
    <s v="7895653173590"/>
    <s v="*CF* OCULOS SOL TECNOL 0TN4022-56-G244"/>
    <x v="1"/>
    <x v="0"/>
    <x v="0"/>
    <x v="0"/>
    <x v="0"/>
    <x v="1"/>
    <x v="1"/>
    <x v="1"/>
    <n v="1020"/>
    <s v="TECNOL"/>
    <x v="2"/>
    <x v="0"/>
    <x v="0"/>
    <x v="0"/>
    <n v="200"/>
    <n v="100"/>
    <n v="50"/>
    <n v="100"/>
    <n v="1250"/>
    <n v="66.33"/>
    <n v="153.47999999999999"/>
    <n v="1.5076134479119601"/>
    <n v="8.1443836330466493"/>
    <n v="33.67"/>
    <n v="1096.52"/>
    <s v="Cartão Convênio: R$ 1250,00"/>
    <x v="3"/>
  </r>
  <r>
    <x v="2"/>
    <n v="7946"/>
    <x v="1"/>
    <s v="19/01/2022"/>
    <x v="16"/>
    <x v="16"/>
    <x v="0"/>
    <x v="5"/>
    <x v="5"/>
    <x v="0"/>
    <x v="0"/>
    <s v="919826"/>
    <s v="7895653220935"/>
    <s v="*CF* OCULOS SOL TECNOL 0TN4032-56-I542"/>
    <x v="1"/>
    <x v="0"/>
    <x v="0"/>
    <x v="0"/>
    <x v="0"/>
    <x v="1"/>
    <x v="1"/>
    <x v="1"/>
    <n v="1020"/>
    <s v="TECNOL"/>
    <x v="2"/>
    <x v="0"/>
    <x v="0"/>
    <x v="0"/>
    <n v="200"/>
    <n v="40"/>
    <n v="20"/>
    <n v="160"/>
    <m/>
    <n v="66.33"/>
    <m/>
    <n v="2.4121815166591301"/>
    <m/>
    <n v="93.67"/>
    <m/>
    <m/>
    <x v="1"/>
  </r>
  <r>
    <x v="4"/>
    <n v="18793"/>
    <x v="1"/>
    <s v="12/02/2022"/>
    <x v="3"/>
    <x v="3"/>
    <x v="0"/>
    <x v="8"/>
    <x v="8"/>
    <x v="0"/>
    <x v="0"/>
    <s v="847955"/>
    <s v="7895653202139"/>
    <s v="*CF* OCULOS SOL TECNOL 0TN4029-56-H870"/>
    <x v="1"/>
    <x v="0"/>
    <x v="0"/>
    <x v="0"/>
    <x v="0"/>
    <x v="1"/>
    <x v="1"/>
    <x v="1"/>
    <n v="1020"/>
    <s v="TECNOL"/>
    <x v="2"/>
    <x v="0"/>
    <x v="0"/>
    <x v="0"/>
    <n v="213"/>
    <n v="13"/>
    <n v="6.1032999999999999"/>
    <n v="200"/>
    <m/>
    <n v="66.33"/>
    <m/>
    <n v="3.0152268958239099"/>
    <m/>
    <n v="133.66999999999999"/>
    <m/>
    <m/>
    <x v="1"/>
  </r>
  <r>
    <x v="4"/>
    <n v="18815"/>
    <x v="1"/>
    <s v="15/02/2022"/>
    <x v="7"/>
    <x v="7"/>
    <x v="0"/>
    <x v="8"/>
    <x v="8"/>
    <x v="0"/>
    <x v="0"/>
    <s v="725348"/>
    <s v="7895653185944"/>
    <s v="*CF* OCULOS SOL TECNOL 0TN4023-55-G945"/>
    <x v="1"/>
    <x v="0"/>
    <x v="0"/>
    <x v="0"/>
    <x v="0"/>
    <x v="1"/>
    <x v="1"/>
    <x v="1"/>
    <n v="1020"/>
    <s v="TECNOL"/>
    <x v="2"/>
    <x v="0"/>
    <x v="0"/>
    <x v="0"/>
    <n v="213"/>
    <n v="13"/>
    <n v="6.1032999999999999"/>
    <n v="200"/>
    <m/>
    <n v="66.33"/>
    <m/>
    <n v="3.0152268958239099"/>
    <m/>
    <n v="133.66999999999999"/>
    <m/>
    <m/>
    <x v="1"/>
  </r>
  <r>
    <x v="5"/>
    <n v="1420"/>
    <x v="1"/>
    <s v="19/02/2022"/>
    <x v="14"/>
    <x v="14"/>
    <x v="0"/>
    <x v="13"/>
    <x v="13"/>
    <x v="0"/>
    <x v="0"/>
    <s v="791569"/>
    <s v="7895653195059"/>
    <s v="*CF* OCULOS SOL TECNOL 0TN4027-57-H505"/>
    <x v="1"/>
    <x v="0"/>
    <x v="0"/>
    <x v="0"/>
    <x v="0"/>
    <x v="1"/>
    <x v="1"/>
    <x v="1"/>
    <n v="1020"/>
    <s v="TECNOL"/>
    <x v="2"/>
    <x v="0"/>
    <x v="0"/>
    <x v="0"/>
    <n v="213"/>
    <n v="0"/>
    <n v="0"/>
    <n v="213"/>
    <m/>
    <n v="66.33"/>
    <m/>
    <n v="3.2112166440524601"/>
    <m/>
    <n v="146.66999999999999"/>
    <m/>
    <m/>
    <x v="1"/>
  </r>
  <r>
    <x v="5"/>
    <n v="1340"/>
    <x v="1"/>
    <s v="07/02/2022"/>
    <x v="17"/>
    <x v="17"/>
    <x v="0"/>
    <x v="13"/>
    <x v="13"/>
    <x v="0"/>
    <x v="0"/>
    <s v="742040"/>
    <s v="7909446139400"/>
    <s v="OCULOS RX JEAN MARCELL JM6001-T01"/>
    <x v="6"/>
    <x v="0"/>
    <x v="0"/>
    <x v="0"/>
    <x v="0"/>
    <x v="5"/>
    <x v="2"/>
    <x v="2"/>
    <n v="1095"/>
    <s v="JEAN MARCELL"/>
    <x v="2"/>
    <x v="0"/>
    <x v="0"/>
    <x v="0"/>
    <n v="210"/>
    <n v="0"/>
    <n v="0"/>
    <n v="210"/>
    <n v="230"/>
    <n v="66.36"/>
    <n v="70.53"/>
    <n v="3.16455696202532"/>
    <n v="3.2610236778675699"/>
    <n v="143.63999999999999"/>
    <n v="159.47"/>
    <s v="Dinheiro: R$ 230,00"/>
    <x v="0"/>
  </r>
  <r>
    <x v="5"/>
    <n v="1367"/>
    <x v="1"/>
    <s v="11/02/2022"/>
    <x v="13"/>
    <x v="13"/>
    <x v="0"/>
    <x v="13"/>
    <x v="13"/>
    <x v="0"/>
    <x v="0"/>
    <s v="890267"/>
    <s v="7909446186558"/>
    <s v="OCULOS RX JEAN MARCELL JM1015-09A"/>
    <x v="6"/>
    <x v="0"/>
    <x v="0"/>
    <x v="0"/>
    <x v="0"/>
    <x v="5"/>
    <x v="2"/>
    <x v="2"/>
    <n v="1095"/>
    <s v="JEAN MARCELL"/>
    <x v="2"/>
    <x v="0"/>
    <x v="0"/>
    <x v="0"/>
    <n v="282"/>
    <n v="61"/>
    <n v="21.6312"/>
    <n v="221"/>
    <m/>
    <n v="66.36"/>
    <m/>
    <n v="3.33031946955998"/>
    <m/>
    <n v="154.63999999999999"/>
    <m/>
    <m/>
    <x v="1"/>
  </r>
  <r>
    <x v="5"/>
    <n v="1459"/>
    <x v="1"/>
    <s v="26/02/2022"/>
    <x v="2"/>
    <x v="2"/>
    <x v="0"/>
    <x v="13"/>
    <x v="13"/>
    <x v="0"/>
    <x v="0"/>
    <s v="742046"/>
    <s v="7909446139462"/>
    <s v="OCULOS RX JEAN MARCELL JM6003-C01"/>
    <x v="6"/>
    <x v="0"/>
    <x v="0"/>
    <x v="0"/>
    <x v="0"/>
    <x v="5"/>
    <x v="2"/>
    <x v="2"/>
    <n v="1095"/>
    <s v="JEAN MARCELL"/>
    <x v="2"/>
    <x v="3"/>
    <x v="0"/>
    <x v="0"/>
    <n v="225"/>
    <n v="14"/>
    <n v="6.2222"/>
    <n v="211"/>
    <m/>
    <n v="66.36"/>
    <m/>
    <n v="3.1796262808921001"/>
    <m/>
    <n v="144.63999999999999"/>
    <m/>
    <m/>
    <x v="1"/>
  </r>
  <r>
    <x v="5"/>
    <n v="1467"/>
    <x v="1"/>
    <s v="28/02/2022"/>
    <x v="25"/>
    <x v="26"/>
    <x v="0"/>
    <x v="13"/>
    <x v="13"/>
    <x v="0"/>
    <x v="0"/>
    <s v="742108"/>
    <s v="7909446140086"/>
    <s v="OCULOS RX JEAN MARCELL JM6018-H01"/>
    <x v="6"/>
    <x v="0"/>
    <x v="0"/>
    <x v="0"/>
    <x v="0"/>
    <x v="5"/>
    <x v="2"/>
    <x v="2"/>
    <n v="1095"/>
    <s v="JEAN MARCELL"/>
    <x v="2"/>
    <x v="0"/>
    <x v="0"/>
    <x v="0"/>
    <n v="210"/>
    <n v="40"/>
    <n v="19.047599999999999"/>
    <n v="170"/>
    <m/>
    <n v="66.36"/>
    <m/>
    <n v="2.5617842073538299"/>
    <m/>
    <n v="103.64"/>
    <m/>
    <m/>
    <x v="1"/>
  </r>
  <r>
    <x v="3"/>
    <n v="1917"/>
    <x v="1"/>
    <s v="18/02/2022"/>
    <x v="22"/>
    <x v="23"/>
    <x v="0"/>
    <x v="6"/>
    <x v="6"/>
    <x v="0"/>
    <x v="0"/>
    <s v="728697"/>
    <s v="7909446103814"/>
    <s v="OCULOS RX ATITUDE AT1666-02A"/>
    <x v="6"/>
    <x v="0"/>
    <x v="0"/>
    <x v="0"/>
    <x v="0"/>
    <x v="5"/>
    <x v="2"/>
    <x v="2"/>
    <n v="1180"/>
    <s v="ATITUDE"/>
    <x v="2"/>
    <x v="0"/>
    <x v="0"/>
    <x v="0"/>
    <n v="310"/>
    <n v="59"/>
    <n v="19.032299999999999"/>
    <n v="251"/>
    <m/>
    <n v="66.94"/>
    <m/>
    <n v="3.7496265312219901"/>
    <m/>
    <n v="184.06"/>
    <m/>
    <m/>
    <x v="1"/>
  </r>
  <r>
    <x v="1"/>
    <n v="2994"/>
    <x v="1"/>
    <s v="05/02/2022"/>
    <x v="9"/>
    <x v="9"/>
    <x v="0"/>
    <x v="2"/>
    <x v="2"/>
    <x v="0"/>
    <x v="0"/>
    <s v="784864"/>
    <s v="7895653211759"/>
    <s v="*CF* OCULOS RX OC CAROL 0O14004-53-I103"/>
    <x v="1"/>
    <x v="0"/>
    <x v="0"/>
    <x v="0"/>
    <x v="0"/>
    <x v="1"/>
    <x v="2"/>
    <x v="2"/>
    <n v="9923"/>
    <s v="OC CAROL"/>
    <x v="2"/>
    <x v="0"/>
    <x v="0"/>
    <x v="0"/>
    <n v="249"/>
    <n v="74"/>
    <n v="29.718900000000001"/>
    <n v="175"/>
    <n v="564"/>
    <n v="69"/>
    <n v="138.6"/>
    <n v="2.5362318840579698"/>
    <n v="4.0692640692640696"/>
    <n v="106"/>
    <n v="425.4"/>
    <s v="Cartão Débito: R$ 564,00"/>
    <x v="2"/>
  </r>
  <r>
    <x v="4"/>
    <n v="18689"/>
    <x v="1"/>
    <s v="04/02/2022"/>
    <x v="8"/>
    <x v="8"/>
    <x v="0"/>
    <x v="10"/>
    <x v="10"/>
    <x v="0"/>
    <x v="0"/>
    <s v="900138"/>
    <s v="7895653177963"/>
    <s v="*CF* OCULOS RX OC CAROL 0O14004-53-I693"/>
    <x v="4"/>
    <x v="0"/>
    <x v="0"/>
    <x v="0"/>
    <x v="0"/>
    <x v="1"/>
    <x v="2"/>
    <x v="2"/>
    <n v="9923"/>
    <s v="OC CAROL"/>
    <x v="2"/>
    <x v="0"/>
    <x v="0"/>
    <x v="0"/>
    <n v="249"/>
    <n v="139"/>
    <n v="55.823300000000003"/>
    <n v="110"/>
    <n v="759"/>
    <n v="69"/>
    <n v="141.76"/>
    <n v="1.5942028985507199"/>
    <n v="5.3541196388261802"/>
    <n v="41"/>
    <n v="617.24"/>
    <s v="Cartão Débito: R$ 379,00 | Crédito: R$ 380,00"/>
    <x v="2"/>
  </r>
  <r>
    <x v="0"/>
    <n v="13036"/>
    <x v="1"/>
    <s v="18/02/2022"/>
    <x v="22"/>
    <x v="23"/>
    <x v="0"/>
    <x v="9"/>
    <x v="9"/>
    <x v="0"/>
    <x v="0"/>
    <s v="900137"/>
    <s v="7895653177956"/>
    <s v="*CF* OCULOS RX OC CAROL 0O14003-52-I692"/>
    <x v="4"/>
    <x v="0"/>
    <x v="0"/>
    <x v="0"/>
    <x v="0"/>
    <x v="1"/>
    <x v="2"/>
    <x v="2"/>
    <n v="9923"/>
    <s v="OC CAROL"/>
    <x v="2"/>
    <x v="0"/>
    <x v="0"/>
    <x v="0"/>
    <n v="249"/>
    <n v="149"/>
    <n v="59.839399999999998"/>
    <n v="100"/>
    <n v="128"/>
    <n v="69"/>
    <n v="79.3"/>
    <n v="1.4492753623188399"/>
    <n v="1.6141235813367001"/>
    <n v="31"/>
    <n v="48.7"/>
    <s v="Cartão Crédito: R$ 100,00 | Cartão Débito: R$ 28,00"/>
    <x v="8"/>
  </r>
  <r>
    <x v="0"/>
    <n v="13148"/>
    <x v="1"/>
    <s v="28/02/2022"/>
    <x v="25"/>
    <x v="26"/>
    <x v="0"/>
    <x v="15"/>
    <x v="15"/>
    <x v="0"/>
    <x v="0"/>
    <s v="784861"/>
    <s v="7895653211711"/>
    <s v="*CF* OCULOS RX OC CAROL 0O14003-52-I100"/>
    <x v="1"/>
    <x v="0"/>
    <x v="0"/>
    <x v="0"/>
    <x v="0"/>
    <x v="1"/>
    <x v="2"/>
    <x v="2"/>
    <n v="9923"/>
    <s v="OC CAROL"/>
    <x v="2"/>
    <x v="0"/>
    <x v="0"/>
    <x v="0"/>
    <n v="249"/>
    <n v="0"/>
    <n v="0"/>
    <n v="249"/>
    <n v="249"/>
    <n v="69"/>
    <n v="69"/>
    <n v="3.60869565217391"/>
    <n v="3.60869565217391"/>
    <n v="180"/>
    <n v="180"/>
    <s v="Dinheiro: R$ 249,00"/>
    <x v="0"/>
  </r>
  <r>
    <x v="4"/>
    <n v="18789"/>
    <x v="1"/>
    <s v="12/02/2022"/>
    <x v="3"/>
    <x v="3"/>
    <x v="0"/>
    <x v="8"/>
    <x v="8"/>
    <x v="0"/>
    <x v="0"/>
    <s v="715485"/>
    <s v="7895653182660"/>
    <s v="OCULOS RX JEAN MONNIER 0J83186-55-G723"/>
    <x v="1"/>
    <x v="0"/>
    <x v="0"/>
    <x v="0"/>
    <x v="0"/>
    <x v="1"/>
    <x v="2"/>
    <x v="2"/>
    <n v="1006"/>
    <s v="JEAN MONNIER"/>
    <x v="2"/>
    <x v="0"/>
    <x v="0"/>
    <x v="0"/>
    <n v="363"/>
    <n v="193"/>
    <n v="53.167999999999999"/>
    <n v="170"/>
    <m/>
    <n v="69.52"/>
    <m/>
    <n v="2.4453394706559299"/>
    <m/>
    <n v="100.48"/>
    <m/>
    <m/>
    <x v="1"/>
  </r>
  <r>
    <x v="4"/>
    <n v="18886"/>
    <x v="1"/>
    <s v="21/02/2022"/>
    <x v="0"/>
    <x v="0"/>
    <x v="0"/>
    <x v="7"/>
    <x v="7"/>
    <x v="0"/>
    <x v="0"/>
    <s v="334470"/>
    <s v="733905797439"/>
    <s v="LENTES CNT ACUVUE 1DAY TRUEYE -1.50 8.5"/>
    <x v="12"/>
    <x v="0"/>
    <x v="0"/>
    <x v="0"/>
    <x v="0"/>
    <x v="14"/>
    <x v="6"/>
    <x v="6"/>
    <n v="9999"/>
    <s v="RECEITA"/>
    <x v="2"/>
    <x v="1"/>
    <x v="0"/>
    <x v="0"/>
    <n v="175"/>
    <n v="10"/>
    <n v="5.7142999999999997"/>
    <n v="165"/>
    <n v="165"/>
    <n v="69.56"/>
    <n v="69.56"/>
    <n v="2.3720529039678002"/>
    <n v="2.3720529039678002"/>
    <n v="95.44"/>
    <n v="95.44"/>
    <s v="Cartão Crédito: R$ 165,00"/>
    <x v="2"/>
  </r>
  <r>
    <x v="0"/>
    <n v="12868"/>
    <x v="1"/>
    <s v="02/02/2022"/>
    <x v="5"/>
    <x v="5"/>
    <x v="0"/>
    <x v="0"/>
    <x v="0"/>
    <x v="0"/>
    <x v="0"/>
    <s v="784853"/>
    <s v="7895653211605"/>
    <s v="*CF* OCULOS RX OC CAROL 0O14001-53-I092"/>
    <x v="1"/>
    <x v="0"/>
    <x v="0"/>
    <x v="0"/>
    <x v="0"/>
    <x v="1"/>
    <x v="2"/>
    <x v="2"/>
    <n v="9923"/>
    <s v="OC CAROL"/>
    <x v="2"/>
    <x v="0"/>
    <x v="0"/>
    <x v="0"/>
    <n v="287"/>
    <n v="47"/>
    <n v="16.376300000000001"/>
    <n v="240"/>
    <n v="2800"/>
    <n v="69.59"/>
    <n v="468.99"/>
    <n v="3.4487713751975901"/>
    <n v="5.9702765517388396"/>
    <n v="170.41"/>
    <n v="2331.0100000000002"/>
    <s v="Cartão Crédito: R$ 2800,00"/>
    <x v="3"/>
  </r>
  <r>
    <x v="1"/>
    <n v="2964"/>
    <x v="1"/>
    <s v="02/02/2022"/>
    <x v="5"/>
    <x v="5"/>
    <x v="0"/>
    <x v="2"/>
    <x v="2"/>
    <x v="0"/>
    <x v="0"/>
    <s v="784856"/>
    <s v="7895653211636"/>
    <s v="*CF* OCULOS RX OC CAROL 0O14001-53-I095"/>
    <x v="1"/>
    <x v="0"/>
    <x v="0"/>
    <x v="0"/>
    <x v="0"/>
    <x v="1"/>
    <x v="2"/>
    <x v="2"/>
    <n v="9923"/>
    <s v="OC CAROL"/>
    <x v="2"/>
    <x v="2"/>
    <x v="0"/>
    <x v="0"/>
    <n v="287"/>
    <n v="167"/>
    <n v="58.188200000000002"/>
    <n v="120"/>
    <m/>
    <n v="69.59"/>
    <m/>
    <n v="1.72438568759879"/>
    <m/>
    <n v="50.41"/>
    <m/>
    <m/>
    <x v="1"/>
  </r>
  <r>
    <x v="1"/>
    <n v="2966"/>
    <x v="1"/>
    <s v="02/02/2022"/>
    <x v="5"/>
    <x v="5"/>
    <x v="0"/>
    <x v="3"/>
    <x v="3"/>
    <x v="0"/>
    <x v="0"/>
    <s v="784856"/>
    <s v="7895653211636"/>
    <s v="*CF* OCULOS RX OC CAROL 0O14001-53-I095"/>
    <x v="1"/>
    <x v="0"/>
    <x v="0"/>
    <x v="0"/>
    <x v="0"/>
    <x v="1"/>
    <x v="2"/>
    <x v="2"/>
    <n v="9923"/>
    <s v="OC CAROL"/>
    <x v="2"/>
    <x v="0"/>
    <x v="0"/>
    <x v="0"/>
    <n v="287"/>
    <n v="167"/>
    <n v="58.188200000000002"/>
    <n v="120"/>
    <m/>
    <n v="69.59"/>
    <m/>
    <n v="1.72438568759879"/>
    <m/>
    <n v="50.41"/>
    <m/>
    <m/>
    <x v="1"/>
  </r>
  <r>
    <x v="5"/>
    <n v="1322"/>
    <x v="1"/>
    <s v="03/02/2022"/>
    <x v="1"/>
    <x v="20"/>
    <x v="0"/>
    <x v="13"/>
    <x v="13"/>
    <x v="0"/>
    <x v="0"/>
    <s v="784857"/>
    <s v="7895653211643"/>
    <s v="*CF* OCULOS RX OC CAROL 0O14002-56-I096"/>
    <x v="1"/>
    <x v="0"/>
    <x v="0"/>
    <x v="0"/>
    <x v="0"/>
    <x v="1"/>
    <x v="2"/>
    <x v="2"/>
    <n v="9923"/>
    <s v="OC CAROL"/>
    <x v="2"/>
    <x v="0"/>
    <x v="0"/>
    <x v="0"/>
    <n v="287"/>
    <n v="32"/>
    <n v="11.149800000000001"/>
    <n v="255"/>
    <m/>
    <n v="69.59"/>
    <m/>
    <n v="3.66431958614743"/>
    <m/>
    <n v="185.41"/>
    <m/>
    <m/>
    <x v="1"/>
  </r>
  <r>
    <x v="2"/>
    <n v="7946"/>
    <x v="1"/>
    <s v="19/01/2022"/>
    <x v="16"/>
    <x v="16"/>
    <x v="0"/>
    <x v="5"/>
    <x v="5"/>
    <x v="0"/>
    <x v="0"/>
    <s v="784853"/>
    <s v="7895653211605"/>
    <s v="*CF* OCULOS RX OC CAROL 0O14001-53-I092"/>
    <x v="1"/>
    <x v="0"/>
    <x v="0"/>
    <x v="0"/>
    <x v="0"/>
    <x v="1"/>
    <x v="2"/>
    <x v="2"/>
    <n v="9923"/>
    <s v="OC CAROL"/>
    <x v="2"/>
    <x v="0"/>
    <x v="0"/>
    <x v="0"/>
    <n v="287"/>
    <n v="180"/>
    <n v="62.717799999999997"/>
    <n v="107"/>
    <m/>
    <n v="69.59"/>
    <m/>
    <n v="1.5375772381089201"/>
    <m/>
    <n v="37.409999999999997"/>
    <m/>
    <m/>
    <x v="1"/>
  </r>
  <r>
    <x v="0"/>
    <n v="12968"/>
    <x v="1"/>
    <s v="10/02/2022"/>
    <x v="18"/>
    <x v="18"/>
    <x v="0"/>
    <x v="9"/>
    <x v="9"/>
    <x v="0"/>
    <x v="0"/>
    <s v="784855"/>
    <s v="7895653211629"/>
    <s v="*CF*OCULOS RX OC CAROL 0O14001-53-I094"/>
    <x v="1"/>
    <x v="0"/>
    <x v="0"/>
    <x v="0"/>
    <x v="0"/>
    <x v="1"/>
    <x v="2"/>
    <x v="2"/>
    <n v="9923"/>
    <s v="OC CAROL"/>
    <x v="2"/>
    <x v="0"/>
    <x v="0"/>
    <x v="0"/>
    <n v="287"/>
    <n v="144"/>
    <n v="50.174199999999999"/>
    <n v="143"/>
    <m/>
    <n v="69.59"/>
    <m/>
    <n v="2.05489294438856"/>
    <m/>
    <n v="73.41"/>
    <m/>
    <m/>
    <x v="1"/>
  </r>
  <r>
    <x v="0"/>
    <n v="12978"/>
    <x v="1"/>
    <s v="11/02/2022"/>
    <x v="8"/>
    <x v="8"/>
    <x v="0"/>
    <x v="9"/>
    <x v="9"/>
    <x v="0"/>
    <x v="0"/>
    <s v="784856"/>
    <s v="7895653211636"/>
    <s v="*CF* OCULOS RX OC CAROL 0O14001-53-I095"/>
    <x v="1"/>
    <x v="0"/>
    <x v="0"/>
    <x v="0"/>
    <x v="0"/>
    <x v="1"/>
    <x v="2"/>
    <x v="2"/>
    <n v="9923"/>
    <s v="OC CAROL"/>
    <x v="2"/>
    <x v="0"/>
    <x v="0"/>
    <x v="0"/>
    <n v="287"/>
    <n v="157"/>
    <n v="54.703800000000001"/>
    <n v="130"/>
    <m/>
    <n v="69.59"/>
    <m/>
    <n v="1.8680844948986901"/>
    <m/>
    <n v="60.41"/>
    <m/>
    <m/>
    <x v="1"/>
  </r>
  <r>
    <x v="2"/>
    <n v="8094"/>
    <x v="1"/>
    <s v="15/02/2022"/>
    <x v="7"/>
    <x v="7"/>
    <x v="0"/>
    <x v="17"/>
    <x v="17"/>
    <x v="0"/>
    <x v="0"/>
    <s v="784858"/>
    <s v="7895653211650"/>
    <s v="*CF* OCULOS RX OC CAROL 0O14002-56-I097"/>
    <x v="1"/>
    <x v="0"/>
    <x v="0"/>
    <x v="0"/>
    <x v="0"/>
    <x v="1"/>
    <x v="2"/>
    <x v="2"/>
    <n v="9923"/>
    <s v="OC CAROL"/>
    <x v="2"/>
    <x v="2"/>
    <x v="0"/>
    <x v="0"/>
    <n v="287"/>
    <n v="187"/>
    <n v="65.156800000000004"/>
    <n v="100"/>
    <m/>
    <n v="69.59"/>
    <m/>
    <n v="1.4369880729989899"/>
    <m/>
    <n v="30.41"/>
    <m/>
    <m/>
    <x v="1"/>
  </r>
  <r>
    <x v="5"/>
    <n v="1385"/>
    <x v="1"/>
    <s v="15/02/2022"/>
    <x v="7"/>
    <x v="7"/>
    <x v="0"/>
    <x v="13"/>
    <x v="13"/>
    <x v="0"/>
    <x v="0"/>
    <s v="784855"/>
    <s v="7895653211629"/>
    <s v="*CF*OCULOS RX OC CAROL 0O14001-53-I094"/>
    <x v="1"/>
    <x v="0"/>
    <x v="0"/>
    <x v="0"/>
    <x v="0"/>
    <x v="1"/>
    <x v="2"/>
    <x v="2"/>
    <n v="9923"/>
    <s v="OC CAROL"/>
    <x v="2"/>
    <x v="0"/>
    <x v="0"/>
    <x v="0"/>
    <n v="287"/>
    <n v="143"/>
    <n v="49.825800000000001"/>
    <n v="144"/>
    <m/>
    <n v="69.59"/>
    <m/>
    <n v="2.0692628251185501"/>
    <m/>
    <n v="74.41"/>
    <m/>
    <m/>
    <x v="1"/>
  </r>
  <r>
    <x v="5"/>
    <n v="1412"/>
    <x v="1"/>
    <s v="17/02/2022"/>
    <x v="13"/>
    <x v="13"/>
    <x v="0"/>
    <x v="13"/>
    <x v="13"/>
    <x v="0"/>
    <x v="0"/>
    <s v="784856"/>
    <s v="7895653211636"/>
    <s v="*CF* OCULOS RX OC CAROL 0O14001-53-I095"/>
    <x v="1"/>
    <x v="0"/>
    <x v="0"/>
    <x v="0"/>
    <x v="0"/>
    <x v="1"/>
    <x v="2"/>
    <x v="2"/>
    <n v="9923"/>
    <s v="OC CAROL"/>
    <x v="2"/>
    <x v="1"/>
    <x v="0"/>
    <x v="0"/>
    <n v="229"/>
    <n v="71"/>
    <n v="31.0044"/>
    <n v="158"/>
    <m/>
    <n v="69.59"/>
    <m/>
    <n v="2.2704411553384101"/>
    <m/>
    <n v="88.41"/>
    <m/>
    <m/>
    <x v="1"/>
  </r>
  <r>
    <x v="0"/>
    <n v="13028"/>
    <x v="1"/>
    <s v="17/02/2022"/>
    <x v="13"/>
    <x v="13"/>
    <x v="0"/>
    <x v="15"/>
    <x v="15"/>
    <x v="0"/>
    <x v="0"/>
    <s v="784857"/>
    <s v="7895653211643"/>
    <s v="*CF* OCULOS RX OC CAROL 0O14002-56-I096"/>
    <x v="1"/>
    <x v="0"/>
    <x v="0"/>
    <x v="0"/>
    <x v="0"/>
    <x v="1"/>
    <x v="2"/>
    <x v="2"/>
    <n v="9923"/>
    <s v="OC CAROL"/>
    <x v="2"/>
    <x v="0"/>
    <x v="0"/>
    <x v="0"/>
    <n v="287"/>
    <n v="183"/>
    <n v="63.763100000000001"/>
    <n v="104"/>
    <n v="1618"/>
    <n v="69.59"/>
    <n v="583.34"/>
    <n v="1.49446759591895"/>
    <n v="2.7736825864847301"/>
    <n v="34.409999999999997"/>
    <n v="1034.6600000000001"/>
    <s v="Cartão Crédito: R$ 1618,00"/>
    <x v="3"/>
  </r>
  <r>
    <x v="0"/>
    <n v="13041"/>
    <x v="1"/>
    <s v="19/02/2022"/>
    <x v="14"/>
    <x v="14"/>
    <x v="0"/>
    <x v="9"/>
    <x v="9"/>
    <x v="0"/>
    <x v="0"/>
    <s v="784854"/>
    <s v="7895653211612"/>
    <s v="*CF* OCULOS RX OC CAROL 0O14001-53-I093"/>
    <x v="1"/>
    <x v="0"/>
    <x v="0"/>
    <x v="0"/>
    <x v="0"/>
    <x v="1"/>
    <x v="2"/>
    <x v="2"/>
    <n v="9923"/>
    <s v="OC CAROL"/>
    <x v="2"/>
    <x v="0"/>
    <x v="0"/>
    <x v="0"/>
    <n v="287"/>
    <n v="0"/>
    <n v="0"/>
    <n v="287"/>
    <n v="1000"/>
    <n v="69.59"/>
    <n v="416.44"/>
    <n v="4.1241557695071096"/>
    <n v="2.4013063106329802"/>
    <n v="217.41"/>
    <n v="583.55999999999995"/>
    <s v="Conta Bancária: R$ 1000,00"/>
    <x v="0"/>
  </r>
  <r>
    <x v="1"/>
    <n v="3160"/>
    <x v="1"/>
    <s v="22/02/2022"/>
    <x v="6"/>
    <x v="6"/>
    <x v="0"/>
    <x v="3"/>
    <x v="3"/>
    <x v="0"/>
    <x v="0"/>
    <s v="784854"/>
    <s v="7895653211612"/>
    <s v="*CF* OCULOS RX OC CAROL 0O14001-53-I093"/>
    <x v="1"/>
    <x v="0"/>
    <x v="0"/>
    <x v="0"/>
    <x v="0"/>
    <x v="1"/>
    <x v="2"/>
    <x v="2"/>
    <n v="9923"/>
    <s v="OC CAROL"/>
    <x v="2"/>
    <x v="0"/>
    <x v="0"/>
    <x v="0"/>
    <n v="287"/>
    <n v="238.21"/>
    <n v="83"/>
    <n v="48.79"/>
    <n v="888.79"/>
    <n v="69.59"/>
    <n v="132.96"/>
    <n v="0.70110648081620897"/>
    <n v="6.6846419975932596"/>
    <n v="-20.8"/>
    <n v="755.83"/>
    <s v="Cartão Crédito: R$ 598,79 | Cartão Débito: R$ 290,00"/>
    <x v="8"/>
  </r>
  <r>
    <x v="4"/>
    <n v="18936"/>
    <x v="1"/>
    <s v="25/02/2022"/>
    <x v="19"/>
    <x v="19"/>
    <x v="0"/>
    <x v="8"/>
    <x v="8"/>
    <x v="0"/>
    <x v="0"/>
    <s v="784856"/>
    <s v="7895653211636"/>
    <s v="*CF* OCULOS RX OC CAROL 0O14001-53-I095"/>
    <x v="1"/>
    <x v="0"/>
    <x v="0"/>
    <x v="0"/>
    <x v="0"/>
    <x v="1"/>
    <x v="2"/>
    <x v="2"/>
    <n v="9923"/>
    <s v="OC CAROL"/>
    <x v="2"/>
    <x v="0"/>
    <x v="0"/>
    <x v="0"/>
    <n v="287"/>
    <n v="58"/>
    <n v="20.209099999999999"/>
    <n v="229"/>
    <m/>
    <n v="69.59"/>
    <m/>
    <n v="3.2907026871677001"/>
    <m/>
    <n v="159.41"/>
    <m/>
    <m/>
    <x v="1"/>
  </r>
  <r>
    <x v="2"/>
    <n v="8169"/>
    <x v="1"/>
    <s v="26/02/2022"/>
    <x v="2"/>
    <x v="2"/>
    <x v="0"/>
    <x v="4"/>
    <x v="4"/>
    <x v="0"/>
    <x v="0"/>
    <s v="784855"/>
    <s v="7895653211629"/>
    <s v="*CF*OCULOS RX OC CAROL 0O14001-53-I094"/>
    <x v="1"/>
    <x v="0"/>
    <x v="0"/>
    <x v="0"/>
    <x v="0"/>
    <x v="1"/>
    <x v="2"/>
    <x v="2"/>
    <n v="9923"/>
    <s v="OC CAROL"/>
    <x v="2"/>
    <x v="0"/>
    <x v="0"/>
    <x v="0"/>
    <n v="287"/>
    <n v="215"/>
    <n v="74.912899999999993"/>
    <n v="72"/>
    <n v="571"/>
    <n v="69.59"/>
    <n v="120.67"/>
    <n v="1.0346314125592799"/>
    <n v="4.7319134830529501"/>
    <n v="2.41"/>
    <n v="450.33"/>
    <s v="Cartão Crédito: R$ 571,00"/>
    <x v="4"/>
  </r>
  <r>
    <x v="1"/>
    <n v="2990"/>
    <x v="1"/>
    <s v="04/02/2022"/>
    <x v="20"/>
    <x v="21"/>
    <x v="0"/>
    <x v="3"/>
    <x v="3"/>
    <x v="0"/>
    <x v="0"/>
    <s v="89231"/>
    <s v="733905810138"/>
    <s v="LENTES CNT ACUVUE 2 -2,00 8.7"/>
    <x v="12"/>
    <x v="0"/>
    <x v="0"/>
    <x v="0"/>
    <x v="0"/>
    <x v="14"/>
    <x v="6"/>
    <x v="6"/>
    <n v="9999"/>
    <s v="RECEITA"/>
    <x v="2"/>
    <x v="2"/>
    <x v="0"/>
    <x v="0"/>
    <n v="171"/>
    <n v="1"/>
    <n v="0.58479999999999999"/>
    <n v="170"/>
    <n v="170"/>
    <n v="70.2"/>
    <n v="70.2"/>
    <n v="2.42165242165242"/>
    <n v="2.42165242165242"/>
    <n v="99.8"/>
    <n v="99.8"/>
    <s v="Cartão Crédito: R$ 170,00"/>
    <x v="2"/>
  </r>
  <r>
    <x v="4"/>
    <n v="18680"/>
    <x v="1"/>
    <s v="04/02/2022"/>
    <x v="20"/>
    <x v="21"/>
    <x v="0"/>
    <x v="11"/>
    <x v="11"/>
    <x v="0"/>
    <x v="0"/>
    <s v="89241"/>
    <s v="733905810336"/>
    <s v="LENTES CNT ACUVUE 2 -4,50 8.7"/>
    <x v="12"/>
    <x v="0"/>
    <x v="0"/>
    <x v="0"/>
    <x v="0"/>
    <x v="14"/>
    <x v="6"/>
    <x v="6"/>
    <n v="9999"/>
    <s v="RECEITA"/>
    <x v="2"/>
    <x v="4"/>
    <x v="0"/>
    <x v="0"/>
    <n v="233"/>
    <n v="37"/>
    <n v="15.879799999999999"/>
    <n v="196"/>
    <n v="196"/>
    <n v="70.2"/>
    <n v="70.2"/>
    <n v="2.7920227920227898"/>
    <n v="2.7920227920227898"/>
    <n v="125.8"/>
    <n v="125.8"/>
    <s v="Cartão Crédito: R$ 196,00"/>
    <x v="4"/>
  </r>
  <r>
    <x v="1"/>
    <n v="3021"/>
    <x v="1"/>
    <s v="06/02/2022"/>
    <x v="21"/>
    <x v="22"/>
    <x v="0"/>
    <x v="2"/>
    <x v="2"/>
    <x v="0"/>
    <x v="0"/>
    <s v="89244"/>
    <s v="733905810398"/>
    <s v="LENTES CNT ACUVUE 2 -5,25 8.7"/>
    <x v="12"/>
    <x v="0"/>
    <x v="0"/>
    <x v="0"/>
    <x v="0"/>
    <x v="14"/>
    <x v="6"/>
    <x v="6"/>
    <n v="9999"/>
    <s v="RECEITA"/>
    <x v="2"/>
    <x v="1"/>
    <x v="0"/>
    <x v="0"/>
    <n v="170"/>
    <n v="0"/>
    <n v="0"/>
    <n v="170"/>
    <n v="170"/>
    <n v="70.2"/>
    <n v="70.2"/>
    <n v="2.42165242165242"/>
    <n v="2.42165242165242"/>
    <n v="99.8"/>
    <n v="99.8"/>
    <s v="Conta Bancária: R$ 170,00"/>
    <x v="0"/>
  </r>
  <r>
    <x v="4"/>
    <n v="18705"/>
    <x v="1"/>
    <s v="07/02/2022"/>
    <x v="17"/>
    <x v="17"/>
    <x v="0"/>
    <x v="10"/>
    <x v="10"/>
    <x v="0"/>
    <x v="0"/>
    <s v="89229"/>
    <s v="733905810091"/>
    <s v="LENTES CNT ACUVUE 2 -1.50 8.7"/>
    <x v="12"/>
    <x v="0"/>
    <x v="0"/>
    <x v="0"/>
    <x v="0"/>
    <x v="14"/>
    <x v="6"/>
    <x v="6"/>
    <n v="9999"/>
    <s v="RECEITA"/>
    <x v="2"/>
    <x v="1"/>
    <x v="0"/>
    <x v="0"/>
    <n v="170"/>
    <n v="0"/>
    <n v="0"/>
    <n v="170"/>
    <m/>
    <n v="70.2"/>
    <m/>
    <n v="2.42165242165242"/>
    <m/>
    <n v="99.8"/>
    <m/>
    <m/>
    <x v="1"/>
  </r>
  <r>
    <x v="0"/>
    <n v="12932"/>
    <x v="1"/>
    <s v="07/02/2022"/>
    <x v="17"/>
    <x v="17"/>
    <x v="0"/>
    <x v="9"/>
    <x v="9"/>
    <x v="0"/>
    <x v="0"/>
    <s v="89239"/>
    <s v="733905810299"/>
    <s v="LENTES CNT ACUVUE 2 -4,00 8.7"/>
    <x v="12"/>
    <x v="0"/>
    <x v="0"/>
    <x v="0"/>
    <x v="0"/>
    <x v="14"/>
    <x v="6"/>
    <x v="6"/>
    <n v="9999"/>
    <s v="RECEITA"/>
    <x v="2"/>
    <x v="1"/>
    <x v="0"/>
    <x v="0"/>
    <n v="170"/>
    <n v="0.1"/>
    <n v="5.8799999999999998E-2"/>
    <n v="169.9"/>
    <n v="169.9"/>
    <n v="70.2"/>
    <n v="70.2"/>
    <n v="2.4202279202279202"/>
    <n v="2.4202279202279202"/>
    <n v="99.7"/>
    <n v="99.7"/>
    <s v="Cartão Débito: R$ 169,90"/>
    <x v="2"/>
  </r>
  <r>
    <x v="2"/>
    <n v="8073"/>
    <x v="1"/>
    <s v="09/02/2022"/>
    <x v="16"/>
    <x v="16"/>
    <x v="0"/>
    <x v="17"/>
    <x v="17"/>
    <x v="0"/>
    <x v="0"/>
    <s v="89231"/>
    <s v="733905810138"/>
    <s v="LENTES CNT ACUVUE 2 -2,00 8.7"/>
    <x v="12"/>
    <x v="0"/>
    <x v="0"/>
    <x v="0"/>
    <x v="0"/>
    <x v="14"/>
    <x v="6"/>
    <x v="6"/>
    <n v="9999"/>
    <s v="RECEITA"/>
    <x v="2"/>
    <x v="0"/>
    <x v="0"/>
    <x v="0"/>
    <n v="194"/>
    <n v="19"/>
    <n v="9.7937999999999992"/>
    <n v="175"/>
    <n v="175"/>
    <n v="70.2"/>
    <n v="70.2"/>
    <n v="2.4928774928774899"/>
    <n v="2.4928774928774899"/>
    <n v="104.8"/>
    <n v="104.8"/>
    <s v="Cartão Débito: R$ 175,00"/>
    <x v="2"/>
  </r>
  <r>
    <x v="4"/>
    <n v="18859"/>
    <x v="1"/>
    <s v="17/02/2022"/>
    <x v="13"/>
    <x v="13"/>
    <x v="0"/>
    <x v="11"/>
    <x v="11"/>
    <x v="0"/>
    <x v="0"/>
    <s v="89233"/>
    <s v="733905810176"/>
    <s v="LENTES CNT ACUVUE 2 -2.50 8.7"/>
    <x v="12"/>
    <x v="0"/>
    <x v="0"/>
    <x v="0"/>
    <x v="0"/>
    <x v="14"/>
    <x v="6"/>
    <x v="6"/>
    <n v="9999"/>
    <s v="RECEITA"/>
    <x v="2"/>
    <x v="1"/>
    <x v="0"/>
    <x v="0"/>
    <n v="170"/>
    <n v="0"/>
    <n v="0"/>
    <n v="170"/>
    <n v="170"/>
    <n v="70.2"/>
    <n v="70.2"/>
    <n v="2.42165242165242"/>
    <n v="2.42165242165242"/>
    <n v="99.8"/>
    <n v="99.8"/>
    <s v="Cartão Crédito: R$ 170,00"/>
    <x v="8"/>
  </r>
  <r>
    <x v="4"/>
    <n v="18873"/>
    <x v="1"/>
    <s v="18/02/2022"/>
    <x v="22"/>
    <x v="23"/>
    <x v="0"/>
    <x v="10"/>
    <x v="10"/>
    <x v="0"/>
    <x v="0"/>
    <s v="89236"/>
    <s v="733905810237"/>
    <s v="LENTES CNT ACUVUE 2 -3,25 8.7"/>
    <x v="12"/>
    <x v="0"/>
    <x v="0"/>
    <x v="0"/>
    <x v="0"/>
    <x v="14"/>
    <x v="6"/>
    <x v="6"/>
    <n v="9999"/>
    <s v="RECEITA"/>
    <x v="2"/>
    <x v="1"/>
    <x v="0"/>
    <x v="0"/>
    <n v="170"/>
    <n v="0"/>
    <n v="0"/>
    <n v="170"/>
    <m/>
    <n v="70.2"/>
    <m/>
    <n v="2.42165242165242"/>
    <m/>
    <n v="99.8"/>
    <m/>
    <m/>
    <x v="1"/>
  </r>
  <r>
    <x v="1"/>
    <n v="3138"/>
    <x v="1"/>
    <s v="19/02/2022"/>
    <x v="14"/>
    <x v="14"/>
    <x v="0"/>
    <x v="3"/>
    <x v="3"/>
    <x v="0"/>
    <x v="0"/>
    <s v="89227"/>
    <s v="733905810053"/>
    <s v="LENTES CNT ACUVUE 2 -1,00 8.7"/>
    <x v="12"/>
    <x v="0"/>
    <x v="0"/>
    <x v="0"/>
    <x v="0"/>
    <x v="14"/>
    <x v="6"/>
    <x v="6"/>
    <n v="9999"/>
    <s v="RECEITA"/>
    <x v="2"/>
    <x v="1"/>
    <x v="0"/>
    <x v="0"/>
    <n v="170"/>
    <n v="0"/>
    <n v="0"/>
    <n v="170"/>
    <n v="170"/>
    <n v="70.2"/>
    <n v="70.2"/>
    <n v="2.42165242165242"/>
    <n v="2.42165242165242"/>
    <n v="99.8"/>
    <n v="99.8"/>
    <s v="Dinheiro: R$ 170,00"/>
    <x v="0"/>
  </r>
  <r>
    <x v="0"/>
    <n v="13044"/>
    <x v="1"/>
    <s v="19/02/2022"/>
    <x v="14"/>
    <x v="14"/>
    <x v="0"/>
    <x v="0"/>
    <x v="0"/>
    <x v="0"/>
    <x v="0"/>
    <s v="89237"/>
    <s v="733905810251"/>
    <s v="LENTES CNT ACUVUE 2 -3,50 8.7"/>
    <x v="12"/>
    <x v="0"/>
    <x v="0"/>
    <x v="0"/>
    <x v="0"/>
    <x v="14"/>
    <x v="6"/>
    <x v="6"/>
    <n v="9999"/>
    <s v="RECEITA"/>
    <x v="2"/>
    <x v="1"/>
    <x v="0"/>
    <x v="0"/>
    <n v="170"/>
    <n v="1"/>
    <n v="0.58819999999999995"/>
    <n v="169"/>
    <n v="169"/>
    <n v="70.2"/>
    <n v="70.2"/>
    <n v="2.4074074074074101"/>
    <n v="2.4074074074074101"/>
    <n v="98.8"/>
    <n v="98.8"/>
    <s v="Conta Bancária: R$ 169,00"/>
    <x v="0"/>
  </r>
  <r>
    <x v="1"/>
    <n v="3147"/>
    <x v="1"/>
    <s v="20/02/2022"/>
    <x v="27"/>
    <x v="28"/>
    <x v="0"/>
    <x v="2"/>
    <x v="2"/>
    <x v="0"/>
    <x v="0"/>
    <s v="89233"/>
    <s v="733905810176"/>
    <s v="LENTES CNT ACUVUE 2 -2.50 8.7"/>
    <x v="12"/>
    <x v="0"/>
    <x v="0"/>
    <x v="0"/>
    <x v="0"/>
    <x v="14"/>
    <x v="6"/>
    <x v="6"/>
    <n v="9999"/>
    <s v="RECEITA"/>
    <x v="2"/>
    <x v="1"/>
    <x v="0"/>
    <x v="0"/>
    <n v="170"/>
    <n v="0"/>
    <n v="0"/>
    <n v="170"/>
    <n v="170"/>
    <n v="70.2"/>
    <n v="70.2"/>
    <n v="2.42165242165242"/>
    <n v="2.42165242165242"/>
    <n v="99.8"/>
    <n v="99.8"/>
    <s v="Cartão Débito: R$ 170,00"/>
    <x v="2"/>
  </r>
  <r>
    <x v="4"/>
    <n v="18897"/>
    <x v="1"/>
    <s v="22/02/2022"/>
    <x v="6"/>
    <x v="6"/>
    <x v="0"/>
    <x v="8"/>
    <x v="8"/>
    <x v="0"/>
    <x v="0"/>
    <s v="89230"/>
    <s v="733905810114"/>
    <s v="LENTES CNT ACUVUE 2 -1,75 8.7"/>
    <x v="12"/>
    <x v="0"/>
    <x v="0"/>
    <x v="0"/>
    <x v="0"/>
    <x v="14"/>
    <x v="6"/>
    <x v="6"/>
    <n v="9999"/>
    <s v="RECEITA"/>
    <x v="2"/>
    <x v="1"/>
    <x v="0"/>
    <x v="0"/>
    <n v="170"/>
    <n v="0"/>
    <n v="0"/>
    <n v="170"/>
    <n v="410"/>
    <n v="70.2"/>
    <n v="137.63999999999999"/>
    <n v="2.42165242165242"/>
    <n v="2.9787852368497498"/>
    <n v="99.8"/>
    <n v="272.36"/>
    <s v="Dinheiro: R$ 240,00 | Cartão Crédito: R$ 170,00"/>
    <x v="5"/>
  </r>
  <r>
    <x v="3"/>
    <n v="1925"/>
    <x v="1"/>
    <s v="24/02/2022"/>
    <x v="15"/>
    <x v="15"/>
    <x v="0"/>
    <x v="18"/>
    <x v="18"/>
    <x v="0"/>
    <x v="0"/>
    <s v="89233"/>
    <s v="733905810176"/>
    <s v="LENTES CNT ACUVUE 2 -2.50 8.7"/>
    <x v="12"/>
    <x v="0"/>
    <x v="0"/>
    <x v="0"/>
    <x v="0"/>
    <x v="14"/>
    <x v="6"/>
    <x v="6"/>
    <n v="9999"/>
    <s v="RECEITA"/>
    <x v="2"/>
    <x v="1"/>
    <x v="0"/>
    <x v="0"/>
    <n v="170"/>
    <n v="1"/>
    <n v="0.58819999999999995"/>
    <n v="169"/>
    <n v="338"/>
    <n v="70.2"/>
    <n v="140.4"/>
    <n v="2.4074074074074101"/>
    <n v="2.4074074074074101"/>
    <n v="98.8"/>
    <n v="197.6"/>
    <s v="Cartão Crédito: R$ 338,00"/>
    <x v="2"/>
  </r>
  <r>
    <x v="3"/>
    <n v="1925"/>
    <x v="1"/>
    <s v="24/02/2022"/>
    <x v="15"/>
    <x v="15"/>
    <x v="0"/>
    <x v="18"/>
    <x v="18"/>
    <x v="0"/>
    <x v="0"/>
    <s v="89230"/>
    <s v="733905810114"/>
    <s v="LENTES CNT ACUVUE 2 -1,75 8.7"/>
    <x v="12"/>
    <x v="0"/>
    <x v="0"/>
    <x v="0"/>
    <x v="0"/>
    <x v="14"/>
    <x v="6"/>
    <x v="6"/>
    <n v="9999"/>
    <s v="RECEITA"/>
    <x v="2"/>
    <x v="1"/>
    <x v="0"/>
    <x v="0"/>
    <n v="170"/>
    <n v="1"/>
    <n v="0.58819999999999995"/>
    <n v="169"/>
    <m/>
    <n v="70.2"/>
    <m/>
    <n v="2.4074074074074101"/>
    <m/>
    <n v="98.8"/>
    <m/>
    <m/>
    <x v="1"/>
  </r>
  <r>
    <x v="1"/>
    <n v="3003"/>
    <x v="1"/>
    <s v="05/02/2022"/>
    <x v="9"/>
    <x v="9"/>
    <x v="0"/>
    <x v="3"/>
    <x v="3"/>
    <x v="0"/>
    <x v="0"/>
    <s v="664553"/>
    <s v="7895653173521"/>
    <s v="*CF* OCULOS SOL TECNOL 0TN4019-58-G234"/>
    <x v="1"/>
    <x v="0"/>
    <x v="0"/>
    <x v="0"/>
    <x v="0"/>
    <x v="1"/>
    <x v="1"/>
    <x v="1"/>
    <n v="1020"/>
    <s v="TECNOL"/>
    <x v="2"/>
    <x v="0"/>
    <x v="0"/>
    <x v="0"/>
    <n v="213"/>
    <n v="33"/>
    <n v="15.493"/>
    <n v="180"/>
    <n v="180"/>
    <n v="70.47"/>
    <n v="70.47"/>
    <n v="2.5542784163473802"/>
    <n v="2.5542784163473802"/>
    <n v="109.53"/>
    <n v="109.53"/>
    <s v="Cartão Crédito: R$ 180,00"/>
    <x v="4"/>
  </r>
  <r>
    <x v="0"/>
    <n v="13126"/>
    <x v="1"/>
    <s v="25/02/2022"/>
    <x v="19"/>
    <x v="19"/>
    <x v="0"/>
    <x v="0"/>
    <x v="0"/>
    <x v="0"/>
    <x v="0"/>
    <s v="854909"/>
    <s v="7909446142738"/>
    <s v="OCULOS SOL ATITUDE AT8028-H01"/>
    <x v="6"/>
    <x v="0"/>
    <x v="0"/>
    <x v="0"/>
    <x v="0"/>
    <x v="5"/>
    <x v="1"/>
    <x v="1"/>
    <n v="1180"/>
    <s v="ATITUDE"/>
    <x v="2"/>
    <x v="0"/>
    <x v="0"/>
    <x v="0"/>
    <n v="257"/>
    <n v="37"/>
    <n v="14.3969"/>
    <n v="220"/>
    <n v="220"/>
    <n v="70.73"/>
    <n v="70.73"/>
    <n v="3.1104199066874001"/>
    <n v="3.1104199066874001"/>
    <n v="149.27000000000001"/>
    <n v="149.27000000000001"/>
    <s v="Cartão Débito: R$ 220,00"/>
    <x v="2"/>
  </r>
  <r>
    <x v="4"/>
    <n v="18711"/>
    <x v="1"/>
    <s v="07/02/2022"/>
    <x v="17"/>
    <x v="17"/>
    <x v="0"/>
    <x v="12"/>
    <x v="12"/>
    <x v="0"/>
    <x v="0"/>
    <s v="853106"/>
    <s v="7909446141687"/>
    <s v="OCULOS RX SPEEDO SP7028-A02"/>
    <x v="6"/>
    <x v="0"/>
    <x v="0"/>
    <x v="0"/>
    <x v="0"/>
    <x v="5"/>
    <x v="2"/>
    <x v="2"/>
    <n v="1176"/>
    <s v="SPEEDO"/>
    <x v="2"/>
    <x v="0"/>
    <x v="0"/>
    <x v="0"/>
    <n v="298"/>
    <n v="48"/>
    <n v="16.107399999999998"/>
    <n v="250"/>
    <m/>
    <n v="71.400000000000006"/>
    <m/>
    <n v="3.5014005602240901"/>
    <m/>
    <n v="178.6"/>
    <m/>
    <m/>
    <x v="1"/>
  </r>
  <r>
    <x v="0"/>
    <n v="13027"/>
    <x v="1"/>
    <s v="16/02/2022"/>
    <x v="12"/>
    <x v="12"/>
    <x v="0"/>
    <x v="9"/>
    <x v="9"/>
    <x v="0"/>
    <x v="0"/>
    <s v="854839"/>
    <s v="7909446143100"/>
    <s v="OCULOS SOL ATITUDE AT3255-04B"/>
    <x v="6"/>
    <x v="0"/>
    <x v="0"/>
    <x v="0"/>
    <x v="0"/>
    <x v="5"/>
    <x v="1"/>
    <x v="1"/>
    <n v="1180"/>
    <s v="ATITUDE"/>
    <x v="2"/>
    <x v="0"/>
    <x v="0"/>
    <x v="0"/>
    <n v="260"/>
    <n v="75"/>
    <n v="28.8462"/>
    <n v="185"/>
    <m/>
    <n v="71.59"/>
    <m/>
    <n v="2.5841597988545901"/>
    <m/>
    <n v="113.41"/>
    <m/>
    <m/>
    <x v="1"/>
  </r>
  <r>
    <x v="2"/>
    <n v="8024"/>
    <x v="1"/>
    <s v="02/02/2022"/>
    <x v="5"/>
    <x v="5"/>
    <x v="0"/>
    <x v="5"/>
    <x v="5"/>
    <x v="0"/>
    <x v="0"/>
    <s v="635617"/>
    <s v="7895653168619"/>
    <s v="*CF* OCULOS RX JEAN MONNIER 0J83173-55-F870"/>
    <x v="1"/>
    <x v="0"/>
    <x v="0"/>
    <x v="0"/>
    <x v="0"/>
    <x v="1"/>
    <x v="2"/>
    <x v="2"/>
    <n v="1006"/>
    <s v="JEAN MONNIER"/>
    <x v="2"/>
    <x v="4"/>
    <x v="0"/>
    <x v="0"/>
    <n v="390"/>
    <n v="195"/>
    <n v="50"/>
    <n v="195"/>
    <m/>
    <n v="72.3"/>
    <m/>
    <n v="2.6970954356846502"/>
    <m/>
    <n v="122.7"/>
    <m/>
    <m/>
    <x v="1"/>
  </r>
  <r>
    <x v="1"/>
    <n v="3131"/>
    <x v="1"/>
    <s v="18/02/2022"/>
    <x v="22"/>
    <x v="23"/>
    <x v="0"/>
    <x v="2"/>
    <x v="2"/>
    <x v="0"/>
    <x v="0"/>
    <s v="635617"/>
    <s v="7895653168619"/>
    <s v="*CF* OCULOS RX JEAN MONNIER 0J83173-55-F870"/>
    <x v="1"/>
    <x v="0"/>
    <x v="0"/>
    <x v="0"/>
    <x v="0"/>
    <x v="1"/>
    <x v="2"/>
    <x v="2"/>
    <n v="1006"/>
    <s v="JEAN MONNIER"/>
    <x v="2"/>
    <x v="0"/>
    <x v="0"/>
    <x v="0"/>
    <n v="350"/>
    <n v="157"/>
    <n v="44.857100000000003"/>
    <n v="193"/>
    <n v="1033"/>
    <n v="72.3"/>
    <n v="135.66999999999999"/>
    <n v="2.6694329183955698"/>
    <n v="7.6140635365224396"/>
    <n v="120.7"/>
    <n v="897.33"/>
    <s v="Cartão Crédito: R$ 1033,00"/>
    <x v="3"/>
  </r>
  <r>
    <x v="5"/>
    <n v="1414"/>
    <x v="1"/>
    <s v="18/02/2022"/>
    <x v="22"/>
    <x v="23"/>
    <x v="0"/>
    <x v="14"/>
    <x v="14"/>
    <x v="0"/>
    <x v="0"/>
    <s v="739456"/>
    <s v="7895653190443"/>
    <s v="*CF* OCULOS RX JEAN MONNIER 0J83196-54-H248"/>
    <x v="1"/>
    <x v="0"/>
    <x v="0"/>
    <x v="0"/>
    <x v="0"/>
    <x v="1"/>
    <x v="2"/>
    <x v="2"/>
    <n v="1006"/>
    <s v="JEAN MONNIER"/>
    <x v="2"/>
    <x v="1"/>
    <x v="0"/>
    <x v="0"/>
    <n v="280"/>
    <n v="123"/>
    <n v="43.928600000000003"/>
    <n v="157"/>
    <m/>
    <n v="72.3"/>
    <m/>
    <n v="2.1715076071922499"/>
    <m/>
    <n v="84.7"/>
    <m/>
    <m/>
    <x v="1"/>
  </r>
  <r>
    <x v="4"/>
    <n v="18880"/>
    <x v="1"/>
    <s v="19/02/2022"/>
    <x v="14"/>
    <x v="14"/>
    <x v="0"/>
    <x v="7"/>
    <x v="7"/>
    <x v="0"/>
    <x v="0"/>
    <s v="715481"/>
    <s v="7895653182622"/>
    <s v="*CF* OCULOS RX JEAN MONNIER 0J83185-54-G719"/>
    <x v="1"/>
    <x v="0"/>
    <x v="0"/>
    <x v="0"/>
    <x v="0"/>
    <x v="1"/>
    <x v="2"/>
    <x v="2"/>
    <n v="1006"/>
    <s v="JEAN MONNIER"/>
    <x v="2"/>
    <x v="0"/>
    <x v="0"/>
    <x v="0"/>
    <n v="350"/>
    <n v="188"/>
    <n v="53.714300000000001"/>
    <n v="162"/>
    <m/>
    <n v="72.3"/>
    <m/>
    <n v="2.24066390041494"/>
    <m/>
    <n v="89.7"/>
    <m/>
    <m/>
    <x v="1"/>
  </r>
  <r>
    <x v="5"/>
    <n v="1374"/>
    <x v="1"/>
    <s v="12/02/2022"/>
    <x v="14"/>
    <x v="14"/>
    <x v="0"/>
    <x v="13"/>
    <x v="13"/>
    <x v="0"/>
    <x v="0"/>
    <s v="739455"/>
    <s v="7895653190436"/>
    <s v="*CF* OCULOS RX JEAN MONNIER 0J83195-56-H247"/>
    <x v="1"/>
    <x v="0"/>
    <x v="0"/>
    <x v="0"/>
    <x v="0"/>
    <x v="1"/>
    <x v="2"/>
    <x v="2"/>
    <n v="1006"/>
    <s v="JEAN MONNIER"/>
    <x v="2"/>
    <x v="0"/>
    <x v="0"/>
    <x v="0"/>
    <n v="350"/>
    <n v="219"/>
    <n v="62.571399999999997"/>
    <n v="131"/>
    <m/>
    <n v="72.3"/>
    <m/>
    <n v="1.8118948824343"/>
    <m/>
    <n v="58.7"/>
    <m/>
    <m/>
    <x v="1"/>
  </r>
  <r>
    <x v="4"/>
    <n v="18894"/>
    <x v="1"/>
    <s v="21/02/2022"/>
    <x v="0"/>
    <x v="0"/>
    <x v="0"/>
    <x v="7"/>
    <x v="7"/>
    <x v="0"/>
    <x v="0"/>
    <s v="635617"/>
    <s v="7895653168619"/>
    <s v="*CF* OCULOS RX JEAN MONNIER 0J83173-55-F870"/>
    <x v="1"/>
    <x v="0"/>
    <x v="0"/>
    <x v="0"/>
    <x v="0"/>
    <x v="1"/>
    <x v="2"/>
    <x v="2"/>
    <n v="1006"/>
    <s v="JEAN MONNIER"/>
    <x v="2"/>
    <x v="0"/>
    <x v="0"/>
    <x v="0"/>
    <n v="350"/>
    <n v="90"/>
    <n v="25.714300000000001"/>
    <n v="260"/>
    <n v="1100"/>
    <n v="72.3"/>
    <n v="150.41"/>
    <n v="3.5961272475795298"/>
    <n v="7.3133435276909804"/>
    <n v="187.7"/>
    <n v="949.59"/>
    <s v="Cartão Crédito: R$ 1100,00"/>
    <x v="6"/>
  </r>
  <r>
    <x v="4"/>
    <n v="18920"/>
    <x v="1"/>
    <s v="24/02/2022"/>
    <x v="15"/>
    <x v="15"/>
    <x v="0"/>
    <x v="7"/>
    <x v="7"/>
    <x v="0"/>
    <x v="0"/>
    <s v="918161"/>
    <s v="7895653218055"/>
    <s v="*CF* OCULOS RX JEAN MONNIER 0J83208-54-I382"/>
    <x v="1"/>
    <x v="0"/>
    <x v="0"/>
    <x v="0"/>
    <x v="0"/>
    <x v="1"/>
    <x v="2"/>
    <x v="2"/>
    <n v="1006"/>
    <s v="JEAN MONNIER"/>
    <x v="2"/>
    <x v="0"/>
    <x v="0"/>
    <x v="0"/>
    <n v="350"/>
    <n v="74"/>
    <n v="21.142900000000001"/>
    <n v="276"/>
    <m/>
    <n v="72.3"/>
    <m/>
    <n v="3.8174273858921199"/>
    <m/>
    <n v="203.7"/>
    <m/>
    <m/>
    <x v="1"/>
  </r>
  <r>
    <x v="2"/>
    <n v="8096"/>
    <x v="1"/>
    <s v="15/02/2022"/>
    <x v="7"/>
    <x v="7"/>
    <x v="0"/>
    <x v="4"/>
    <x v="4"/>
    <x v="0"/>
    <x v="0"/>
    <s v="787543"/>
    <s v="7909446126776"/>
    <s v="OCULOS RX ATITUDE AT4113-T03"/>
    <x v="6"/>
    <x v="0"/>
    <x v="0"/>
    <x v="0"/>
    <x v="0"/>
    <x v="5"/>
    <x v="2"/>
    <x v="2"/>
    <n v="1180"/>
    <s v="ATITUDE"/>
    <x v="2"/>
    <x v="0"/>
    <x v="0"/>
    <x v="0"/>
    <n v="310"/>
    <n v="96"/>
    <n v="30.967700000000001"/>
    <n v="214"/>
    <m/>
    <n v="72.45"/>
    <m/>
    <n v="2.9537612146307799"/>
    <m/>
    <n v="141.55000000000001"/>
    <m/>
    <m/>
    <x v="1"/>
  </r>
  <r>
    <x v="2"/>
    <n v="8119"/>
    <x v="1"/>
    <s v="18/02/2022"/>
    <x v="22"/>
    <x v="23"/>
    <x v="0"/>
    <x v="4"/>
    <x v="4"/>
    <x v="0"/>
    <x v="0"/>
    <s v="663728"/>
    <s v="7895653171121"/>
    <s v="OCULOS SOL JEAN MONNIER 0J84125-57-G042"/>
    <x v="1"/>
    <x v="0"/>
    <x v="0"/>
    <x v="0"/>
    <x v="0"/>
    <x v="1"/>
    <x v="1"/>
    <x v="1"/>
    <n v="1006"/>
    <s v="JEAN MONNIER"/>
    <x v="2"/>
    <x v="0"/>
    <x v="0"/>
    <x v="0"/>
    <n v="350"/>
    <n v="136"/>
    <n v="38.857100000000003"/>
    <n v="214"/>
    <m/>
    <n v="72.55"/>
    <m/>
    <n v="2.94968986905582"/>
    <m/>
    <n v="141.44999999999999"/>
    <m/>
    <m/>
    <x v="1"/>
  </r>
  <r>
    <x v="0"/>
    <n v="13100"/>
    <x v="1"/>
    <s v="22/02/2022"/>
    <x v="6"/>
    <x v="6"/>
    <x v="0"/>
    <x v="0"/>
    <x v="0"/>
    <x v="0"/>
    <x v="0"/>
    <s v="784855"/>
    <s v="7895653211629"/>
    <s v="*CF*OCULOS RX OC CAROL 0O14001-53-I094"/>
    <x v="1"/>
    <x v="0"/>
    <x v="0"/>
    <x v="0"/>
    <x v="0"/>
    <x v="1"/>
    <x v="2"/>
    <x v="2"/>
    <n v="9923"/>
    <s v="OC CAROL"/>
    <x v="2"/>
    <x v="0"/>
    <x v="0"/>
    <x v="0"/>
    <n v="287"/>
    <n v="57"/>
    <n v="19.860600000000002"/>
    <n v="230"/>
    <m/>
    <n v="72.62"/>
    <m/>
    <n v="3.1671715780776601"/>
    <m/>
    <n v="157.38"/>
    <m/>
    <m/>
    <x v="1"/>
  </r>
  <r>
    <x v="0"/>
    <n v="13146"/>
    <x v="1"/>
    <s v="28/02/2022"/>
    <x v="25"/>
    <x v="26"/>
    <x v="0"/>
    <x v="15"/>
    <x v="15"/>
    <x v="0"/>
    <x v="0"/>
    <s v="588402"/>
    <s v="762753215345"/>
    <s v="OCULOS SOL POLAROID PLD 4060/S-57M9-807"/>
    <x v="2"/>
    <x v="0"/>
    <x v="0"/>
    <x v="0"/>
    <x v="0"/>
    <x v="6"/>
    <x v="1"/>
    <x v="1"/>
    <n v="1221"/>
    <s v="POLAROID"/>
    <x v="2"/>
    <x v="0"/>
    <x v="0"/>
    <x v="0"/>
    <n v="562"/>
    <n v="310"/>
    <n v="55.1601"/>
    <n v="252"/>
    <n v="252"/>
    <n v="72.812200000000004"/>
    <n v="72.812200000000004"/>
    <n v="3.4609584657516201"/>
    <n v="3.4609584657516201"/>
    <n v="179.18780000000001"/>
    <n v="179.18780000000001"/>
    <s v="Cartão Crédito: R$ 252,00"/>
    <x v="6"/>
  </r>
  <r>
    <x v="1"/>
    <n v="2974"/>
    <x v="1"/>
    <s v="03/02/2022"/>
    <x v="1"/>
    <x v="20"/>
    <x v="0"/>
    <x v="3"/>
    <x v="3"/>
    <x v="0"/>
    <x v="0"/>
    <s v="899149"/>
    <s v="7909446185001"/>
    <s v="OCULOS RX BULGET BG7125 G21"/>
    <x v="6"/>
    <x v="0"/>
    <x v="0"/>
    <x v="0"/>
    <x v="0"/>
    <x v="5"/>
    <x v="2"/>
    <x v="2"/>
    <n v="1192"/>
    <s v="BULGET"/>
    <x v="2"/>
    <x v="0"/>
    <x v="0"/>
    <x v="0"/>
    <n v="310"/>
    <n v="60"/>
    <n v="19.354800000000001"/>
    <n v="250"/>
    <n v="250"/>
    <n v="74.760000000000005"/>
    <n v="74.760000000000005"/>
    <n v="3.34403424291065"/>
    <n v="3.34403424291065"/>
    <n v="175.24"/>
    <n v="175.24"/>
    <s v="Dinheiro: R$ 250,00"/>
    <x v="0"/>
  </r>
  <r>
    <x v="5"/>
    <n v="1334"/>
    <x v="1"/>
    <s v="05/02/2022"/>
    <x v="9"/>
    <x v="9"/>
    <x v="0"/>
    <x v="14"/>
    <x v="14"/>
    <x v="0"/>
    <x v="0"/>
    <s v="898808"/>
    <s v="7909446187043"/>
    <s v="OCULOS RX SPEEDO SP7046I A02"/>
    <x v="6"/>
    <x v="0"/>
    <x v="0"/>
    <x v="0"/>
    <x v="0"/>
    <x v="5"/>
    <x v="2"/>
    <x v="2"/>
    <n v="1176"/>
    <s v="SPEEDO"/>
    <x v="2"/>
    <x v="1"/>
    <x v="0"/>
    <x v="0"/>
    <n v="248"/>
    <n v="42"/>
    <n v="16.935500000000001"/>
    <n v="206"/>
    <m/>
    <n v="74.760000000000005"/>
    <m/>
    <n v="2.7554842161583699"/>
    <m/>
    <n v="131.24"/>
    <m/>
    <m/>
    <x v="1"/>
  </r>
  <r>
    <x v="4"/>
    <n v="18879"/>
    <x v="1"/>
    <s v="19/02/2022"/>
    <x v="14"/>
    <x v="14"/>
    <x v="0"/>
    <x v="10"/>
    <x v="10"/>
    <x v="0"/>
    <x v="0"/>
    <s v="788830"/>
    <s v="7909446122709"/>
    <s v="OCULOS RX SPEEDO SPK7001-A01"/>
    <x v="6"/>
    <x v="0"/>
    <x v="0"/>
    <x v="0"/>
    <x v="0"/>
    <x v="5"/>
    <x v="2"/>
    <x v="2"/>
    <n v="1176"/>
    <s v="SPEEDO"/>
    <x v="2"/>
    <x v="0"/>
    <x v="0"/>
    <x v="0"/>
    <n v="335"/>
    <n v="55"/>
    <n v="16.417899999999999"/>
    <n v="280"/>
    <m/>
    <n v="74.760000000000005"/>
    <m/>
    <n v="3.7453183520599298"/>
    <m/>
    <n v="205.24"/>
    <m/>
    <m/>
    <x v="1"/>
  </r>
  <r>
    <x v="0"/>
    <n v="12989"/>
    <x v="1"/>
    <s v="13/02/2022"/>
    <x v="26"/>
    <x v="27"/>
    <x v="0"/>
    <x v="9"/>
    <x v="9"/>
    <x v="0"/>
    <x v="0"/>
    <s v="738444"/>
    <s v="7909446118450"/>
    <s v="OCULOS RX ATITUDE ATK1000-09A"/>
    <x v="6"/>
    <x v="0"/>
    <x v="0"/>
    <x v="0"/>
    <x v="0"/>
    <x v="5"/>
    <x v="2"/>
    <x v="2"/>
    <n v="1180"/>
    <s v="ATITUDE"/>
    <x v="2"/>
    <x v="0"/>
    <x v="0"/>
    <x v="0"/>
    <n v="344"/>
    <n v="0"/>
    <n v="0"/>
    <n v="344"/>
    <m/>
    <n v="74.81"/>
    <m/>
    <n v="4.5983157331907503"/>
    <m/>
    <n v="269.19"/>
    <m/>
    <m/>
    <x v="1"/>
  </r>
  <r>
    <x v="0"/>
    <n v="12854"/>
    <x v="1"/>
    <s v="01/02/2022"/>
    <x v="10"/>
    <x v="10"/>
    <x v="0"/>
    <x v="15"/>
    <x v="15"/>
    <x v="0"/>
    <x v="0"/>
    <s v="900204"/>
    <m/>
    <s v="ACES. P/ OCULOS DIVERSOS 200"/>
    <x v="2"/>
    <x v="0"/>
    <x v="0"/>
    <x v="0"/>
    <x v="0"/>
    <x v="7"/>
    <x v="4"/>
    <x v="4"/>
    <n v="2032"/>
    <s v="ACESSORIOS DIVERSOS"/>
    <x v="2"/>
    <x v="1"/>
    <x v="0"/>
    <x v="0"/>
    <n v="200"/>
    <n v="0"/>
    <n v="0"/>
    <n v="200"/>
    <n v="200"/>
    <n v="75"/>
    <n v="75"/>
    <n v="2.6666666666666701"/>
    <n v="2.6666666666666701"/>
    <n v="125"/>
    <n v="125"/>
    <s v="Cartão Crédito: R$ 200,00"/>
    <x v="5"/>
  </r>
  <r>
    <x v="0"/>
    <n v="12972"/>
    <x v="1"/>
    <s v="11/02/2022"/>
    <x v="8"/>
    <x v="8"/>
    <x v="0"/>
    <x v="0"/>
    <x v="0"/>
    <x v="0"/>
    <x v="0"/>
    <s v="900204"/>
    <m/>
    <s v="ACES. P/ OCULOS DIVERSOS 200"/>
    <x v="2"/>
    <x v="0"/>
    <x v="0"/>
    <x v="0"/>
    <x v="0"/>
    <x v="7"/>
    <x v="4"/>
    <x v="4"/>
    <n v="2032"/>
    <s v="ACESSORIOS DIVERSOS"/>
    <x v="2"/>
    <x v="1"/>
    <x v="0"/>
    <x v="0"/>
    <n v="200"/>
    <n v="0"/>
    <n v="0"/>
    <n v="200"/>
    <m/>
    <n v="75"/>
    <m/>
    <n v="2.6666666666666701"/>
    <m/>
    <n v="125"/>
    <m/>
    <m/>
    <x v="1"/>
  </r>
  <r>
    <x v="0"/>
    <n v="13002"/>
    <x v="1"/>
    <s v="15/02/2022"/>
    <x v="7"/>
    <x v="7"/>
    <x v="0"/>
    <x v="0"/>
    <x v="0"/>
    <x v="0"/>
    <x v="0"/>
    <s v="900204"/>
    <m/>
    <s v="ACES. P/ OCULOS DIVERSOS 200"/>
    <x v="2"/>
    <x v="0"/>
    <x v="0"/>
    <x v="0"/>
    <x v="0"/>
    <x v="7"/>
    <x v="4"/>
    <x v="4"/>
    <n v="2032"/>
    <s v="ACESSORIOS DIVERSOS"/>
    <x v="2"/>
    <x v="1"/>
    <x v="0"/>
    <x v="0"/>
    <n v="200"/>
    <n v="0"/>
    <n v="0"/>
    <n v="200"/>
    <n v="200"/>
    <n v="75"/>
    <n v="75"/>
    <n v="2.6666666666666701"/>
    <n v="2.6666666666666701"/>
    <n v="125"/>
    <n v="125"/>
    <s v="Conta Bancária: R$ 200,00"/>
    <x v="0"/>
  </r>
  <r>
    <x v="4"/>
    <n v="18705"/>
    <x v="1"/>
    <s v="07/02/2022"/>
    <x v="17"/>
    <x v="17"/>
    <x v="0"/>
    <x v="10"/>
    <x v="10"/>
    <x v="0"/>
    <x v="0"/>
    <s v="739450"/>
    <s v="7895653190375"/>
    <s v="*CF* OCULOS RX JEAN MONNIER 0J83194-52-H242"/>
    <x v="1"/>
    <x v="0"/>
    <x v="0"/>
    <x v="0"/>
    <x v="0"/>
    <x v="1"/>
    <x v="2"/>
    <x v="2"/>
    <n v="1006"/>
    <s v="JEAN MONNIER"/>
    <x v="2"/>
    <x v="0"/>
    <x v="0"/>
    <x v="0"/>
    <n v="438"/>
    <n v="98"/>
    <n v="22.374400000000001"/>
    <n v="340"/>
    <m/>
    <n v="75.08"/>
    <m/>
    <n v="4.5285029302077797"/>
    <m/>
    <n v="264.92"/>
    <m/>
    <m/>
    <x v="1"/>
  </r>
  <r>
    <x v="0"/>
    <n v="13001"/>
    <x v="1"/>
    <s v="15/02/2022"/>
    <x v="7"/>
    <x v="7"/>
    <x v="0"/>
    <x v="15"/>
    <x v="15"/>
    <x v="0"/>
    <x v="0"/>
    <s v="784847"/>
    <s v="7895653212053"/>
    <s v="*CF* OCULOS SOL OC CAROL 0O11002-55-I110"/>
    <x v="1"/>
    <x v="0"/>
    <x v="0"/>
    <x v="0"/>
    <x v="0"/>
    <x v="1"/>
    <x v="1"/>
    <x v="1"/>
    <n v="9923"/>
    <s v="OC CAROL"/>
    <x v="2"/>
    <x v="0"/>
    <x v="0"/>
    <x v="0"/>
    <n v="249"/>
    <n v="112"/>
    <n v="44.979900000000001"/>
    <n v="137"/>
    <n v="2276"/>
    <n v="76.22"/>
    <n v="630.34"/>
    <n v="1.7974284964576199"/>
    <n v="3.6107497541009601"/>
    <n v="60.78"/>
    <n v="1645.66"/>
    <s v="Cartão Crédito: R$ 2276,00"/>
    <x v="3"/>
  </r>
  <r>
    <x v="4"/>
    <n v="18913"/>
    <x v="1"/>
    <s v="23/02/2022"/>
    <x v="23"/>
    <x v="24"/>
    <x v="0"/>
    <x v="7"/>
    <x v="7"/>
    <x v="0"/>
    <x v="0"/>
    <s v="784850"/>
    <s v="7895653212084"/>
    <s v="*CF* OCULOS SOL OC CAROL 0O11003-56-I109"/>
    <x v="1"/>
    <x v="0"/>
    <x v="0"/>
    <x v="0"/>
    <x v="0"/>
    <x v="1"/>
    <x v="1"/>
    <x v="1"/>
    <n v="9923"/>
    <s v="OC CAROL"/>
    <x v="2"/>
    <x v="0"/>
    <x v="0"/>
    <x v="0"/>
    <n v="249"/>
    <n v="0"/>
    <n v="0"/>
    <n v="249"/>
    <n v="249"/>
    <n v="76.22"/>
    <n v="76.22"/>
    <n v="3.2668590921018099"/>
    <n v="3.2668590921018099"/>
    <n v="172.78"/>
    <n v="172.78"/>
    <s v="Cartão Crédito: R$ 249,00"/>
    <x v="2"/>
  </r>
  <r>
    <x v="0"/>
    <n v="12867"/>
    <x v="1"/>
    <s v="02/02/2022"/>
    <x v="5"/>
    <x v="5"/>
    <x v="0"/>
    <x v="0"/>
    <x v="0"/>
    <x v="0"/>
    <x v="0"/>
    <s v="961870"/>
    <s v="7909446192603"/>
    <s v="OCULOS RX BULGET BG6349IN-53-C01 "/>
    <x v="6"/>
    <x v="0"/>
    <x v="0"/>
    <x v="0"/>
    <x v="0"/>
    <x v="5"/>
    <x v="2"/>
    <x v="2"/>
    <n v="1192"/>
    <s v="BULGET"/>
    <x v="2"/>
    <x v="0"/>
    <x v="0"/>
    <x v="0"/>
    <n v="282"/>
    <n v="0"/>
    <n v="0"/>
    <n v="282"/>
    <n v="1122"/>
    <n v="77.180000000000007"/>
    <n v="177.97"/>
    <n v="3.6537963202902302"/>
    <n v="6.30443333146036"/>
    <n v="204.82"/>
    <n v="944.03"/>
    <s v="Cartão Crédito: R$ 1122,00"/>
    <x v="3"/>
  </r>
  <r>
    <x v="0"/>
    <n v="12858"/>
    <x v="1"/>
    <s v="01/02/2022"/>
    <x v="10"/>
    <x v="10"/>
    <x v="0"/>
    <x v="15"/>
    <x v="15"/>
    <x v="0"/>
    <x v="0"/>
    <s v="LSA0001243"/>
    <s v="8056597068444"/>
    <s v="VS CR-39 COLOR PADRÃO TOTAL - CHAVE 2"/>
    <x v="2"/>
    <x v="0"/>
    <x v="0"/>
    <x v="0"/>
    <x v="0"/>
    <x v="2"/>
    <x v="0"/>
    <x v="0"/>
    <n v="9999"/>
    <s v="RECEITA"/>
    <x v="4"/>
    <x v="1"/>
    <x v="0"/>
    <x v="0"/>
    <n v="140"/>
    <n v="90"/>
    <n v="32.142899999999997"/>
    <n v="190"/>
    <m/>
    <n v="78"/>
    <m/>
    <n v="3.3043478260869601"/>
    <m/>
    <n v="132.5"/>
    <m/>
    <m/>
    <x v="1"/>
  </r>
  <r>
    <x v="0"/>
    <n v="12944"/>
    <x v="1"/>
    <s v="09/02/2022"/>
    <x v="16"/>
    <x v="16"/>
    <x v="0"/>
    <x v="15"/>
    <x v="15"/>
    <x v="0"/>
    <x v="0"/>
    <s v="LSA0001243"/>
    <s v="8056597068444"/>
    <s v="VS CR-39 COLOR PADRÃO TOTAL - CHAVE 2"/>
    <x v="2"/>
    <x v="0"/>
    <x v="0"/>
    <x v="0"/>
    <x v="0"/>
    <x v="2"/>
    <x v="0"/>
    <x v="0"/>
    <n v="9999"/>
    <s v="RECEITA"/>
    <x v="4"/>
    <x v="1"/>
    <x v="0"/>
    <x v="0"/>
    <n v="140"/>
    <n v="0"/>
    <n v="0"/>
    <n v="280"/>
    <n v="280"/>
    <n v="78"/>
    <n v="57.5"/>
    <n v="4.8695652173913002"/>
    <n v="4.8695652173913002"/>
    <n v="222.5"/>
    <n v="222.5"/>
    <s v="Cartão Crédito: R$ 280,00"/>
    <x v="4"/>
  </r>
  <r>
    <x v="4"/>
    <n v="18768"/>
    <x v="1"/>
    <s v="10/02/2022"/>
    <x v="18"/>
    <x v="18"/>
    <x v="0"/>
    <x v="10"/>
    <x v="10"/>
    <x v="0"/>
    <x v="0"/>
    <s v="LSA0001243"/>
    <s v="8056597068444"/>
    <s v="VS CR-39 COLOR PADRÃO TOTAL - CHAVE 2"/>
    <x v="2"/>
    <x v="0"/>
    <x v="0"/>
    <x v="0"/>
    <x v="0"/>
    <x v="2"/>
    <x v="0"/>
    <x v="0"/>
    <n v="9999"/>
    <s v="RECEITA"/>
    <x v="4"/>
    <x v="0"/>
    <x v="0"/>
    <x v="0"/>
    <n v="175"/>
    <n v="0"/>
    <n v="0"/>
    <n v="350"/>
    <n v="450"/>
    <n v="78"/>
    <n v="61.27"/>
    <n v="6.3903596859594698"/>
    <n v="7.3445405581850798"/>
    <n v="295.23"/>
    <n v="388.73"/>
    <s v="Cartão Crédito: R$ 450,00"/>
    <x v="3"/>
  </r>
  <r>
    <x v="4"/>
    <n v="18877"/>
    <x v="1"/>
    <s v="19/02/2022"/>
    <x v="14"/>
    <x v="14"/>
    <x v="0"/>
    <x v="7"/>
    <x v="7"/>
    <x v="0"/>
    <x v="0"/>
    <s v="LSA0001243"/>
    <s v="8056597068444"/>
    <s v="VS CR-39 COLOR PADRÃO TOTAL - CHAVE 2"/>
    <x v="2"/>
    <x v="0"/>
    <x v="0"/>
    <x v="0"/>
    <x v="0"/>
    <x v="2"/>
    <x v="0"/>
    <x v="0"/>
    <n v="9999"/>
    <s v="RECEITA"/>
    <x v="4"/>
    <x v="4"/>
    <x v="0"/>
    <x v="0"/>
    <n v="210"/>
    <n v="0"/>
    <n v="0"/>
    <n v="420"/>
    <n v="420"/>
    <n v="78"/>
    <n v="54.77"/>
    <n v="7.6684316231513598"/>
    <n v="7.6684316231513598"/>
    <n v="365.23"/>
    <n v="365.23"/>
    <s v="Cartão Crédito: R$ 420,00"/>
    <x v="4"/>
  </r>
  <r>
    <x v="4"/>
    <n v="18787"/>
    <x v="1"/>
    <s v="12/02/2022"/>
    <x v="3"/>
    <x v="3"/>
    <x v="0"/>
    <x v="8"/>
    <x v="8"/>
    <x v="0"/>
    <x v="0"/>
    <s v="VS2162"/>
    <m/>
    <s v="VS POLI INC"/>
    <x v="2"/>
    <x v="0"/>
    <x v="0"/>
    <x v="0"/>
    <x v="0"/>
    <x v="2"/>
    <x v="0"/>
    <x v="0"/>
    <n v="9999"/>
    <s v="RECEITA"/>
    <x v="4"/>
    <x v="0"/>
    <x v="0"/>
    <x v="0"/>
    <n v="169"/>
    <n v="0"/>
    <n v="0"/>
    <n v="338"/>
    <m/>
    <n v="78.400000000000006"/>
    <m/>
    <n v="40.576230492196899"/>
    <m/>
    <n v="329.67"/>
    <m/>
    <m/>
    <x v="1"/>
  </r>
  <r>
    <x v="4"/>
    <n v="18873"/>
    <x v="1"/>
    <s v="18/02/2022"/>
    <x v="22"/>
    <x v="23"/>
    <x v="0"/>
    <x v="10"/>
    <x v="10"/>
    <x v="0"/>
    <x v="0"/>
    <s v="VS2162"/>
    <m/>
    <s v="VS POLI INC"/>
    <x v="2"/>
    <x v="0"/>
    <x v="0"/>
    <x v="0"/>
    <x v="0"/>
    <x v="2"/>
    <x v="0"/>
    <x v="0"/>
    <n v="9999"/>
    <s v="RECEITA"/>
    <x v="4"/>
    <x v="5"/>
    <x v="0"/>
    <x v="0"/>
    <n v="193"/>
    <n v="48"/>
    <n v="12.4352"/>
    <n v="338"/>
    <m/>
    <n v="78.400000000000006"/>
    <m/>
    <n v="40.576230492196899"/>
    <m/>
    <n v="329.67"/>
    <m/>
    <m/>
    <x v="1"/>
  </r>
  <r>
    <x v="0"/>
    <n v="13054"/>
    <x v="1"/>
    <s v="21/02/2022"/>
    <x v="0"/>
    <x v="0"/>
    <x v="0"/>
    <x v="0"/>
    <x v="0"/>
    <x v="0"/>
    <x v="0"/>
    <s v="VS2162"/>
    <m/>
    <s v="VS POLI INC"/>
    <x v="2"/>
    <x v="0"/>
    <x v="0"/>
    <x v="0"/>
    <x v="0"/>
    <x v="2"/>
    <x v="0"/>
    <x v="0"/>
    <n v="9999"/>
    <s v="RECEITA"/>
    <x v="4"/>
    <x v="0"/>
    <x v="0"/>
    <x v="0"/>
    <n v="169"/>
    <n v="0"/>
    <n v="0"/>
    <n v="338"/>
    <n v="740"/>
    <n v="78.400000000000006"/>
    <n v="152.68"/>
    <n v="37.597330367074498"/>
    <n v="4.8467382761330899"/>
    <n v="329.01"/>
    <n v="587.32000000000005"/>
    <s v="Cartão Crédito: R$ 740,00"/>
    <x v="6"/>
  </r>
  <r>
    <x v="4"/>
    <n v="18688"/>
    <x v="1"/>
    <s v="04/02/2022"/>
    <x v="20"/>
    <x v="21"/>
    <x v="0"/>
    <x v="7"/>
    <x v="7"/>
    <x v="0"/>
    <x v="0"/>
    <s v="551937"/>
    <s v="733905818691"/>
    <s v="LENTES CNT 1-D OASYS -2.75"/>
    <x v="12"/>
    <x v="0"/>
    <x v="0"/>
    <x v="0"/>
    <x v="0"/>
    <x v="14"/>
    <x v="6"/>
    <x v="6"/>
    <n v="9999"/>
    <s v="RECEITA"/>
    <x v="2"/>
    <x v="1"/>
    <x v="0"/>
    <x v="0"/>
    <n v="195"/>
    <n v="30"/>
    <n v="15.384600000000001"/>
    <n v="165"/>
    <n v="165"/>
    <n v="78.599999999999994"/>
    <n v="78.599999999999994"/>
    <n v="2.0992366412213701"/>
    <n v="2.0992366412213701"/>
    <n v="86.4"/>
    <n v="86.4"/>
    <s v="Crédito: R$ 165,00"/>
    <x v="0"/>
  </r>
  <r>
    <x v="1"/>
    <n v="2981"/>
    <x v="1"/>
    <s v="04/02/2022"/>
    <x v="20"/>
    <x v="21"/>
    <x v="0"/>
    <x v="2"/>
    <x v="2"/>
    <x v="0"/>
    <x v="0"/>
    <s v="551938"/>
    <s v="733905818684"/>
    <s v="LENTES CNT 1-D OASYS -3.00 8.5"/>
    <x v="12"/>
    <x v="0"/>
    <x v="0"/>
    <x v="0"/>
    <x v="0"/>
    <x v="14"/>
    <x v="6"/>
    <x v="6"/>
    <n v="9999"/>
    <s v="RECEITA"/>
    <x v="2"/>
    <x v="1"/>
    <x v="0"/>
    <x v="0"/>
    <n v="195"/>
    <n v="0"/>
    <n v="0"/>
    <n v="195"/>
    <n v="195"/>
    <n v="78.599999999999994"/>
    <n v="78.599999999999994"/>
    <n v="2.4809160305343498"/>
    <n v="2.4809160305343498"/>
    <n v="116.4"/>
    <n v="116.4"/>
    <s v="Cartão Crédito: R$ 195,00"/>
    <x v="2"/>
  </r>
  <r>
    <x v="0"/>
    <n v="12888"/>
    <x v="1"/>
    <s v="05/02/2022"/>
    <x v="9"/>
    <x v="9"/>
    <x v="0"/>
    <x v="9"/>
    <x v="9"/>
    <x v="0"/>
    <x v="0"/>
    <s v="551935"/>
    <s v="733905818714"/>
    <s v="LENTES CNT 1-D OASYS -2.25 8.5"/>
    <x v="12"/>
    <x v="0"/>
    <x v="0"/>
    <x v="0"/>
    <x v="0"/>
    <x v="14"/>
    <x v="6"/>
    <x v="6"/>
    <n v="9999"/>
    <s v="RECEITA"/>
    <x v="2"/>
    <x v="1"/>
    <x v="0"/>
    <x v="0"/>
    <n v="195"/>
    <n v="0.01"/>
    <n v="5.1000000000000004E-3"/>
    <n v="194.99"/>
    <m/>
    <n v="78.599999999999994"/>
    <m/>
    <n v="2.48078880407125"/>
    <m/>
    <n v="116.39"/>
    <m/>
    <m/>
    <x v="1"/>
  </r>
  <r>
    <x v="1"/>
    <n v="3032"/>
    <x v="1"/>
    <s v="07/02/2022"/>
    <x v="17"/>
    <x v="17"/>
    <x v="0"/>
    <x v="1"/>
    <x v="1"/>
    <x v="0"/>
    <x v="0"/>
    <s v="551942"/>
    <s v="733905818646"/>
    <s v="LENTES CNT 1-D OASYS -4.00 8.5"/>
    <x v="12"/>
    <x v="0"/>
    <x v="0"/>
    <x v="0"/>
    <x v="0"/>
    <x v="14"/>
    <x v="6"/>
    <x v="6"/>
    <n v="9999"/>
    <s v="RECEITA"/>
    <x v="2"/>
    <x v="1"/>
    <x v="0"/>
    <x v="0"/>
    <n v="195"/>
    <n v="0"/>
    <n v="0"/>
    <n v="195"/>
    <n v="195"/>
    <n v="78.599999999999994"/>
    <n v="78.599999999999994"/>
    <n v="2.4809160305343498"/>
    <n v="2.4809160305343498"/>
    <n v="116.4"/>
    <n v="116.4"/>
    <s v="Cartão Débito: R$ 195,00"/>
    <x v="2"/>
  </r>
  <r>
    <x v="1"/>
    <n v="3061"/>
    <x v="1"/>
    <s v="10/02/2022"/>
    <x v="18"/>
    <x v="18"/>
    <x v="0"/>
    <x v="2"/>
    <x v="2"/>
    <x v="0"/>
    <x v="0"/>
    <s v="551926"/>
    <s v="733905818752"/>
    <s v="LENTES CNT 1-D OASYS -1.25 8.5"/>
    <x v="12"/>
    <x v="0"/>
    <x v="0"/>
    <x v="0"/>
    <x v="0"/>
    <x v="14"/>
    <x v="6"/>
    <x v="6"/>
    <n v="9999"/>
    <s v="RECEITA"/>
    <x v="2"/>
    <x v="1"/>
    <x v="0"/>
    <x v="0"/>
    <n v="195"/>
    <n v="0"/>
    <n v="0"/>
    <n v="195"/>
    <n v="195"/>
    <n v="78.599999999999994"/>
    <n v="78.599999999999994"/>
    <n v="2.4809160305343498"/>
    <n v="2.4809160305343498"/>
    <n v="116.4"/>
    <n v="116.4"/>
    <s v="Cartão Débito: R$ 195,00"/>
    <x v="2"/>
  </r>
  <r>
    <x v="1"/>
    <n v="3096"/>
    <x v="1"/>
    <s v="15/02/2022"/>
    <x v="7"/>
    <x v="7"/>
    <x v="0"/>
    <x v="1"/>
    <x v="1"/>
    <x v="0"/>
    <x v="0"/>
    <s v="551944"/>
    <s v="733905818622"/>
    <s v="LENTES CNT 1-D OASYS -4.50 8.5"/>
    <x v="12"/>
    <x v="0"/>
    <x v="0"/>
    <x v="0"/>
    <x v="0"/>
    <x v="14"/>
    <x v="6"/>
    <x v="6"/>
    <n v="9999"/>
    <s v="RECEITA"/>
    <x v="2"/>
    <x v="1"/>
    <x v="0"/>
    <x v="0"/>
    <n v="195"/>
    <n v="0"/>
    <n v="0"/>
    <n v="195"/>
    <n v="195"/>
    <n v="78.599999999999994"/>
    <n v="78.599999999999994"/>
    <n v="2.4809160305343498"/>
    <n v="2.4809160305343498"/>
    <n v="116.4"/>
    <n v="116.4"/>
    <s v="Cartão Crédito: R$ 195,00"/>
    <x v="2"/>
  </r>
  <r>
    <x v="1"/>
    <n v="3140"/>
    <x v="1"/>
    <s v="19/02/2022"/>
    <x v="14"/>
    <x v="14"/>
    <x v="0"/>
    <x v="2"/>
    <x v="2"/>
    <x v="0"/>
    <x v="0"/>
    <s v="551925"/>
    <s v="733905818769"/>
    <s v="LENTES CNT 1-D OASYS -1.00 8.5"/>
    <x v="12"/>
    <x v="0"/>
    <x v="0"/>
    <x v="0"/>
    <x v="0"/>
    <x v="14"/>
    <x v="6"/>
    <x v="6"/>
    <n v="9999"/>
    <s v="RECEITA"/>
    <x v="2"/>
    <x v="1"/>
    <x v="0"/>
    <x v="0"/>
    <n v="195"/>
    <n v="0"/>
    <n v="0"/>
    <n v="195"/>
    <n v="195"/>
    <n v="78.599999999999994"/>
    <n v="78.599999999999994"/>
    <n v="2.4809160305343498"/>
    <n v="2.4809160305343498"/>
    <n v="116.4"/>
    <n v="116.4"/>
    <s v="Cartão Crédito: R$ 195,00"/>
    <x v="4"/>
  </r>
  <r>
    <x v="1"/>
    <n v="3136"/>
    <x v="1"/>
    <s v="19/02/2022"/>
    <x v="14"/>
    <x v="14"/>
    <x v="0"/>
    <x v="3"/>
    <x v="3"/>
    <x v="0"/>
    <x v="0"/>
    <s v="551942"/>
    <s v="733905818646"/>
    <s v="LENTES CNT 1-D OASYS -4.00 8.5"/>
    <x v="12"/>
    <x v="0"/>
    <x v="0"/>
    <x v="0"/>
    <x v="0"/>
    <x v="14"/>
    <x v="6"/>
    <x v="6"/>
    <n v="9999"/>
    <s v="RECEITA"/>
    <x v="2"/>
    <x v="1"/>
    <x v="0"/>
    <x v="0"/>
    <n v="195"/>
    <n v="0"/>
    <n v="0"/>
    <n v="195"/>
    <n v="195"/>
    <n v="78.599999999999994"/>
    <n v="78.599999999999994"/>
    <n v="2.4809160305343498"/>
    <n v="2.4809160305343498"/>
    <n v="116.4"/>
    <n v="116.4"/>
    <s v="Cartão Débito: R$ 195,00"/>
    <x v="2"/>
  </r>
  <r>
    <x v="1"/>
    <n v="3201"/>
    <x v="1"/>
    <s v="26/02/2022"/>
    <x v="2"/>
    <x v="2"/>
    <x v="0"/>
    <x v="3"/>
    <x v="3"/>
    <x v="0"/>
    <x v="0"/>
    <s v="551940"/>
    <s v="733905818660"/>
    <s v="LENTES CNT 1-D OASYS -3.50 8.5"/>
    <x v="12"/>
    <x v="0"/>
    <x v="0"/>
    <x v="0"/>
    <x v="0"/>
    <x v="14"/>
    <x v="6"/>
    <x v="6"/>
    <n v="9999"/>
    <s v="RECEITA"/>
    <x v="2"/>
    <x v="1"/>
    <x v="0"/>
    <x v="0"/>
    <n v="195"/>
    <n v="0"/>
    <n v="0"/>
    <n v="195"/>
    <n v="585"/>
    <n v="78.599999999999994"/>
    <n v="166.16"/>
    <n v="2.4809160305343498"/>
    <n v="3.5207029369282599"/>
    <n v="116.4"/>
    <n v="418.84"/>
    <s v="Cartão Crédito: R$ 585,00"/>
    <x v="4"/>
  </r>
  <r>
    <x v="0"/>
    <n v="12887"/>
    <x v="1"/>
    <s v="05/02/2022"/>
    <x v="9"/>
    <x v="9"/>
    <x v="0"/>
    <x v="9"/>
    <x v="9"/>
    <x v="0"/>
    <x v="0"/>
    <s v="551938"/>
    <s v="733905818684"/>
    <s v="LENTES CNT 1-D OASYS -3.00 8.5"/>
    <x v="12"/>
    <x v="0"/>
    <x v="0"/>
    <x v="0"/>
    <x v="0"/>
    <x v="14"/>
    <x v="6"/>
    <x v="6"/>
    <n v="9999"/>
    <s v="RECEITA"/>
    <x v="2"/>
    <x v="1"/>
    <x v="0"/>
    <x v="0"/>
    <n v="195"/>
    <n v="20"/>
    <n v="10.256399999999999"/>
    <n v="175"/>
    <n v="394"/>
    <n v="78.61"/>
    <n v="171.46"/>
    <n v="2.2261798753339299"/>
    <n v="2.2979120494576"/>
    <n v="96.39"/>
    <n v="222.54"/>
    <s v="Dinheiro: R$ 20,00 | Cartão Crédito: R$ 199,00 | Cartão Débito: R$ 175,00"/>
    <x v="8"/>
  </r>
  <r>
    <x v="1"/>
    <n v="3112"/>
    <x v="1"/>
    <s v="16/02/2022"/>
    <x v="12"/>
    <x v="12"/>
    <x v="0"/>
    <x v="3"/>
    <x v="3"/>
    <x v="0"/>
    <x v="0"/>
    <s v="551939"/>
    <s v="733905818677"/>
    <s v="LENTES CNT 1-D OASYS -3.25 8.5"/>
    <x v="12"/>
    <x v="0"/>
    <x v="0"/>
    <x v="0"/>
    <x v="0"/>
    <x v="14"/>
    <x v="6"/>
    <x v="6"/>
    <n v="9999"/>
    <s v="RECEITA"/>
    <x v="2"/>
    <x v="1"/>
    <x v="0"/>
    <x v="0"/>
    <n v="195"/>
    <n v="20"/>
    <n v="10.256399999999999"/>
    <n v="175"/>
    <n v="175"/>
    <n v="78.61"/>
    <n v="78.61"/>
    <n v="2.2261798753339299"/>
    <n v="2.2261798753339299"/>
    <n v="96.39"/>
    <n v="96.39"/>
    <s v="Cartão Débito: R$ 175,00"/>
    <x v="2"/>
  </r>
  <r>
    <x v="1"/>
    <n v="3001"/>
    <x v="1"/>
    <s v="05/02/2022"/>
    <x v="9"/>
    <x v="9"/>
    <x v="0"/>
    <x v="3"/>
    <x v="3"/>
    <x v="0"/>
    <x v="0"/>
    <s v="710114"/>
    <s v="7895653177659"/>
    <s v="*CF* OCULOS RX PLATINI 0P93152-53-G544"/>
    <x v="1"/>
    <x v="0"/>
    <x v="0"/>
    <x v="0"/>
    <x v="0"/>
    <x v="1"/>
    <x v="2"/>
    <x v="2"/>
    <n v="1015"/>
    <s v="PLATINI"/>
    <x v="2"/>
    <x v="0"/>
    <x v="0"/>
    <x v="0"/>
    <n v="438"/>
    <n v="258"/>
    <n v="58.9041"/>
    <n v="180"/>
    <n v="1272"/>
    <n v="79.239999999999995"/>
    <n v="238.59"/>
    <n v="2.27158001009591"/>
    <n v="5.3313215138941299"/>
    <n v="100.76"/>
    <n v="1033.4100000000001"/>
    <s v="Cartão Crédito: R$ 1272,00"/>
    <x v="3"/>
  </r>
  <r>
    <x v="4"/>
    <n v="18752"/>
    <x v="1"/>
    <s v="09/02/2022"/>
    <x v="16"/>
    <x v="16"/>
    <x v="0"/>
    <x v="8"/>
    <x v="8"/>
    <x v="0"/>
    <x v="0"/>
    <s v="918287"/>
    <s v="7895653221512"/>
    <s v="OCULOS RX PLATINI 0P93174-55-I634"/>
    <x v="1"/>
    <x v="0"/>
    <x v="0"/>
    <x v="0"/>
    <x v="0"/>
    <x v="1"/>
    <x v="2"/>
    <x v="2"/>
    <n v="1015"/>
    <s v="PLATINI"/>
    <x v="2"/>
    <x v="0"/>
    <x v="0"/>
    <x v="0"/>
    <n v="438"/>
    <n v="238"/>
    <n v="54.337899999999998"/>
    <n v="200"/>
    <m/>
    <n v="79.239999999999995"/>
    <m/>
    <n v="2.52397778899546"/>
    <m/>
    <n v="120.76"/>
    <m/>
    <m/>
    <x v="1"/>
  </r>
  <r>
    <x v="5"/>
    <n v="1461"/>
    <x v="1"/>
    <s v="26/02/2022"/>
    <x v="2"/>
    <x v="2"/>
    <x v="0"/>
    <x v="13"/>
    <x v="13"/>
    <x v="0"/>
    <x v="0"/>
    <s v="899762"/>
    <s v="7895653218239"/>
    <s v="*CF* OCULOS RX PLATINI 0P93169-54-I372"/>
    <x v="4"/>
    <x v="0"/>
    <x v="0"/>
    <x v="0"/>
    <x v="0"/>
    <x v="1"/>
    <x v="2"/>
    <x v="2"/>
    <n v="1015"/>
    <s v="PLATINI"/>
    <x v="2"/>
    <x v="0"/>
    <x v="0"/>
    <x v="0"/>
    <n v="438"/>
    <n v="218"/>
    <n v="49.771700000000003"/>
    <n v="220"/>
    <m/>
    <n v="79.239999999999995"/>
    <m/>
    <n v="2.7763755678950002"/>
    <m/>
    <n v="140.76"/>
    <m/>
    <m/>
    <x v="1"/>
  </r>
  <r>
    <x v="5"/>
    <n v="1447"/>
    <x v="1"/>
    <s v="24/02/2022"/>
    <x v="15"/>
    <x v="15"/>
    <x v="0"/>
    <x v="14"/>
    <x v="14"/>
    <x v="0"/>
    <x v="0"/>
    <s v="723799"/>
    <s v="7895653187481"/>
    <s v="OCULOS RX PLATINI 0P93159-54-H019"/>
    <x v="1"/>
    <x v="0"/>
    <x v="0"/>
    <x v="0"/>
    <x v="0"/>
    <x v="1"/>
    <x v="2"/>
    <x v="2"/>
    <n v="1015"/>
    <s v="PLATINI"/>
    <x v="2"/>
    <x v="1"/>
    <x v="0"/>
    <x v="0"/>
    <n v="280"/>
    <n v="112"/>
    <n v="40"/>
    <n v="168"/>
    <m/>
    <n v="79.239999999999995"/>
    <m/>
    <n v="2.1201413427561802"/>
    <m/>
    <n v="88.76"/>
    <m/>
    <m/>
    <x v="1"/>
  </r>
  <r>
    <x v="4"/>
    <n v="18676"/>
    <x v="1"/>
    <s v="03/02/2022"/>
    <x v="1"/>
    <x v="20"/>
    <x v="0"/>
    <x v="8"/>
    <x v="8"/>
    <x v="0"/>
    <x v="0"/>
    <s v="899100"/>
    <s v="7909446155158"/>
    <s v="OCULOS RX BULGET BG2052 05A"/>
    <x v="6"/>
    <x v="0"/>
    <x v="0"/>
    <x v="0"/>
    <x v="0"/>
    <x v="5"/>
    <x v="2"/>
    <x v="2"/>
    <n v="1192"/>
    <s v="BULGET"/>
    <x v="2"/>
    <x v="0"/>
    <x v="0"/>
    <x v="0"/>
    <n v="335"/>
    <n v="56"/>
    <n v="16.7164"/>
    <n v="279"/>
    <n v="695"/>
    <n v="79.8"/>
    <n v="105.6"/>
    <n v="3.4962406015037599"/>
    <n v="6.58143939393939"/>
    <n v="199.2"/>
    <n v="589.4"/>
    <s v="Cartão Crédito: R$ 695,00"/>
    <x v="5"/>
  </r>
  <r>
    <x v="4"/>
    <n v="18873"/>
    <x v="1"/>
    <s v="18/02/2022"/>
    <x v="22"/>
    <x v="23"/>
    <x v="0"/>
    <x v="10"/>
    <x v="10"/>
    <x v="0"/>
    <x v="0"/>
    <s v="788765"/>
    <s v="7909446137185"/>
    <s v="OCULOS RX SPEEDO SPK4002-T01"/>
    <x v="6"/>
    <x v="0"/>
    <x v="0"/>
    <x v="0"/>
    <x v="0"/>
    <x v="5"/>
    <x v="2"/>
    <x v="2"/>
    <n v="1176"/>
    <s v="SPEEDO"/>
    <x v="2"/>
    <x v="0"/>
    <x v="0"/>
    <x v="0"/>
    <n v="335"/>
    <n v="100"/>
    <n v="29.8507"/>
    <n v="235"/>
    <n v="1150"/>
    <n v="79.8"/>
    <n v="226.27"/>
    <n v="2.9448621553884702"/>
    <n v="5.08242365315773"/>
    <n v="155.19999999999999"/>
    <n v="923.73"/>
    <s v="Cartão Crédito: R$ 930,00 | Cartão Débito: R$ 220,00"/>
    <x v="10"/>
  </r>
  <r>
    <x v="4"/>
    <n v="18745"/>
    <x v="1"/>
    <s v="09/02/2022"/>
    <x v="16"/>
    <x v="16"/>
    <x v="0"/>
    <x v="10"/>
    <x v="10"/>
    <x v="0"/>
    <x v="0"/>
    <s v="VS15311"/>
    <m/>
    <s v="LENTE VS POLI FOTO AR"/>
    <x v="2"/>
    <x v="0"/>
    <x v="0"/>
    <x v="0"/>
    <x v="0"/>
    <x v="2"/>
    <x v="0"/>
    <x v="0"/>
    <n v="9999"/>
    <s v="RECEITA"/>
    <x v="4"/>
    <x v="1"/>
    <x v="0"/>
    <x v="0"/>
    <n v="750"/>
    <n v="125"/>
    <n v="8.3332999999999995"/>
    <n v="1375"/>
    <m/>
    <n v="79.900000000000006"/>
    <m/>
    <n v="19.514618223105298"/>
    <m/>
    <n v="1304.54"/>
    <m/>
    <m/>
    <x v="1"/>
  </r>
  <r>
    <x v="3"/>
    <n v="1905"/>
    <x v="1"/>
    <s v="01/02/2022"/>
    <x v="10"/>
    <x v="10"/>
    <x v="0"/>
    <x v="19"/>
    <x v="19"/>
    <x v="0"/>
    <x v="0"/>
    <s v="784857"/>
    <s v="7895653211643"/>
    <s v="*CF* OCULOS RX OC CAROL 0O14002-56-I096"/>
    <x v="1"/>
    <x v="0"/>
    <x v="0"/>
    <x v="0"/>
    <x v="0"/>
    <x v="1"/>
    <x v="2"/>
    <x v="2"/>
    <n v="9923"/>
    <s v="OC CAROL"/>
    <x v="2"/>
    <x v="3"/>
    <x v="0"/>
    <x v="0"/>
    <n v="252"/>
    <n v="111"/>
    <n v="44.047600000000003"/>
    <n v="141"/>
    <m/>
    <n v="80"/>
    <m/>
    <n v="1.7625"/>
    <m/>
    <n v="61"/>
    <m/>
    <m/>
    <x v="1"/>
  </r>
  <r>
    <x v="3"/>
    <n v="1912"/>
    <x v="1"/>
    <s v="15/02/2022"/>
    <x v="7"/>
    <x v="7"/>
    <x v="0"/>
    <x v="6"/>
    <x v="6"/>
    <x v="0"/>
    <x v="0"/>
    <s v="481739"/>
    <m/>
    <s v="OCULOS RX JOLIE JO6033-C02"/>
    <x v="6"/>
    <x v="0"/>
    <x v="0"/>
    <x v="0"/>
    <x v="0"/>
    <x v="5"/>
    <x v="2"/>
    <x v="2"/>
    <n v="1229"/>
    <s v="JOLIE"/>
    <x v="2"/>
    <x v="0"/>
    <x v="0"/>
    <x v="0"/>
    <n v="344"/>
    <n v="68"/>
    <n v="19.767399999999999"/>
    <n v="276"/>
    <n v="516"/>
    <n v="80.260000000000005"/>
    <n v="89.36"/>
    <n v="3.4388238225766301"/>
    <n v="5.7743957027752897"/>
    <n v="195.74"/>
    <n v="426.64"/>
    <s v="Cartão Crédito: R$ 516,00"/>
    <x v="5"/>
  </r>
  <r>
    <x v="5"/>
    <n v="1323"/>
    <x v="1"/>
    <s v="03/02/2022"/>
    <x v="1"/>
    <x v="20"/>
    <x v="0"/>
    <x v="14"/>
    <x v="14"/>
    <x v="0"/>
    <x v="0"/>
    <s v="899612"/>
    <s v="7895653217379"/>
    <s v="*CF* OCULOS RX JEAN MONNIER 0J83199-51-I364"/>
    <x v="4"/>
    <x v="0"/>
    <x v="0"/>
    <x v="0"/>
    <x v="0"/>
    <x v="1"/>
    <x v="2"/>
    <x v="2"/>
    <n v="1006"/>
    <s v="JEAN MONNIER"/>
    <x v="2"/>
    <x v="0"/>
    <x v="0"/>
    <x v="0"/>
    <n v="363"/>
    <n v="28"/>
    <n v="7.7134999999999998"/>
    <n v="335"/>
    <m/>
    <n v="80.650000000000006"/>
    <m/>
    <n v="4.1537507749535001"/>
    <m/>
    <n v="254.35"/>
    <m/>
    <m/>
    <x v="1"/>
  </r>
  <r>
    <x v="2"/>
    <n v="8063"/>
    <x v="1"/>
    <s v="08/02/2022"/>
    <x v="4"/>
    <x v="4"/>
    <x v="0"/>
    <x v="17"/>
    <x v="17"/>
    <x v="0"/>
    <x v="0"/>
    <s v="615738"/>
    <s v="7895653165090"/>
    <s v="*CF* OCULOS RX JEAN MONNIER 0J83171-54-F569"/>
    <x v="1"/>
    <x v="0"/>
    <x v="0"/>
    <x v="0"/>
    <x v="0"/>
    <x v="1"/>
    <x v="2"/>
    <x v="2"/>
    <n v="1006"/>
    <s v="JEAN MONNIER"/>
    <x v="2"/>
    <x v="0"/>
    <x v="0"/>
    <x v="0"/>
    <n v="400"/>
    <n v="37"/>
    <n v="9.25"/>
    <n v="363"/>
    <n v="363"/>
    <n v="80.650000000000006"/>
    <n v="80.650000000000006"/>
    <n v="4.5009299442033504"/>
    <n v="4.5009299442033504"/>
    <n v="282.35000000000002"/>
    <n v="282.35000000000002"/>
    <s v="Cartão Débito: R$ 363,00"/>
    <x v="2"/>
  </r>
  <r>
    <x v="2"/>
    <n v="8047"/>
    <x v="1"/>
    <s v="08/02/2022"/>
    <x v="4"/>
    <x v="4"/>
    <x v="0"/>
    <x v="4"/>
    <x v="4"/>
    <x v="0"/>
    <x v="0"/>
    <s v="723604"/>
    <s v="7895653186675"/>
    <s v="*CF* OCULOS RX JEAN MONNIER 0J83190-52-G966"/>
    <x v="1"/>
    <x v="0"/>
    <x v="0"/>
    <x v="0"/>
    <x v="0"/>
    <x v="1"/>
    <x v="2"/>
    <x v="2"/>
    <n v="1006"/>
    <s v="JEAN MONNIER"/>
    <x v="2"/>
    <x v="0"/>
    <x v="0"/>
    <x v="0"/>
    <n v="400"/>
    <n v="283"/>
    <n v="70.75"/>
    <n v="117"/>
    <n v="1907"/>
    <n v="80.650000000000006"/>
    <n v="167.8"/>
    <n v="1.4507129572225701"/>
    <n v="11.3647199046484"/>
    <n v="36.35"/>
    <n v="1739.2"/>
    <s v="Cartão Crédito: R$ 1907,00"/>
    <x v="3"/>
  </r>
  <r>
    <x v="1"/>
    <n v="3092"/>
    <x v="1"/>
    <s v="14/02/2022"/>
    <x v="11"/>
    <x v="11"/>
    <x v="0"/>
    <x v="3"/>
    <x v="3"/>
    <x v="0"/>
    <x v="0"/>
    <s v="715490"/>
    <s v="7895653182714"/>
    <s v="*CF* OCULOS RX JEAN MONNIER 0J83187-57-G728"/>
    <x v="1"/>
    <x v="0"/>
    <x v="0"/>
    <x v="0"/>
    <x v="0"/>
    <x v="1"/>
    <x v="2"/>
    <x v="2"/>
    <n v="1006"/>
    <s v="JEAN MONNIER"/>
    <x v="2"/>
    <x v="0"/>
    <x v="0"/>
    <x v="0"/>
    <n v="400"/>
    <n v="182.2"/>
    <n v="45.55"/>
    <n v="217.8"/>
    <n v="566.79999999999995"/>
    <n v="80.650000000000006"/>
    <n v="134.27000000000001"/>
    <n v="2.7005579665220099"/>
    <n v="4.22134505101661"/>
    <n v="137.15"/>
    <n v="432.53"/>
    <s v="Cartão Crédito: R$ 566,80"/>
    <x v="5"/>
  </r>
  <r>
    <x v="1"/>
    <n v="3110"/>
    <x v="1"/>
    <s v="16/02/2022"/>
    <x v="12"/>
    <x v="12"/>
    <x v="0"/>
    <x v="2"/>
    <x v="2"/>
    <x v="0"/>
    <x v="0"/>
    <s v="809679"/>
    <s v="7895653197442"/>
    <s v="*CF* OCULOS RX JEAN MONNIER 0J83201-53-H699"/>
    <x v="1"/>
    <x v="0"/>
    <x v="0"/>
    <x v="0"/>
    <x v="0"/>
    <x v="1"/>
    <x v="2"/>
    <x v="2"/>
    <n v="1006"/>
    <s v="JEAN MONNIER"/>
    <x v="2"/>
    <x v="0"/>
    <x v="0"/>
    <x v="0"/>
    <n v="400"/>
    <n v="230"/>
    <n v="57.5"/>
    <n v="170"/>
    <n v="2100"/>
    <n v="80.650000000000006"/>
    <n v="80.650000000000006"/>
    <n v="2.1078735275883398"/>
    <n v="26.038437693738398"/>
    <n v="89.35"/>
    <n v="2019.35"/>
    <s v="Cartão Crédito: R$ 2100,00"/>
    <x v="3"/>
  </r>
  <r>
    <x v="4"/>
    <n v="18860"/>
    <x v="1"/>
    <s v="17/02/2022"/>
    <x v="13"/>
    <x v="13"/>
    <x v="0"/>
    <x v="8"/>
    <x v="8"/>
    <x v="0"/>
    <x v="0"/>
    <s v="809679"/>
    <s v="7895653197442"/>
    <s v="*CF* OCULOS RX JEAN MONNIER 0J83201-53-H699"/>
    <x v="1"/>
    <x v="0"/>
    <x v="0"/>
    <x v="0"/>
    <x v="0"/>
    <x v="1"/>
    <x v="2"/>
    <x v="2"/>
    <n v="1006"/>
    <s v="JEAN MONNIER"/>
    <x v="2"/>
    <x v="0"/>
    <x v="0"/>
    <x v="0"/>
    <n v="400"/>
    <n v="37"/>
    <n v="9.25"/>
    <n v="363"/>
    <m/>
    <n v="80.650000000000006"/>
    <m/>
    <n v="4.5009299442033504"/>
    <m/>
    <n v="282.35000000000002"/>
    <m/>
    <m/>
    <x v="1"/>
  </r>
  <r>
    <x v="4"/>
    <n v="18875"/>
    <x v="1"/>
    <s v="18/02/2022"/>
    <x v="22"/>
    <x v="23"/>
    <x v="0"/>
    <x v="7"/>
    <x v="7"/>
    <x v="0"/>
    <x v="0"/>
    <s v="615738"/>
    <s v="7895653165090"/>
    <s v="*CF* OCULOS RX JEAN MONNIER 0J83171-54-F569"/>
    <x v="1"/>
    <x v="0"/>
    <x v="0"/>
    <x v="0"/>
    <x v="0"/>
    <x v="1"/>
    <x v="2"/>
    <x v="2"/>
    <n v="1006"/>
    <s v="JEAN MONNIER"/>
    <x v="2"/>
    <x v="3"/>
    <x v="0"/>
    <x v="0"/>
    <n v="352"/>
    <n v="12"/>
    <n v="3.4091"/>
    <n v="340"/>
    <m/>
    <n v="80.650000000000006"/>
    <m/>
    <n v="4.2157470551766902"/>
    <m/>
    <n v="259.35000000000002"/>
    <m/>
    <m/>
    <x v="1"/>
  </r>
  <r>
    <x v="5"/>
    <n v="1414"/>
    <x v="1"/>
    <s v="18/02/2022"/>
    <x v="22"/>
    <x v="23"/>
    <x v="0"/>
    <x v="14"/>
    <x v="14"/>
    <x v="0"/>
    <x v="0"/>
    <s v="635615"/>
    <s v="7895653168770"/>
    <s v="OCULOS RX JEAN MONNIER J83155-52-F886"/>
    <x v="1"/>
    <x v="0"/>
    <x v="0"/>
    <x v="0"/>
    <x v="0"/>
    <x v="1"/>
    <x v="2"/>
    <x v="2"/>
    <n v="1006"/>
    <s v="JEAN MONNIER"/>
    <x v="2"/>
    <x v="1"/>
    <x v="0"/>
    <x v="0"/>
    <n v="290"/>
    <n v="107"/>
    <n v="36.896599999999999"/>
    <n v="183"/>
    <m/>
    <n v="80.650000000000006"/>
    <m/>
    <n v="2.2690638561686298"/>
    <m/>
    <n v="102.35"/>
    <m/>
    <m/>
    <x v="1"/>
  </r>
  <r>
    <x v="5"/>
    <n v="1428"/>
    <x v="1"/>
    <s v="19/02/2022"/>
    <x v="14"/>
    <x v="14"/>
    <x v="0"/>
    <x v="14"/>
    <x v="14"/>
    <x v="0"/>
    <x v="0"/>
    <s v="715490"/>
    <s v="7895653182714"/>
    <s v="*CF* OCULOS RX JEAN MONNIER 0J83187-57-G728"/>
    <x v="1"/>
    <x v="0"/>
    <x v="0"/>
    <x v="0"/>
    <x v="0"/>
    <x v="1"/>
    <x v="2"/>
    <x v="2"/>
    <n v="1006"/>
    <s v="JEAN MONNIER"/>
    <x v="2"/>
    <x v="0"/>
    <x v="0"/>
    <x v="0"/>
    <n v="400"/>
    <n v="54"/>
    <n v="13.5"/>
    <n v="346"/>
    <m/>
    <n v="80.650000000000006"/>
    <m/>
    <n v="4.2901425914445097"/>
    <m/>
    <n v="265.35000000000002"/>
    <m/>
    <m/>
    <x v="1"/>
  </r>
  <r>
    <x v="4"/>
    <n v="18893"/>
    <x v="1"/>
    <s v="21/02/2022"/>
    <x v="0"/>
    <x v="0"/>
    <x v="0"/>
    <x v="8"/>
    <x v="8"/>
    <x v="0"/>
    <x v="0"/>
    <s v="723603"/>
    <s v="7895653186668"/>
    <s v="*CF* OCULOS RX JEAN MONNIER 0J83190-52-G965"/>
    <x v="1"/>
    <x v="0"/>
    <x v="0"/>
    <x v="0"/>
    <x v="0"/>
    <x v="1"/>
    <x v="2"/>
    <x v="2"/>
    <n v="1006"/>
    <s v="JEAN MONNIER"/>
    <x v="2"/>
    <x v="0"/>
    <x v="0"/>
    <x v="0"/>
    <n v="400"/>
    <n v="273"/>
    <n v="68.25"/>
    <n v="127"/>
    <n v="967"/>
    <n v="80.650000000000006"/>
    <n v="158.76"/>
    <n v="1.57470551766894"/>
    <n v="6.0909549004787102"/>
    <n v="46.35"/>
    <n v="808.24"/>
    <s v="Dinheiro: R$ 967,00"/>
    <x v="0"/>
  </r>
  <r>
    <x v="5"/>
    <n v="1460"/>
    <x v="1"/>
    <s v="26/02/2022"/>
    <x v="2"/>
    <x v="2"/>
    <x v="0"/>
    <x v="13"/>
    <x v="13"/>
    <x v="0"/>
    <x v="0"/>
    <s v="790493"/>
    <s v="7895653198852"/>
    <s v="*CF* OCULOS RX JEAN MONNIER 0J83199-51-H696"/>
    <x v="1"/>
    <x v="0"/>
    <x v="0"/>
    <x v="0"/>
    <x v="0"/>
    <x v="1"/>
    <x v="2"/>
    <x v="2"/>
    <n v="1006"/>
    <s v="JEAN MONNIER"/>
    <x v="2"/>
    <x v="2"/>
    <x v="0"/>
    <x v="0"/>
    <n v="400"/>
    <n v="224"/>
    <n v="56"/>
    <n v="176"/>
    <m/>
    <n v="80.650000000000006"/>
    <m/>
    <n v="2.1822690638561699"/>
    <m/>
    <n v="95.35"/>
    <m/>
    <m/>
    <x v="1"/>
  </r>
  <r>
    <x v="5"/>
    <n v="1467"/>
    <x v="1"/>
    <s v="28/02/2022"/>
    <x v="25"/>
    <x v="26"/>
    <x v="0"/>
    <x v="13"/>
    <x v="13"/>
    <x v="0"/>
    <x v="0"/>
    <s v="809679"/>
    <s v="7895653197442"/>
    <s v="*CF* OCULOS RX JEAN MONNIER 0J83201-53-H699"/>
    <x v="1"/>
    <x v="0"/>
    <x v="0"/>
    <x v="0"/>
    <x v="0"/>
    <x v="1"/>
    <x v="2"/>
    <x v="2"/>
    <n v="1006"/>
    <s v="JEAN MONNIER"/>
    <x v="2"/>
    <x v="1"/>
    <x v="0"/>
    <x v="0"/>
    <n v="320"/>
    <n v="160"/>
    <n v="50"/>
    <n v="160"/>
    <n v="1870"/>
    <n v="80.650000000000006"/>
    <n v="147.01"/>
    <n v="1.9838809671419699"/>
    <n v="12.720223114073899"/>
    <n v="79.349999999999994"/>
    <n v="1722.99"/>
    <s v="Cartão Crédito: R$ 1870,00"/>
    <x v="3"/>
  </r>
  <r>
    <x v="2"/>
    <n v="8157"/>
    <x v="1"/>
    <s v="24/02/2022"/>
    <x v="15"/>
    <x v="15"/>
    <x v="0"/>
    <x v="4"/>
    <x v="4"/>
    <x v="0"/>
    <x v="0"/>
    <s v="421993"/>
    <s v="7895653136359"/>
    <s v="*CF* OCULOS RX JEAN MONNIER 0J83145-54-D352"/>
    <x v="1"/>
    <x v="0"/>
    <x v="0"/>
    <x v="0"/>
    <x v="0"/>
    <x v="1"/>
    <x v="2"/>
    <x v="2"/>
    <n v="1006"/>
    <s v="JEAN MONNIER"/>
    <x v="2"/>
    <x v="0"/>
    <x v="0"/>
    <x v="0"/>
    <n v="400"/>
    <n v="299"/>
    <n v="74.75"/>
    <n v="101"/>
    <n v="750"/>
    <n v="80.650000000000006"/>
    <n v="153.41"/>
    <n v="1.2523248605083701"/>
    <n v="4.8888599178671504"/>
    <n v="20.350000000000001"/>
    <n v="596.59"/>
    <s v="Cartão Crédito: R$ 750,00"/>
    <x v="3"/>
  </r>
  <r>
    <x v="5"/>
    <n v="1448"/>
    <x v="1"/>
    <s v="24/02/2022"/>
    <x v="15"/>
    <x v="15"/>
    <x v="0"/>
    <x v="13"/>
    <x v="13"/>
    <x v="0"/>
    <x v="0"/>
    <s v="421994"/>
    <s v="7895653136366"/>
    <s v="*CF* OCULOS RX JEAN MONNIER 0J83145-54-D353"/>
    <x v="1"/>
    <x v="0"/>
    <x v="0"/>
    <x v="0"/>
    <x v="0"/>
    <x v="1"/>
    <x v="2"/>
    <x v="2"/>
    <n v="1006"/>
    <s v="JEAN MONNIER"/>
    <x v="2"/>
    <x v="1"/>
    <x v="0"/>
    <x v="0"/>
    <n v="320"/>
    <n v="110"/>
    <n v="34.375"/>
    <n v="210"/>
    <m/>
    <n v="80.650000000000006"/>
    <m/>
    <n v="2.6038437693738401"/>
    <m/>
    <n v="129.35"/>
    <m/>
    <m/>
    <x v="1"/>
  </r>
  <r>
    <x v="2"/>
    <n v="8036"/>
    <x v="1"/>
    <s v="05/02/2022"/>
    <x v="9"/>
    <x v="9"/>
    <x v="0"/>
    <x v="4"/>
    <x v="4"/>
    <x v="0"/>
    <x v="0"/>
    <s v="889418"/>
    <s v="7909446143469"/>
    <s v="OCULOS SOL ATITUDE AT5449-T01"/>
    <x v="6"/>
    <x v="0"/>
    <x v="0"/>
    <x v="0"/>
    <x v="0"/>
    <x v="5"/>
    <x v="1"/>
    <x v="1"/>
    <n v="1180"/>
    <s v="ATITUDE"/>
    <x v="2"/>
    <x v="0"/>
    <x v="0"/>
    <x v="0"/>
    <n v="282"/>
    <n v="137.5"/>
    <n v="48.758899999999997"/>
    <n v="144.5"/>
    <n v="144.5"/>
    <n v="81.88"/>
    <n v="81.88"/>
    <n v="1.7647777234977999"/>
    <n v="1.7647777234977999"/>
    <n v="62.62"/>
    <n v="62.62"/>
    <s v="Dinheiro: R$ 20,00 | Troca: R$ 124,50"/>
    <x v="0"/>
  </r>
  <r>
    <x v="4"/>
    <n v="18679"/>
    <x v="1"/>
    <s v="03/02/2022"/>
    <x v="1"/>
    <x v="20"/>
    <x v="0"/>
    <x v="10"/>
    <x v="10"/>
    <x v="0"/>
    <x v="0"/>
    <s v="LSA0002896"/>
    <s v="8056597247351"/>
    <s v="LT PRONTA SUPERMAX POLI BLUE CUT AR"/>
    <x v="2"/>
    <x v="0"/>
    <x v="0"/>
    <x v="0"/>
    <x v="0"/>
    <x v="11"/>
    <x v="0"/>
    <x v="0"/>
    <n v="9999"/>
    <s v="RECEITA"/>
    <x v="4"/>
    <x v="4"/>
    <x v="0"/>
    <x v="0"/>
    <n v="246"/>
    <n v="0"/>
    <n v="0"/>
    <n v="492"/>
    <n v="570"/>
    <n v="82"/>
    <n v="44.45"/>
    <n v="17.793851717902399"/>
    <n v="12.8233970753656"/>
    <n v="464.35"/>
    <n v="525.54999999999995"/>
    <s v="Cartão Crédito: R$ 570,00"/>
    <x v="3"/>
  </r>
  <r>
    <x v="4"/>
    <n v="18795"/>
    <x v="1"/>
    <s v="12/02/2022"/>
    <x v="3"/>
    <x v="3"/>
    <x v="0"/>
    <x v="11"/>
    <x v="11"/>
    <x v="0"/>
    <x v="0"/>
    <s v="LSA0002896"/>
    <s v="8056597247351"/>
    <s v="LT PRONTA SUPERMAX POLI BLUE CUT AR"/>
    <x v="2"/>
    <x v="0"/>
    <x v="0"/>
    <x v="0"/>
    <x v="0"/>
    <x v="11"/>
    <x v="0"/>
    <x v="0"/>
    <n v="9999"/>
    <s v="RECEITA"/>
    <x v="4"/>
    <x v="4"/>
    <x v="0"/>
    <x v="0"/>
    <n v="246"/>
    <n v="0"/>
    <n v="0"/>
    <n v="492"/>
    <n v="873"/>
    <n v="82"/>
    <n v="121.25"/>
    <n v="17.793851717902399"/>
    <n v="7.2"/>
    <n v="464.35"/>
    <n v="751.75"/>
    <s v="Cartão Crédito: R$ 873,00"/>
    <x v="10"/>
  </r>
  <r>
    <x v="4"/>
    <n v="18818"/>
    <x v="1"/>
    <s v="15/02/2022"/>
    <x v="7"/>
    <x v="7"/>
    <x v="0"/>
    <x v="10"/>
    <x v="10"/>
    <x v="0"/>
    <x v="0"/>
    <s v="LSA0002896"/>
    <s v="8056597247351"/>
    <s v="LT PRONTA SUPERMAX POLI BLUE CUT AR"/>
    <x v="2"/>
    <x v="0"/>
    <x v="0"/>
    <x v="0"/>
    <x v="0"/>
    <x v="11"/>
    <x v="0"/>
    <x v="0"/>
    <n v="9999"/>
    <s v="RECEITA"/>
    <x v="4"/>
    <x v="4"/>
    <x v="0"/>
    <x v="0"/>
    <n v="246"/>
    <n v="0"/>
    <n v="0"/>
    <n v="492"/>
    <n v="1190"/>
    <n v="82"/>
    <n v="303.43"/>
    <n v="17.793851717902399"/>
    <n v="3.9218271100418498"/>
    <n v="464.35"/>
    <n v="886.57"/>
    <s v="Cartão Crédito: R$ 1190,00"/>
    <x v="7"/>
  </r>
  <r>
    <x v="5"/>
    <n v="1428"/>
    <x v="1"/>
    <s v="19/02/2022"/>
    <x v="14"/>
    <x v="14"/>
    <x v="0"/>
    <x v="14"/>
    <x v="14"/>
    <x v="0"/>
    <x v="0"/>
    <s v="LSA0002896"/>
    <s v="8056597247351"/>
    <s v="LT PRONTA SUPERMAX POLI BLUE CUT AR"/>
    <x v="2"/>
    <x v="0"/>
    <x v="0"/>
    <x v="0"/>
    <x v="0"/>
    <x v="11"/>
    <x v="0"/>
    <x v="0"/>
    <n v="9999"/>
    <s v="RECEITA"/>
    <x v="4"/>
    <x v="0"/>
    <x v="0"/>
    <x v="0"/>
    <n v="205"/>
    <n v="0"/>
    <n v="0"/>
    <n v="410"/>
    <n v="756"/>
    <n v="82"/>
    <n v="80.650000000000006"/>
    <n v="0"/>
    <n v="9.3738375697458096"/>
    <n v="410"/>
    <n v="675.35"/>
    <s v="Cartão Crédito: R$ 756,00"/>
    <x v="3"/>
  </r>
  <r>
    <x v="4"/>
    <n v="18892"/>
    <x v="1"/>
    <s v="21/02/2022"/>
    <x v="0"/>
    <x v="0"/>
    <x v="0"/>
    <x v="10"/>
    <x v="10"/>
    <x v="0"/>
    <x v="0"/>
    <s v="LSA0002896"/>
    <s v="8056597247351"/>
    <s v="LT PRONTA SUPERMAX POLI BLUE CUT AR"/>
    <x v="2"/>
    <x v="0"/>
    <x v="0"/>
    <x v="0"/>
    <x v="0"/>
    <x v="11"/>
    <x v="0"/>
    <x v="0"/>
    <n v="9999"/>
    <s v="RECEITA"/>
    <x v="4"/>
    <x v="4"/>
    <x v="0"/>
    <x v="0"/>
    <n v="246"/>
    <n v="0"/>
    <n v="0"/>
    <n v="492"/>
    <n v="900"/>
    <n v="82"/>
    <n v="182.16"/>
    <n v="17.793851717902399"/>
    <n v="4.9407114624505901"/>
    <n v="464.35"/>
    <n v="717.84"/>
    <s v="Conta Bancária: R$ 900,00"/>
    <x v="0"/>
  </r>
  <r>
    <x v="4"/>
    <n v="18925"/>
    <x v="1"/>
    <s v="24/02/2022"/>
    <x v="15"/>
    <x v="15"/>
    <x v="0"/>
    <x v="10"/>
    <x v="10"/>
    <x v="0"/>
    <x v="0"/>
    <s v="LSA0002896"/>
    <s v="8056597247351"/>
    <s v="LT PRONTA SUPERMAX POLI BLUE CUT AR"/>
    <x v="2"/>
    <x v="0"/>
    <x v="0"/>
    <x v="0"/>
    <x v="0"/>
    <x v="11"/>
    <x v="0"/>
    <x v="0"/>
    <n v="9999"/>
    <s v="RECEITA"/>
    <x v="4"/>
    <x v="1"/>
    <x v="0"/>
    <x v="0"/>
    <n v="164"/>
    <n v="58"/>
    <n v="17.6829"/>
    <n v="270"/>
    <m/>
    <n v="82"/>
    <m/>
    <n v="13.267813267813301"/>
    <m/>
    <n v="249.65"/>
    <m/>
    <m/>
    <x v="1"/>
  </r>
  <r>
    <x v="4"/>
    <n v="18926"/>
    <x v="1"/>
    <s v="24/02/2022"/>
    <x v="15"/>
    <x v="15"/>
    <x v="0"/>
    <x v="10"/>
    <x v="10"/>
    <x v="0"/>
    <x v="0"/>
    <s v="LSA0002896"/>
    <s v="8056597247351"/>
    <s v="LT PRONTA SUPERMAX POLI BLUE CUT AR"/>
    <x v="2"/>
    <x v="0"/>
    <x v="0"/>
    <x v="0"/>
    <x v="0"/>
    <x v="11"/>
    <x v="0"/>
    <x v="0"/>
    <n v="9999"/>
    <s v="RECEITA"/>
    <x v="4"/>
    <x v="3"/>
    <x v="0"/>
    <x v="0"/>
    <n v="180.5"/>
    <n v="13"/>
    <n v="3.6011000000000002"/>
    <n v="348"/>
    <m/>
    <n v="82"/>
    <m/>
    <n v="17.100737100737099"/>
    <m/>
    <n v="327.64999999999998"/>
    <m/>
    <m/>
    <x v="1"/>
  </r>
  <r>
    <x v="0"/>
    <n v="13022"/>
    <x v="1"/>
    <s v="16/02/2022"/>
    <x v="12"/>
    <x v="12"/>
    <x v="0"/>
    <x v="15"/>
    <x v="15"/>
    <x v="0"/>
    <x v="0"/>
    <s v="788830"/>
    <s v="7909446122709"/>
    <s v="OCULOS RX SPEEDO SPK7001-A01"/>
    <x v="6"/>
    <x v="0"/>
    <x v="0"/>
    <x v="0"/>
    <x v="0"/>
    <x v="5"/>
    <x v="2"/>
    <x v="2"/>
    <n v="1176"/>
    <s v="SPEEDO"/>
    <x v="2"/>
    <x v="0"/>
    <x v="0"/>
    <x v="0"/>
    <n v="335"/>
    <n v="67"/>
    <n v="20"/>
    <n v="268"/>
    <n v="268"/>
    <n v="82.32"/>
    <n v="82.32"/>
    <n v="3.2555879494654998"/>
    <n v="3.2555879494654998"/>
    <n v="185.68"/>
    <n v="185.68"/>
    <s v="Cartão Crédito: R$ 268,00"/>
    <x v="2"/>
  </r>
  <r>
    <x v="5"/>
    <n v="1410"/>
    <x v="1"/>
    <s v="17/02/2022"/>
    <x v="13"/>
    <x v="13"/>
    <x v="0"/>
    <x v="13"/>
    <x v="13"/>
    <x v="0"/>
    <x v="0"/>
    <s v="898838"/>
    <s v="7909446182635"/>
    <s v="OCULOS RX ATITUDE AT7146 G22"/>
    <x v="6"/>
    <x v="0"/>
    <x v="0"/>
    <x v="0"/>
    <x v="0"/>
    <x v="5"/>
    <x v="2"/>
    <x v="2"/>
    <n v="1180"/>
    <s v="ATITUDE"/>
    <x v="2"/>
    <x v="0"/>
    <x v="0"/>
    <x v="0"/>
    <n v="310"/>
    <n v="50"/>
    <n v="16.129000000000001"/>
    <n v="260"/>
    <m/>
    <n v="82.32"/>
    <m/>
    <n v="3.1584062196307099"/>
    <m/>
    <n v="177.68"/>
    <m/>
    <m/>
    <x v="1"/>
  </r>
  <r>
    <x v="0"/>
    <n v="13011"/>
    <x v="1"/>
    <s v="16/02/2022"/>
    <x v="12"/>
    <x v="12"/>
    <x v="0"/>
    <x v="0"/>
    <x v="0"/>
    <x v="0"/>
    <x v="0"/>
    <s v="962052"/>
    <m/>
    <s v="LENTES ZRB428530710-1355"/>
    <x v="1"/>
    <x v="0"/>
    <x v="0"/>
    <x v="0"/>
    <x v="0"/>
    <x v="1"/>
    <x v="0"/>
    <x v="0"/>
    <n v="9999"/>
    <s v="RECEITA"/>
    <x v="4"/>
    <x v="1"/>
    <x v="0"/>
    <x v="0"/>
    <n v="150"/>
    <n v="50"/>
    <n v="16.666699999999999"/>
    <n v="250"/>
    <n v="250"/>
    <n v="82.56"/>
    <n v="41.28"/>
    <n v="6.0562015503876001"/>
    <n v="6.0562015503876001"/>
    <n v="208.72"/>
    <n v="208.72"/>
    <s v="Cartão Débito: R$ 250,00"/>
    <x v="2"/>
  </r>
  <r>
    <x v="3"/>
    <n v="1910"/>
    <x v="1"/>
    <s v="11/02/2022"/>
    <x v="8"/>
    <x v="8"/>
    <x v="0"/>
    <x v="6"/>
    <x v="6"/>
    <x v="0"/>
    <x v="0"/>
    <s v="787924"/>
    <s v="7909446118900"/>
    <s v="OCULOS RX ATITUDE ATK7005-T02"/>
    <x v="6"/>
    <x v="0"/>
    <x v="0"/>
    <x v="0"/>
    <x v="0"/>
    <x v="5"/>
    <x v="2"/>
    <x v="2"/>
    <n v="1180"/>
    <s v="ATITUDE"/>
    <x v="2"/>
    <x v="0"/>
    <x v="0"/>
    <x v="0"/>
    <n v="369"/>
    <n v="0"/>
    <n v="0"/>
    <n v="369"/>
    <n v="369"/>
    <n v="82.69"/>
    <n v="82.69"/>
    <n v="4.4624501148869298"/>
    <n v="4.4624501148869298"/>
    <n v="286.31"/>
    <n v="286.31"/>
    <s v="Cartão Crédito: R$ 369,00"/>
    <x v="4"/>
  </r>
  <r>
    <x v="0"/>
    <n v="12951"/>
    <x v="1"/>
    <s v="09/02/2022"/>
    <x v="16"/>
    <x v="16"/>
    <x v="0"/>
    <x v="0"/>
    <x v="0"/>
    <x v="0"/>
    <x v="0"/>
    <s v="900141"/>
    <s v="7895653168459"/>
    <s v="*CF* OCULOS SOL OC CAROL 0O11003-56-I695"/>
    <x v="4"/>
    <x v="0"/>
    <x v="0"/>
    <x v="0"/>
    <x v="0"/>
    <x v="1"/>
    <x v="1"/>
    <x v="1"/>
    <n v="9923"/>
    <s v="OC CAROL"/>
    <x v="2"/>
    <x v="0"/>
    <x v="0"/>
    <x v="0"/>
    <n v="249"/>
    <n v="0"/>
    <n v="0"/>
    <n v="249"/>
    <n v="249"/>
    <n v="83.97"/>
    <n v="83.97"/>
    <n v="2.96534476598785"/>
    <n v="2.96534476598785"/>
    <n v="165.03"/>
    <n v="165.03"/>
    <s v="Cartão Débito: R$ 249,00"/>
    <x v="2"/>
  </r>
  <r>
    <x v="0"/>
    <n v="12998"/>
    <x v="1"/>
    <s v="15/02/2022"/>
    <x v="7"/>
    <x v="7"/>
    <x v="0"/>
    <x v="15"/>
    <x v="15"/>
    <x v="0"/>
    <x v="0"/>
    <s v="900223"/>
    <s v="7895653138216"/>
    <s v="*CF* OCULOS SOL OC CAROL 0O11002-55-I591"/>
    <x v="4"/>
    <x v="0"/>
    <x v="0"/>
    <x v="0"/>
    <x v="0"/>
    <x v="1"/>
    <x v="1"/>
    <x v="1"/>
    <n v="9923"/>
    <s v="OC CAROL"/>
    <x v="2"/>
    <x v="0"/>
    <x v="0"/>
    <x v="0"/>
    <n v="249"/>
    <n v="29"/>
    <n v="11.646599999999999"/>
    <n v="220"/>
    <n v="240"/>
    <n v="83.97"/>
    <n v="88.14"/>
    <n v="2.6199833273788302"/>
    <n v="2.7229407760381199"/>
    <n v="136.03"/>
    <n v="151.86000000000001"/>
    <s v="Dinheiro: R$ 20,00 | Cartão Crédito: R$ 220,00"/>
    <x v="5"/>
  </r>
  <r>
    <x v="0"/>
    <n v="12986"/>
    <x v="1"/>
    <s v="12/02/2022"/>
    <x v="3"/>
    <x v="3"/>
    <x v="0"/>
    <x v="9"/>
    <x v="9"/>
    <x v="0"/>
    <x v="0"/>
    <s v="142794"/>
    <s v="733905562419"/>
    <s v="LENTES CNT ACUVUE OASYS +2.50 8.4"/>
    <x v="12"/>
    <x v="0"/>
    <x v="0"/>
    <x v="0"/>
    <x v="0"/>
    <x v="14"/>
    <x v="6"/>
    <x v="6"/>
    <n v="9999"/>
    <s v="RECEITA"/>
    <x v="2"/>
    <x v="1"/>
    <x v="0"/>
    <x v="0"/>
    <n v="219"/>
    <n v="0"/>
    <n v="0"/>
    <n v="219"/>
    <n v="219"/>
    <n v="84.22"/>
    <n v="84.22"/>
    <n v="2.6003324625979598"/>
    <n v="2.6003324625979598"/>
    <n v="134.78"/>
    <n v="134.78"/>
    <s v="Cartão Débito: R$ 219,00"/>
    <x v="2"/>
  </r>
  <r>
    <x v="4"/>
    <n v="18848"/>
    <x v="1"/>
    <s v="16/02/2022"/>
    <x v="12"/>
    <x v="12"/>
    <x v="0"/>
    <x v="8"/>
    <x v="8"/>
    <x v="0"/>
    <x v="0"/>
    <s v="142791"/>
    <s v="733905562389"/>
    <s v="LENTES CNT ACUVUE OASYS +1.75"/>
    <x v="12"/>
    <x v="0"/>
    <x v="0"/>
    <x v="0"/>
    <x v="0"/>
    <x v="14"/>
    <x v="6"/>
    <x v="6"/>
    <n v="9999"/>
    <s v="RECEITA"/>
    <x v="2"/>
    <x v="1"/>
    <x v="0"/>
    <x v="0"/>
    <n v="219"/>
    <n v="20"/>
    <n v="9.1324000000000005"/>
    <n v="199"/>
    <n v="199"/>
    <n v="84.22"/>
    <n v="84.22"/>
    <n v="2.3628591783424402"/>
    <n v="2.3628591783424402"/>
    <n v="114.78"/>
    <n v="114.78"/>
    <s v="Crédito: R$ 199,00"/>
    <x v="0"/>
  </r>
  <r>
    <x v="5"/>
    <n v="1287"/>
    <x v="1"/>
    <s v="27/01/2022"/>
    <x v="5"/>
    <x v="5"/>
    <x v="0"/>
    <x v="13"/>
    <x v="13"/>
    <x v="0"/>
    <x v="0"/>
    <s v="900222"/>
    <s v="7895653175228"/>
    <s v="*CF* OCULOS RX OC CAROL 0O14001-53-I691"/>
    <x v="4"/>
    <x v="0"/>
    <x v="0"/>
    <x v="0"/>
    <x v="0"/>
    <x v="1"/>
    <x v="2"/>
    <x v="2"/>
    <n v="9923"/>
    <s v="OC CAROL"/>
    <x v="2"/>
    <x v="0"/>
    <x v="0"/>
    <x v="0"/>
    <n v="287"/>
    <n v="6"/>
    <n v="2.0905999999999998"/>
    <n v="281"/>
    <m/>
    <n v="84.36"/>
    <m/>
    <n v="3.33096254148886"/>
    <m/>
    <n v="196.64"/>
    <m/>
    <m/>
    <x v="1"/>
  </r>
  <r>
    <x v="1"/>
    <n v="3013"/>
    <x v="1"/>
    <s v="06/02/2022"/>
    <x v="21"/>
    <x v="22"/>
    <x v="0"/>
    <x v="2"/>
    <x v="2"/>
    <x v="0"/>
    <x v="0"/>
    <s v="738245"/>
    <s v="7909446121108"/>
    <s v="OCULOS SOL SPEEDO DRIBLE-A02"/>
    <x v="6"/>
    <x v="0"/>
    <x v="0"/>
    <x v="0"/>
    <x v="0"/>
    <x v="5"/>
    <x v="1"/>
    <x v="1"/>
    <n v="1176"/>
    <s v="SPEEDO"/>
    <x v="2"/>
    <x v="0"/>
    <x v="0"/>
    <x v="0"/>
    <n v="307"/>
    <n v="7"/>
    <n v="2.2801"/>
    <n v="300"/>
    <n v="300"/>
    <n v="84.53"/>
    <n v="84.53"/>
    <n v="3.5490358452620399"/>
    <n v="3.5490358452620399"/>
    <n v="215.47"/>
    <n v="215.47"/>
    <s v="Dinheiro: R$ 300,00"/>
    <x v="0"/>
  </r>
  <r>
    <x v="0"/>
    <n v="12973"/>
    <x v="1"/>
    <s v="11/02/2022"/>
    <x v="13"/>
    <x v="13"/>
    <x v="0"/>
    <x v="0"/>
    <x v="0"/>
    <x v="0"/>
    <x v="0"/>
    <s v="730165"/>
    <m/>
    <s v="OCULOS SOL BULGET BG9109I-A02P"/>
    <x v="6"/>
    <x v="0"/>
    <x v="0"/>
    <x v="0"/>
    <x v="0"/>
    <x v="5"/>
    <x v="1"/>
    <x v="1"/>
    <n v="1192"/>
    <s v="BULGET"/>
    <x v="2"/>
    <x v="0"/>
    <x v="0"/>
    <x v="0"/>
    <n v="307"/>
    <n v="9"/>
    <n v="2.9316"/>
    <n v="298"/>
    <n v="298"/>
    <n v="84.53"/>
    <n v="84.53"/>
    <n v="3.5253756062936201"/>
    <n v="3.5253756062936201"/>
    <n v="213.47"/>
    <n v="213.47"/>
    <s v="Cartão Crédito: R$ 298,00"/>
    <x v="6"/>
  </r>
  <r>
    <x v="0"/>
    <n v="13006"/>
    <x v="1"/>
    <s v="16/02/2022"/>
    <x v="12"/>
    <x v="12"/>
    <x v="0"/>
    <x v="15"/>
    <x v="15"/>
    <x v="0"/>
    <x v="0"/>
    <s v="715512"/>
    <s v="7895653182905"/>
    <s v="*CF* OCULOS RX KIPLING 0KP3122-52-G747"/>
    <x v="1"/>
    <x v="0"/>
    <x v="0"/>
    <x v="0"/>
    <x v="0"/>
    <x v="1"/>
    <x v="2"/>
    <x v="2"/>
    <n v="1007"/>
    <s v="KIPLING"/>
    <x v="2"/>
    <x v="0"/>
    <x v="0"/>
    <x v="0"/>
    <n v="588"/>
    <n v="400"/>
    <n v="68.027199999999993"/>
    <n v="188"/>
    <m/>
    <n v="84.93"/>
    <m/>
    <n v="2.2135876604262301"/>
    <m/>
    <n v="103.07"/>
    <m/>
    <m/>
    <x v="1"/>
  </r>
  <r>
    <x v="0"/>
    <n v="12877"/>
    <x v="1"/>
    <s v="03/02/2022"/>
    <x v="1"/>
    <x v="20"/>
    <x v="0"/>
    <x v="0"/>
    <x v="0"/>
    <x v="0"/>
    <x v="0"/>
    <s v="788289"/>
    <s v="7909446120682"/>
    <s v="OCULOS RX BULGET BG7062-T01"/>
    <x v="6"/>
    <x v="0"/>
    <x v="0"/>
    <x v="0"/>
    <x v="0"/>
    <x v="5"/>
    <x v="2"/>
    <x v="2"/>
    <n v="1192"/>
    <s v="BULGET"/>
    <x v="2"/>
    <x v="0"/>
    <x v="0"/>
    <x v="0"/>
    <n v="369"/>
    <n v="0"/>
    <n v="0"/>
    <n v="369"/>
    <n v="918"/>
    <n v="85.05"/>
    <n v="148.65"/>
    <n v="4.3386243386243404"/>
    <n v="6.1755802219979801"/>
    <n v="283.95"/>
    <n v="769.35"/>
    <s v="Cartão Crédito: R$ 918,00"/>
    <x v="3"/>
  </r>
  <r>
    <x v="5"/>
    <n v="1382"/>
    <x v="1"/>
    <s v="15/02/2022"/>
    <x v="7"/>
    <x v="7"/>
    <x v="0"/>
    <x v="13"/>
    <x v="13"/>
    <x v="0"/>
    <x v="0"/>
    <s v="788295"/>
    <s v="7909446120743"/>
    <s v="OCULOS RX BULGET BG7063-T03"/>
    <x v="6"/>
    <x v="0"/>
    <x v="0"/>
    <x v="0"/>
    <x v="0"/>
    <x v="5"/>
    <x v="2"/>
    <x v="2"/>
    <n v="1192"/>
    <s v="BULGET"/>
    <x v="2"/>
    <x v="0"/>
    <x v="0"/>
    <x v="0"/>
    <n v="369"/>
    <n v="0"/>
    <n v="0"/>
    <n v="369"/>
    <n v="2000"/>
    <n v="85.05"/>
    <n v="239.22"/>
    <n v="4.3386243386243404"/>
    <n v="8.3605049745004596"/>
    <n v="283.95"/>
    <n v="1760.78"/>
    <s v="Crédito: R$ 2000,00"/>
    <x v="0"/>
  </r>
  <r>
    <x v="2"/>
    <n v="8131"/>
    <x v="1"/>
    <s v="21/02/2022"/>
    <x v="0"/>
    <x v="0"/>
    <x v="0"/>
    <x v="4"/>
    <x v="4"/>
    <x v="0"/>
    <x v="0"/>
    <s v="889440"/>
    <s v="7909446144640"/>
    <s v="OCULOS RX ATITUDE AT6226IN-N01"/>
    <x v="6"/>
    <x v="0"/>
    <x v="0"/>
    <x v="0"/>
    <x v="0"/>
    <x v="5"/>
    <x v="2"/>
    <x v="2"/>
    <n v="1180"/>
    <s v="ATITUDE"/>
    <x v="2"/>
    <x v="1"/>
    <x v="0"/>
    <x v="0"/>
    <n v="305"/>
    <n v="100.5"/>
    <n v="32.950800000000001"/>
    <n v="204.5"/>
    <m/>
    <n v="85.05"/>
    <m/>
    <n v="2.4044679600235201"/>
    <m/>
    <n v="119.45"/>
    <m/>
    <m/>
    <x v="1"/>
  </r>
  <r>
    <x v="0"/>
    <n v="12943"/>
    <x v="1"/>
    <s v="08/02/2022"/>
    <x v="11"/>
    <x v="11"/>
    <x v="0"/>
    <x v="0"/>
    <x v="0"/>
    <x v="0"/>
    <x v="0"/>
    <s v="860703"/>
    <s v="7909446137338"/>
    <s v="OCULOS RX SPEEDO SPK4006-H03"/>
    <x v="6"/>
    <x v="0"/>
    <x v="0"/>
    <x v="0"/>
    <x v="0"/>
    <x v="5"/>
    <x v="2"/>
    <x v="2"/>
    <n v="1176"/>
    <s v="SPEEDO"/>
    <x v="2"/>
    <x v="0"/>
    <x v="0"/>
    <x v="0"/>
    <n v="360"/>
    <n v="0"/>
    <n v="0"/>
    <n v="360"/>
    <m/>
    <n v="85.68"/>
    <m/>
    <n v="4.2016806722689104"/>
    <m/>
    <n v="274.32"/>
    <m/>
    <m/>
    <x v="1"/>
  </r>
  <r>
    <x v="1"/>
    <n v="2983"/>
    <x v="1"/>
    <s v="04/02/2022"/>
    <x v="20"/>
    <x v="21"/>
    <x v="0"/>
    <x v="2"/>
    <x v="2"/>
    <x v="0"/>
    <x v="0"/>
    <s v="374892"/>
    <s v="7891318437014"/>
    <s v="*CF* OCULOS RX ARNETTE 0AN7073L-53-2260"/>
    <x v="1"/>
    <x v="0"/>
    <x v="0"/>
    <x v="0"/>
    <x v="0"/>
    <x v="1"/>
    <x v="2"/>
    <x v="2"/>
    <n v="1070"/>
    <s v="ARNETTE"/>
    <x v="2"/>
    <x v="0"/>
    <x v="0"/>
    <x v="0"/>
    <n v="500"/>
    <n v="50"/>
    <n v="10"/>
    <n v="450"/>
    <n v="450"/>
    <n v="85.71"/>
    <n v="85.71"/>
    <n v="5.2502625131256604"/>
    <n v="5.2502625131256604"/>
    <n v="364.29"/>
    <n v="364.29"/>
    <s v="Cartão Crédito: R$ 300,00 | Cartão Débito: R$ 150,00"/>
    <x v="7"/>
  </r>
  <r>
    <x v="1"/>
    <n v="3037"/>
    <x v="1"/>
    <s v="08/02/2022"/>
    <x v="4"/>
    <x v="4"/>
    <x v="0"/>
    <x v="1"/>
    <x v="1"/>
    <x v="0"/>
    <x v="0"/>
    <s v="710102"/>
    <s v="7895653177741"/>
    <s v="*CF* OCULOS RX PLATINI 0P91181-55-G553"/>
    <x v="1"/>
    <x v="0"/>
    <x v="0"/>
    <x v="0"/>
    <x v="0"/>
    <x v="1"/>
    <x v="2"/>
    <x v="2"/>
    <n v="1015"/>
    <s v="PLATINI"/>
    <x v="2"/>
    <x v="0"/>
    <x v="0"/>
    <x v="0"/>
    <n v="475"/>
    <n v="235"/>
    <n v="49.473700000000001"/>
    <n v="240"/>
    <n v="950"/>
    <n v="86.67"/>
    <n v="124.17"/>
    <n v="2.7691242644513698"/>
    <n v="7.6508013207699097"/>
    <n v="153.33000000000001"/>
    <n v="825.83"/>
    <s v="Cartão Crédito: R$ 950,00"/>
    <x v="3"/>
  </r>
  <r>
    <x v="4"/>
    <n v="18747"/>
    <x v="1"/>
    <s v="09/02/2022"/>
    <x v="16"/>
    <x v="16"/>
    <x v="0"/>
    <x v="8"/>
    <x v="8"/>
    <x v="0"/>
    <x v="0"/>
    <s v="864893"/>
    <s v="7895653210516"/>
    <s v="*CF* OCULOS RX PLATINI 0P91190-57-H961"/>
    <x v="4"/>
    <x v="0"/>
    <x v="0"/>
    <x v="0"/>
    <x v="0"/>
    <x v="1"/>
    <x v="2"/>
    <x v="2"/>
    <n v="1015"/>
    <s v="PLATINI"/>
    <x v="2"/>
    <x v="0"/>
    <x v="0"/>
    <x v="0"/>
    <n v="475"/>
    <n v="287"/>
    <n v="60.421100000000003"/>
    <n v="188"/>
    <m/>
    <n v="86.67"/>
    <m/>
    <n v="2.1691473404869002"/>
    <m/>
    <n v="101.33"/>
    <m/>
    <m/>
    <x v="1"/>
  </r>
  <r>
    <x v="4"/>
    <n v="18779"/>
    <x v="1"/>
    <s v="11/02/2022"/>
    <x v="8"/>
    <x v="8"/>
    <x v="0"/>
    <x v="12"/>
    <x v="12"/>
    <x v="0"/>
    <x v="0"/>
    <s v="918676"/>
    <s v="7895653218635"/>
    <s v="*CF* OCULOS RX PLATINI 0P91187-54-I375"/>
    <x v="1"/>
    <x v="0"/>
    <x v="0"/>
    <x v="0"/>
    <x v="0"/>
    <x v="1"/>
    <x v="2"/>
    <x v="2"/>
    <n v="1015"/>
    <s v="PLATINI"/>
    <x v="2"/>
    <x v="0"/>
    <x v="0"/>
    <x v="0"/>
    <n v="475"/>
    <n v="344"/>
    <n v="72.421099999999996"/>
    <n v="131"/>
    <m/>
    <n v="86.67"/>
    <m/>
    <n v="1.5114803276797"/>
    <m/>
    <n v="44.33"/>
    <m/>
    <m/>
    <x v="1"/>
  </r>
  <r>
    <x v="5"/>
    <n v="1375"/>
    <x v="1"/>
    <s v="12/02/2022"/>
    <x v="3"/>
    <x v="3"/>
    <x v="0"/>
    <x v="13"/>
    <x v="13"/>
    <x v="0"/>
    <x v="0"/>
    <s v="635750"/>
    <s v="7895653169418"/>
    <s v="*CF* OCULOS RX PLATINI 0P91177-54-F975"/>
    <x v="1"/>
    <x v="0"/>
    <x v="0"/>
    <x v="0"/>
    <x v="0"/>
    <x v="1"/>
    <x v="2"/>
    <x v="2"/>
    <n v="1015"/>
    <s v="PLATINI"/>
    <x v="2"/>
    <x v="0"/>
    <x v="0"/>
    <x v="0"/>
    <n v="475"/>
    <n v="201"/>
    <n v="42.315800000000003"/>
    <n v="274"/>
    <n v="274"/>
    <n v="86.67"/>
    <n v="86.67"/>
    <n v="3.1614168685819801"/>
    <n v="3.1614168685819801"/>
    <n v="187.33"/>
    <n v="187.33"/>
    <s v="Cartão Crédito: R$ 274,00"/>
    <x v="5"/>
  </r>
  <r>
    <x v="4"/>
    <n v="18888"/>
    <x v="1"/>
    <s v="21/02/2022"/>
    <x v="0"/>
    <x v="0"/>
    <x v="0"/>
    <x v="7"/>
    <x v="7"/>
    <x v="0"/>
    <x v="0"/>
    <s v="864892"/>
    <s v="7895653210509"/>
    <s v="*CF* OCULOS RX PLATINI 0P91190-57-H960"/>
    <x v="4"/>
    <x v="0"/>
    <x v="0"/>
    <x v="0"/>
    <x v="0"/>
    <x v="1"/>
    <x v="2"/>
    <x v="2"/>
    <n v="1015"/>
    <s v="PLATINI"/>
    <x v="2"/>
    <x v="0"/>
    <x v="0"/>
    <x v="0"/>
    <n v="475"/>
    <n v="235"/>
    <n v="49.473700000000001"/>
    <n v="240"/>
    <n v="1790"/>
    <n v="86.67"/>
    <n v="188.32"/>
    <n v="2.7691242644513698"/>
    <n v="9.5050977060322897"/>
    <n v="153.33000000000001"/>
    <n v="1601.68"/>
    <s v="Conta Bancária: R$ 1790,00"/>
    <x v="0"/>
  </r>
  <r>
    <x v="2"/>
    <n v="8143"/>
    <x v="1"/>
    <s v="23/02/2022"/>
    <x v="23"/>
    <x v="24"/>
    <x v="0"/>
    <x v="4"/>
    <x v="4"/>
    <x v="0"/>
    <x v="0"/>
    <s v="710102"/>
    <s v="7895653177741"/>
    <s v="*CF* OCULOS RX PLATINI 0P91181-55-G553"/>
    <x v="1"/>
    <x v="0"/>
    <x v="0"/>
    <x v="0"/>
    <x v="0"/>
    <x v="1"/>
    <x v="2"/>
    <x v="2"/>
    <n v="1015"/>
    <s v="PLATINI"/>
    <x v="2"/>
    <x v="0"/>
    <x v="0"/>
    <x v="0"/>
    <n v="475"/>
    <n v="238"/>
    <n v="50.1053"/>
    <n v="237"/>
    <m/>
    <n v="86.67"/>
    <m/>
    <n v="2.73451021114573"/>
    <m/>
    <n v="150.33000000000001"/>
    <m/>
    <m/>
    <x v="0"/>
  </r>
  <r>
    <x v="5"/>
    <n v="1456"/>
    <x v="1"/>
    <s v="25/02/2022"/>
    <x v="19"/>
    <x v="19"/>
    <x v="0"/>
    <x v="13"/>
    <x v="13"/>
    <x v="0"/>
    <x v="0"/>
    <s v="739711"/>
    <s v="7895653191709"/>
    <s v="*CF* OCULOS RX PLATINI 0P91186-54-H405"/>
    <x v="1"/>
    <x v="0"/>
    <x v="0"/>
    <x v="0"/>
    <x v="0"/>
    <x v="1"/>
    <x v="2"/>
    <x v="2"/>
    <n v="1015"/>
    <s v="PLATINI"/>
    <x v="2"/>
    <x v="1"/>
    <x v="0"/>
    <x v="0"/>
    <n v="380"/>
    <n v="43"/>
    <n v="11.315799999999999"/>
    <n v="337"/>
    <m/>
    <n v="86.67"/>
    <m/>
    <n v="3.88831198800046"/>
    <m/>
    <n v="250.33"/>
    <m/>
    <m/>
    <x v="1"/>
  </r>
  <r>
    <x v="5"/>
    <n v="1425"/>
    <x v="1"/>
    <s v="19/02/2022"/>
    <x v="2"/>
    <x v="2"/>
    <x v="0"/>
    <x v="13"/>
    <x v="13"/>
    <x v="0"/>
    <x v="0"/>
    <s v="918676"/>
    <s v="7895653218635"/>
    <s v="*CF* OCULOS RX PLATINI 0P91187-54-I375"/>
    <x v="1"/>
    <x v="0"/>
    <x v="0"/>
    <x v="0"/>
    <x v="0"/>
    <x v="1"/>
    <x v="2"/>
    <x v="2"/>
    <n v="1015"/>
    <s v="PLATINI"/>
    <x v="2"/>
    <x v="0"/>
    <x v="0"/>
    <x v="0"/>
    <n v="475"/>
    <n v="261"/>
    <n v="54.947400000000002"/>
    <n v="214"/>
    <n v="374"/>
    <n v="86.67"/>
    <n v="233.3"/>
    <n v="2.4691358024691401"/>
    <n v="1.60308615516502"/>
    <n v="127.33"/>
    <n v="140.69999999999999"/>
    <s v="Dinheiro: R$ 174,00 | Crédito: R$ 200,00"/>
    <x v="0"/>
  </r>
  <r>
    <x v="2"/>
    <n v="8160"/>
    <x v="1"/>
    <s v="24/02/2022"/>
    <x v="15"/>
    <x v="15"/>
    <x v="0"/>
    <x v="4"/>
    <x v="4"/>
    <x v="0"/>
    <x v="0"/>
    <s v="723786"/>
    <s v="7895653187283"/>
    <s v="*CF* OCULOS RX PLATINI 0P91185-55-H008"/>
    <x v="1"/>
    <x v="0"/>
    <x v="0"/>
    <x v="0"/>
    <x v="0"/>
    <x v="1"/>
    <x v="2"/>
    <x v="2"/>
    <n v="1015"/>
    <s v="PLATINI"/>
    <x v="2"/>
    <x v="0"/>
    <x v="0"/>
    <x v="0"/>
    <n v="475"/>
    <n v="315"/>
    <n v="66.315799999999996"/>
    <n v="160"/>
    <m/>
    <n v="86.67"/>
    <m/>
    <n v="1.84608284296758"/>
    <m/>
    <n v="73.33"/>
    <m/>
    <m/>
    <x v="1"/>
  </r>
  <r>
    <x v="4"/>
    <n v="18929"/>
    <x v="1"/>
    <s v="24/02/2022"/>
    <x v="15"/>
    <x v="15"/>
    <x v="0"/>
    <x v="8"/>
    <x v="8"/>
    <x v="0"/>
    <x v="0"/>
    <s v="715647"/>
    <s v="7895653183186"/>
    <s v="OCULOS RX PLATINI 0P91184-56-G771"/>
    <x v="1"/>
    <x v="0"/>
    <x v="0"/>
    <x v="0"/>
    <x v="0"/>
    <x v="1"/>
    <x v="2"/>
    <x v="2"/>
    <n v="1015"/>
    <s v="PLATINI"/>
    <x v="2"/>
    <x v="0"/>
    <x v="0"/>
    <x v="0"/>
    <n v="438"/>
    <n v="5.5"/>
    <n v="1.2557"/>
    <n v="432.5"/>
    <m/>
    <n v="86.67"/>
    <m/>
    <n v="4.9901926848967397"/>
    <m/>
    <n v="345.83"/>
    <m/>
    <m/>
    <x v="1"/>
  </r>
  <r>
    <x v="1"/>
    <n v="3201"/>
    <x v="1"/>
    <s v="26/02/2022"/>
    <x v="2"/>
    <x v="2"/>
    <x v="0"/>
    <x v="3"/>
    <x v="3"/>
    <x v="0"/>
    <x v="0"/>
    <s v="551942"/>
    <s v="733905818646"/>
    <s v="LENTES CNT 1-D OASYS -4.00 8.5"/>
    <x v="12"/>
    <x v="0"/>
    <x v="0"/>
    <x v="0"/>
    <x v="0"/>
    <x v="14"/>
    <x v="6"/>
    <x v="6"/>
    <n v="9999"/>
    <s v="RECEITA"/>
    <x v="4"/>
    <x v="1"/>
    <x v="0"/>
    <x v="0"/>
    <n v="195"/>
    <n v="0"/>
    <n v="0"/>
    <n v="390"/>
    <m/>
    <n v="87.56"/>
    <m/>
    <n v="4.4540886249428997"/>
    <m/>
    <n v="302.44"/>
    <m/>
    <m/>
    <x v="1"/>
  </r>
  <r>
    <x v="2"/>
    <n v="8032"/>
    <x v="1"/>
    <s v="04/02/2022"/>
    <x v="20"/>
    <x v="21"/>
    <x v="0"/>
    <x v="4"/>
    <x v="4"/>
    <x v="0"/>
    <x v="0"/>
    <s v="LSA0012566"/>
    <s v="8056597558877"/>
    <s v="LP ORMA INCOLOR CRIZAL EASY PRO"/>
    <x v="2"/>
    <x v="0"/>
    <x v="0"/>
    <x v="0"/>
    <x v="0"/>
    <x v="0"/>
    <x v="0"/>
    <x v="0"/>
    <n v="9999"/>
    <s v="RECEITA"/>
    <x v="4"/>
    <x v="1"/>
    <x v="0"/>
    <x v="0"/>
    <n v="174.5"/>
    <n v="0"/>
    <n v="0"/>
    <n v="349"/>
    <m/>
    <n v="87.6"/>
    <m/>
    <n v="0"/>
    <m/>
    <n v="349"/>
    <m/>
    <m/>
    <x v="1"/>
  </r>
  <r>
    <x v="1"/>
    <n v="3023"/>
    <x v="1"/>
    <s v="07/02/2022"/>
    <x v="17"/>
    <x v="17"/>
    <x v="0"/>
    <x v="2"/>
    <x v="2"/>
    <x v="0"/>
    <x v="0"/>
    <s v="LSA0012566"/>
    <s v="8056597558877"/>
    <s v="LP ORMA INCOLOR CRIZAL EASY PRO"/>
    <x v="2"/>
    <x v="0"/>
    <x v="0"/>
    <x v="0"/>
    <x v="0"/>
    <x v="0"/>
    <x v="0"/>
    <x v="0"/>
    <n v="9999"/>
    <s v="RECEITA"/>
    <x v="4"/>
    <x v="1"/>
    <x v="0"/>
    <x v="0"/>
    <n v="174.5"/>
    <n v="0"/>
    <n v="0"/>
    <n v="349"/>
    <n v="349"/>
    <n v="87.6"/>
    <n v="53.62"/>
    <n v="6.5087653860499799"/>
    <n v="6.5087653860499799"/>
    <n v="295.38"/>
    <n v="295.38"/>
    <s v="Cartão Crédito: R$ 349,00"/>
    <x v="5"/>
  </r>
  <r>
    <x v="1"/>
    <n v="3092"/>
    <x v="1"/>
    <s v="14/02/2022"/>
    <x v="11"/>
    <x v="11"/>
    <x v="0"/>
    <x v="3"/>
    <x v="3"/>
    <x v="0"/>
    <x v="0"/>
    <s v="LSA0012566"/>
    <s v="8056597558877"/>
    <s v="LP ORMA INCOLOR CRIZAL EASY PRO"/>
    <x v="2"/>
    <x v="0"/>
    <x v="0"/>
    <x v="0"/>
    <x v="0"/>
    <x v="0"/>
    <x v="0"/>
    <x v="0"/>
    <n v="9999"/>
    <s v="RECEITA"/>
    <x v="4"/>
    <x v="1"/>
    <x v="0"/>
    <x v="0"/>
    <n v="174.5"/>
    <n v="0"/>
    <n v="0"/>
    <n v="349"/>
    <m/>
    <n v="87.6"/>
    <m/>
    <n v="6.5087653860499799"/>
    <m/>
    <n v="295.38"/>
    <m/>
    <m/>
    <x v="1"/>
  </r>
  <r>
    <x v="4"/>
    <n v="18687"/>
    <x v="1"/>
    <s v="04/02/2022"/>
    <x v="20"/>
    <x v="21"/>
    <x v="0"/>
    <x v="10"/>
    <x v="10"/>
    <x v="0"/>
    <x v="0"/>
    <s v="788703"/>
    <s v="7909446137079"/>
    <s v="OCULOS RX SPEEDO SP7001-H01"/>
    <x v="6"/>
    <x v="0"/>
    <x v="0"/>
    <x v="0"/>
    <x v="0"/>
    <x v="5"/>
    <x v="2"/>
    <x v="2"/>
    <n v="1176"/>
    <s v="SPEEDO"/>
    <x v="2"/>
    <x v="0"/>
    <x v="0"/>
    <x v="0"/>
    <n v="369"/>
    <n v="129"/>
    <n v="34.959299999999999"/>
    <n v="240"/>
    <n v="889"/>
    <n v="88.2"/>
    <n v="160.96"/>
    <n v="2.72108843537415"/>
    <n v="5.5231113320079501"/>
    <n v="151.80000000000001"/>
    <n v="728.04"/>
    <s v="Cartão Crédito: R$ 889,00"/>
    <x v="3"/>
  </r>
  <r>
    <x v="4"/>
    <n v="18687"/>
    <x v="1"/>
    <s v="04/02/2022"/>
    <x v="20"/>
    <x v="21"/>
    <x v="0"/>
    <x v="10"/>
    <x v="10"/>
    <x v="0"/>
    <x v="0"/>
    <s v="8351"/>
    <m/>
    <s v="PROG CONCEPT"/>
    <x v="2"/>
    <x v="0"/>
    <x v="0"/>
    <x v="0"/>
    <x v="0"/>
    <x v="2"/>
    <x v="0"/>
    <x v="0"/>
    <n v="9999"/>
    <s v="RECEITA"/>
    <x v="4"/>
    <x v="2"/>
    <x v="0"/>
    <x v="0"/>
    <n v="345"/>
    <n v="41"/>
    <n v="5.9420000000000002"/>
    <n v="649"/>
    <m/>
    <n v="88.28"/>
    <m/>
    <n v="8.9197361187465596"/>
    <m/>
    <n v="576.24"/>
    <m/>
    <m/>
    <x v="1"/>
  </r>
  <r>
    <x v="5"/>
    <n v="1361"/>
    <x v="1"/>
    <s v="10/02/2022"/>
    <x v="18"/>
    <x v="18"/>
    <x v="0"/>
    <x v="14"/>
    <x v="14"/>
    <x v="0"/>
    <x v="0"/>
    <s v="8351"/>
    <m/>
    <s v="PROG CONCEPT"/>
    <x v="2"/>
    <x v="0"/>
    <x v="0"/>
    <x v="0"/>
    <x v="0"/>
    <x v="2"/>
    <x v="0"/>
    <x v="0"/>
    <n v="9999"/>
    <s v="RECEITA"/>
    <x v="4"/>
    <x v="2"/>
    <x v="0"/>
    <x v="0"/>
    <n v="345"/>
    <n v="201"/>
    <n v="29.130400000000002"/>
    <n v="489"/>
    <n v="739"/>
    <n v="88.28"/>
    <n v="182.76"/>
    <n v="5.8422939068100401"/>
    <n v="4.0435543882687703"/>
    <n v="405.3"/>
    <n v="556.24"/>
    <s v="Cartão Crédito: R$ 739,00"/>
    <x v="3"/>
  </r>
  <r>
    <x v="0"/>
    <n v="13001"/>
    <x v="1"/>
    <s v="15/02/2022"/>
    <x v="7"/>
    <x v="7"/>
    <x v="0"/>
    <x v="15"/>
    <x v="15"/>
    <x v="0"/>
    <x v="0"/>
    <s v="8352"/>
    <m/>
    <s v="PROG SUPER"/>
    <x v="2"/>
    <x v="0"/>
    <x v="0"/>
    <x v="0"/>
    <x v="0"/>
    <x v="2"/>
    <x v="0"/>
    <x v="0"/>
    <n v="9999"/>
    <s v="RECEITA"/>
    <x v="4"/>
    <x v="2"/>
    <x v="0"/>
    <x v="0"/>
    <n v="840"/>
    <n v="588"/>
    <n v="35"/>
    <n v="1092"/>
    <m/>
    <n v="88.28"/>
    <m/>
    <n v="2.92761394101877"/>
    <m/>
    <n v="719"/>
    <m/>
    <m/>
    <x v="1"/>
  </r>
  <r>
    <x v="5"/>
    <n v="1412"/>
    <x v="1"/>
    <s v="17/02/2022"/>
    <x v="13"/>
    <x v="13"/>
    <x v="0"/>
    <x v="13"/>
    <x v="13"/>
    <x v="0"/>
    <x v="0"/>
    <s v="8351"/>
    <m/>
    <s v="PROG CONCEPT"/>
    <x v="2"/>
    <x v="0"/>
    <x v="0"/>
    <x v="0"/>
    <x v="0"/>
    <x v="2"/>
    <x v="0"/>
    <x v="0"/>
    <n v="9999"/>
    <s v="RECEITA"/>
    <x v="4"/>
    <x v="2"/>
    <x v="0"/>
    <x v="0"/>
    <n v="345"/>
    <n v="48"/>
    <n v="6.9565000000000001"/>
    <n v="642"/>
    <n v="800"/>
    <n v="88.28"/>
    <n v="153.29"/>
    <n v="7.6702508960573503"/>
    <n v="5.21886620131776"/>
    <n v="558.29999999999995"/>
    <n v="646.71"/>
    <s v="Conta Bancária: R$ 800,00"/>
    <x v="0"/>
  </r>
  <r>
    <x v="5"/>
    <n v="1374"/>
    <x v="1"/>
    <s v="12/02/2022"/>
    <x v="14"/>
    <x v="14"/>
    <x v="0"/>
    <x v="13"/>
    <x v="13"/>
    <x v="0"/>
    <x v="0"/>
    <s v="8351"/>
    <m/>
    <s v="PROG CONCEPT"/>
    <x v="2"/>
    <x v="0"/>
    <x v="0"/>
    <x v="0"/>
    <x v="0"/>
    <x v="2"/>
    <x v="0"/>
    <x v="0"/>
    <n v="9999"/>
    <s v="RECEITA"/>
    <x v="4"/>
    <x v="2"/>
    <x v="0"/>
    <x v="0"/>
    <n v="345"/>
    <n v="201"/>
    <n v="29.130400000000002"/>
    <n v="489"/>
    <n v="670"/>
    <n v="88.28"/>
    <n v="176"/>
    <n v="5.8422939068100401"/>
    <n v="3.8068181818181799"/>
    <n v="405.3"/>
    <n v="494"/>
    <s v="Dinheiro: R$ 335,00 | Crédito: R$ 335,00"/>
    <x v="0"/>
  </r>
  <r>
    <x v="1"/>
    <n v="3026"/>
    <x v="1"/>
    <s v="07/02/2022"/>
    <x v="17"/>
    <x v="17"/>
    <x v="0"/>
    <x v="3"/>
    <x v="3"/>
    <x v="0"/>
    <x v="0"/>
    <s v="962250"/>
    <m/>
    <s v="LENTES ZRB302530001-5862"/>
    <x v="1"/>
    <x v="0"/>
    <x v="0"/>
    <x v="0"/>
    <x v="0"/>
    <x v="1"/>
    <x v="0"/>
    <x v="0"/>
    <n v="9999"/>
    <s v="RECEITA"/>
    <x v="2"/>
    <x v="0"/>
    <x v="0"/>
    <x v="0"/>
    <n v="385"/>
    <n v="35"/>
    <n v="9.0908999999999995"/>
    <n v="350"/>
    <n v="350"/>
    <n v="88.504999999999995"/>
    <n v="88.51"/>
    <n v="3.9543554400632699"/>
    <n v="3.9543554400632699"/>
    <n v="261.49"/>
    <n v="261.49"/>
    <s v="Cartão Crédito: R$ 350,00"/>
    <x v="6"/>
  </r>
  <r>
    <x v="0"/>
    <n v="12861"/>
    <x v="1"/>
    <s v="01/02/2022"/>
    <x v="10"/>
    <x v="10"/>
    <x v="0"/>
    <x v="9"/>
    <x v="9"/>
    <x v="0"/>
    <x v="0"/>
    <s v="142820"/>
    <s v="733905562723"/>
    <s v="LENTES CNT ACUVUE OASYS -2.25 8.4"/>
    <x v="12"/>
    <x v="0"/>
    <x v="0"/>
    <x v="0"/>
    <x v="0"/>
    <x v="14"/>
    <x v="6"/>
    <x v="6"/>
    <n v="9999"/>
    <s v="RECEITA"/>
    <x v="2"/>
    <x v="1"/>
    <x v="0"/>
    <x v="0"/>
    <n v="219"/>
    <n v="20"/>
    <n v="9.1324000000000005"/>
    <n v="199"/>
    <m/>
    <n v="88.68"/>
    <m/>
    <n v="2.2440234551195299"/>
    <m/>
    <n v="110.32"/>
    <m/>
    <m/>
    <x v="1"/>
  </r>
  <r>
    <x v="0"/>
    <n v="12865"/>
    <x v="1"/>
    <s v="02/02/2022"/>
    <x v="5"/>
    <x v="5"/>
    <x v="0"/>
    <x v="9"/>
    <x v="9"/>
    <x v="0"/>
    <x v="0"/>
    <s v="142820"/>
    <s v="733905562723"/>
    <s v="LENTES CNT ACUVUE OASYS -2.25 8.4"/>
    <x v="12"/>
    <x v="0"/>
    <x v="0"/>
    <x v="0"/>
    <x v="0"/>
    <x v="14"/>
    <x v="6"/>
    <x v="6"/>
    <n v="9999"/>
    <s v="RECEITA"/>
    <x v="2"/>
    <x v="1"/>
    <x v="0"/>
    <x v="0"/>
    <n v="219"/>
    <n v="20"/>
    <n v="9.1324000000000005"/>
    <n v="199"/>
    <n v="597"/>
    <n v="88.68"/>
    <n v="266.04000000000002"/>
    <n v="2.2440234551195299"/>
    <n v="2.2440234551195299"/>
    <n v="110.32"/>
    <n v="330.96"/>
    <s v="Cartão Crédito: R$ 597,00"/>
    <x v="5"/>
  </r>
  <r>
    <x v="0"/>
    <n v="12865"/>
    <x v="1"/>
    <s v="02/02/2022"/>
    <x v="5"/>
    <x v="5"/>
    <x v="0"/>
    <x v="9"/>
    <x v="9"/>
    <x v="0"/>
    <x v="0"/>
    <s v="142820"/>
    <s v="733905562723"/>
    <s v="LENTES CNT ACUVUE OASYS -2.25 8.4"/>
    <x v="12"/>
    <x v="0"/>
    <x v="0"/>
    <x v="0"/>
    <x v="0"/>
    <x v="14"/>
    <x v="6"/>
    <x v="6"/>
    <n v="9999"/>
    <s v="RECEITA"/>
    <x v="2"/>
    <x v="1"/>
    <x v="0"/>
    <x v="0"/>
    <n v="219"/>
    <n v="20"/>
    <n v="9.1324000000000005"/>
    <n v="199"/>
    <m/>
    <n v="88.68"/>
    <m/>
    <n v="2.2440234551195299"/>
    <m/>
    <n v="110.32"/>
    <m/>
    <m/>
    <x v="1"/>
  </r>
  <r>
    <x v="0"/>
    <n v="12865"/>
    <x v="1"/>
    <s v="02/02/2022"/>
    <x v="5"/>
    <x v="5"/>
    <x v="0"/>
    <x v="9"/>
    <x v="9"/>
    <x v="0"/>
    <x v="0"/>
    <s v="142820"/>
    <s v="733905562723"/>
    <s v="LENTES CNT ACUVUE OASYS -2.25 8.4"/>
    <x v="12"/>
    <x v="0"/>
    <x v="0"/>
    <x v="0"/>
    <x v="0"/>
    <x v="14"/>
    <x v="6"/>
    <x v="6"/>
    <n v="9999"/>
    <s v="RECEITA"/>
    <x v="2"/>
    <x v="1"/>
    <x v="0"/>
    <x v="0"/>
    <n v="219"/>
    <n v="20"/>
    <n v="9.1324000000000005"/>
    <n v="199"/>
    <m/>
    <n v="88.68"/>
    <m/>
    <n v="2.2440234551195299"/>
    <m/>
    <n v="110.32"/>
    <m/>
    <m/>
    <x v="1"/>
  </r>
  <r>
    <x v="0"/>
    <n v="12873"/>
    <x v="1"/>
    <s v="03/02/2022"/>
    <x v="1"/>
    <x v="20"/>
    <x v="0"/>
    <x v="0"/>
    <x v="0"/>
    <x v="0"/>
    <x v="0"/>
    <s v="142818"/>
    <s v="733905562655"/>
    <s v="LENTES CNT ACUVUE OASYS -1.75 8.4"/>
    <x v="12"/>
    <x v="0"/>
    <x v="0"/>
    <x v="0"/>
    <x v="0"/>
    <x v="14"/>
    <x v="6"/>
    <x v="6"/>
    <n v="9999"/>
    <s v="RECEITA"/>
    <x v="2"/>
    <x v="1"/>
    <x v="0"/>
    <x v="0"/>
    <n v="219"/>
    <n v="20"/>
    <n v="9.1324000000000005"/>
    <n v="199"/>
    <m/>
    <n v="88.68"/>
    <m/>
    <n v="2.2440234551195299"/>
    <m/>
    <n v="110.32"/>
    <m/>
    <m/>
    <x v="1"/>
  </r>
  <r>
    <x v="1"/>
    <n v="2995"/>
    <x v="1"/>
    <s v="05/02/2022"/>
    <x v="9"/>
    <x v="9"/>
    <x v="0"/>
    <x v="2"/>
    <x v="2"/>
    <x v="0"/>
    <x v="0"/>
    <s v="142817"/>
    <s v="733905562648"/>
    <s v="LENTES CNT ACUVUE OASYS -1.50 8.4"/>
    <x v="12"/>
    <x v="0"/>
    <x v="0"/>
    <x v="0"/>
    <x v="0"/>
    <x v="14"/>
    <x v="6"/>
    <x v="6"/>
    <n v="9999"/>
    <s v="RECEITA"/>
    <x v="2"/>
    <x v="1"/>
    <x v="0"/>
    <x v="0"/>
    <n v="219"/>
    <n v="0"/>
    <n v="0"/>
    <n v="219"/>
    <m/>
    <n v="88.68"/>
    <m/>
    <n v="2.4695534506089301"/>
    <m/>
    <n v="130.32"/>
    <m/>
    <m/>
    <x v="1"/>
  </r>
  <r>
    <x v="0"/>
    <n v="12887"/>
    <x v="1"/>
    <s v="05/02/2022"/>
    <x v="9"/>
    <x v="9"/>
    <x v="0"/>
    <x v="9"/>
    <x v="9"/>
    <x v="0"/>
    <x v="0"/>
    <s v="142819"/>
    <s v="733905562716"/>
    <s v="LENTES CNT ACUVUE OASYS -2.00 8.4"/>
    <x v="12"/>
    <x v="0"/>
    <x v="0"/>
    <x v="0"/>
    <x v="0"/>
    <x v="14"/>
    <x v="6"/>
    <x v="6"/>
    <n v="9999"/>
    <s v="RECEITA"/>
    <x v="2"/>
    <x v="1"/>
    <x v="0"/>
    <x v="0"/>
    <n v="219"/>
    <n v="20"/>
    <n v="9.1324000000000005"/>
    <n v="199"/>
    <m/>
    <n v="88.68"/>
    <m/>
    <n v="2.2440234551195299"/>
    <m/>
    <n v="110.32"/>
    <m/>
    <m/>
    <x v="1"/>
  </r>
  <r>
    <x v="1"/>
    <n v="3014"/>
    <x v="1"/>
    <s v="06/02/2022"/>
    <x v="21"/>
    <x v="22"/>
    <x v="0"/>
    <x v="2"/>
    <x v="2"/>
    <x v="0"/>
    <x v="0"/>
    <s v="142825"/>
    <s v="733905562778"/>
    <s v="LENTES CNT ACUVUE OASYS -3.50 8.4"/>
    <x v="12"/>
    <x v="0"/>
    <x v="0"/>
    <x v="0"/>
    <x v="0"/>
    <x v="14"/>
    <x v="6"/>
    <x v="6"/>
    <n v="9999"/>
    <s v="RECEITA"/>
    <x v="2"/>
    <x v="1"/>
    <x v="0"/>
    <x v="0"/>
    <n v="219"/>
    <n v="0"/>
    <n v="0"/>
    <n v="219"/>
    <m/>
    <n v="88.68"/>
    <m/>
    <n v="2.4695534506089301"/>
    <m/>
    <n v="130.32"/>
    <m/>
    <m/>
    <x v="1"/>
  </r>
  <r>
    <x v="1"/>
    <n v="3022"/>
    <x v="1"/>
    <s v="07/02/2022"/>
    <x v="17"/>
    <x v="17"/>
    <x v="0"/>
    <x v="2"/>
    <x v="2"/>
    <x v="0"/>
    <x v="0"/>
    <s v="142821"/>
    <s v="733905562730"/>
    <s v="LENTES CNT ACUVUE OASYS -2.50 8.4"/>
    <x v="12"/>
    <x v="0"/>
    <x v="0"/>
    <x v="0"/>
    <x v="0"/>
    <x v="14"/>
    <x v="6"/>
    <x v="6"/>
    <n v="9999"/>
    <s v="RECEITA"/>
    <x v="2"/>
    <x v="1"/>
    <x v="0"/>
    <x v="0"/>
    <n v="219"/>
    <n v="0"/>
    <n v="0"/>
    <n v="219"/>
    <n v="219"/>
    <n v="88.68"/>
    <n v="88.68"/>
    <n v="2.4695534506089301"/>
    <n v="2.4695534506089301"/>
    <n v="130.32"/>
    <n v="130.32"/>
    <s v="Cartão Crédito: R$ 219,00"/>
    <x v="2"/>
  </r>
  <r>
    <x v="4"/>
    <n v="18739"/>
    <x v="1"/>
    <s v="08/02/2022"/>
    <x v="4"/>
    <x v="4"/>
    <x v="0"/>
    <x v="8"/>
    <x v="8"/>
    <x v="0"/>
    <x v="0"/>
    <s v="142836"/>
    <s v="733905562884"/>
    <s v="LENTES CNT ACUVUE OASYS -6.50 8.4"/>
    <x v="12"/>
    <x v="0"/>
    <x v="0"/>
    <x v="0"/>
    <x v="0"/>
    <x v="14"/>
    <x v="6"/>
    <x v="6"/>
    <n v="9999"/>
    <s v="RECEITA"/>
    <x v="2"/>
    <x v="0"/>
    <x v="0"/>
    <x v="0"/>
    <n v="249"/>
    <n v="29"/>
    <n v="11.646599999999999"/>
    <n v="220"/>
    <n v="220"/>
    <n v="88.68"/>
    <n v="88.68"/>
    <n v="2.4808299503833999"/>
    <n v="2.4808299503833999"/>
    <n v="131.32"/>
    <n v="131.32"/>
    <s v="Cartão Crédito: R$ 220,00"/>
    <x v="4"/>
  </r>
  <r>
    <x v="0"/>
    <n v="12948"/>
    <x v="1"/>
    <s v="09/02/2022"/>
    <x v="16"/>
    <x v="16"/>
    <x v="0"/>
    <x v="0"/>
    <x v="0"/>
    <x v="0"/>
    <x v="0"/>
    <s v="142821"/>
    <s v="733905562730"/>
    <s v="LENTES CNT ACUVUE OASYS -2.50 8.4"/>
    <x v="12"/>
    <x v="0"/>
    <x v="0"/>
    <x v="0"/>
    <x v="0"/>
    <x v="14"/>
    <x v="6"/>
    <x v="6"/>
    <n v="9999"/>
    <s v="RECEITA"/>
    <x v="2"/>
    <x v="1"/>
    <x v="0"/>
    <x v="0"/>
    <n v="219"/>
    <n v="22"/>
    <n v="10.0457"/>
    <n v="197"/>
    <n v="197"/>
    <n v="88.68"/>
    <n v="88.68"/>
    <n v="2.2214704555705902"/>
    <n v="2.2214704555705902"/>
    <n v="108.32"/>
    <n v="108.32"/>
    <s v="Dinheiro: R$ 197,00"/>
    <x v="0"/>
  </r>
  <r>
    <x v="1"/>
    <n v="3074"/>
    <x v="1"/>
    <s v="12/02/2022"/>
    <x v="3"/>
    <x v="3"/>
    <x v="0"/>
    <x v="3"/>
    <x v="3"/>
    <x v="0"/>
    <x v="0"/>
    <s v="142817"/>
    <s v="733905562648"/>
    <s v="LENTES CNT ACUVUE OASYS -1.50 8.4"/>
    <x v="12"/>
    <x v="0"/>
    <x v="0"/>
    <x v="0"/>
    <x v="0"/>
    <x v="14"/>
    <x v="6"/>
    <x v="6"/>
    <n v="9999"/>
    <s v="RECEITA"/>
    <x v="4"/>
    <x v="0"/>
    <x v="0"/>
    <x v="0"/>
    <n v="249"/>
    <n v="58"/>
    <n v="11.646599999999999"/>
    <n v="440"/>
    <n v="660"/>
    <n v="88.68"/>
    <n v="177.37"/>
    <n v="4.9616599007667999"/>
    <n v="3.7210351243163999"/>
    <n v="351.32"/>
    <n v="482.63"/>
    <s v="Cartão Crédito: R$ 660,00"/>
    <x v="8"/>
  </r>
  <r>
    <x v="0"/>
    <n v="12985"/>
    <x v="1"/>
    <s v="12/02/2022"/>
    <x v="3"/>
    <x v="3"/>
    <x v="0"/>
    <x v="9"/>
    <x v="9"/>
    <x v="0"/>
    <x v="0"/>
    <s v="142821"/>
    <s v="733905562730"/>
    <s v="LENTES CNT ACUVUE OASYS -2.50 8.4"/>
    <x v="12"/>
    <x v="0"/>
    <x v="0"/>
    <x v="0"/>
    <x v="0"/>
    <x v="14"/>
    <x v="6"/>
    <x v="6"/>
    <n v="9999"/>
    <s v="RECEITA"/>
    <x v="2"/>
    <x v="1"/>
    <x v="0"/>
    <x v="0"/>
    <n v="219"/>
    <n v="0"/>
    <n v="0"/>
    <n v="219"/>
    <n v="219"/>
    <n v="88.68"/>
    <n v="88.68"/>
    <n v="2.4695534506089301"/>
    <n v="2.4695534506089301"/>
    <n v="130.32"/>
    <n v="130.32"/>
    <s v="Cartão Crédito: R$ 219,00"/>
    <x v="5"/>
  </r>
  <r>
    <x v="1"/>
    <n v="3083"/>
    <x v="1"/>
    <s v="13/02/2022"/>
    <x v="26"/>
    <x v="27"/>
    <x v="0"/>
    <x v="3"/>
    <x v="3"/>
    <x v="0"/>
    <x v="0"/>
    <s v="142821"/>
    <s v="733905562730"/>
    <s v="LENTES CNT ACUVUE OASYS -2.50 8.4"/>
    <x v="12"/>
    <x v="0"/>
    <x v="0"/>
    <x v="0"/>
    <x v="0"/>
    <x v="14"/>
    <x v="6"/>
    <x v="6"/>
    <n v="9999"/>
    <s v="RECEITA"/>
    <x v="2"/>
    <x v="0"/>
    <x v="0"/>
    <x v="0"/>
    <n v="249"/>
    <n v="29"/>
    <n v="11.646599999999999"/>
    <n v="220"/>
    <n v="220"/>
    <n v="88.68"/>
    <n v="88.68"/>
    <n v="2.4808299503833999"/>
    <n v="2.4808299503833999"/>
    <n v="131.32"/>
    <n v="131.32"/>
    <s v="Cartão Débito: R$ 220,00"/>
    <x v="2"/>
  </r>
  <r>
    <x v="1"/>
    <n v="3090"/>
    <x v="1"/>
    <s v="14/02/2022"/>
    <x v="11"/>
    <x v="11"/>
    <x v="0"/>
    <x v="3"/>
    <x v="3"/>
    <x v="0"/>
    <x v="0"/>
    <s v="142818"/>
    <s v="733905562655"/>
    <s v="LENTES CNT ACUVUE OASYS -1.75 8.4"/>
    <x v="12"/>
    <x v="0"/>
    <x v="0"/>
    <x v="0"/>
    <x v="0"/>
    <x v="14"/>
    <x v="6"/>
    <x v="6"/>
    <n v="9999"/>
    <s v="RECEITA"/>
    <x v="2"/>
    <x v="1"/>
    <x v="0"/>
    <x v="0"/>
    <n v="219"/>
    <n v="19"/>
    <n v="8.6758000000000006"/>
    <n v="200"/>
    <n v="200"/>
    <n v="88.68"/>
    <n v="88.68"/>
    <n v="2.2552999548939998"/>
    <n v="2.2552999548939998"/>
    <n v="111.32"/>
    <n v="111.32"/>
    <s v="Cartão Crédito: R$ 200,00"/>
    <x v="2"/>
  </r>
  <r>
    <x v="0"/>
    <n v="12991"/>
    <x v="1"/>
    <s v="14/02/2022"/>
    <x v="11"/>
    <x v="11"/>
    <x v="0"/>
    <x v="15"/>
    <x v="15"/>
    <x v="0"/>
    <x v="0"/>
    <s v="142821"/>
    <s v="733905562730"/>
    <s v="LENTES CNT ACUVUE OASYS -2.50 8.4"/>
    <x v="12"/>
    <x v="0"/>
    <x v="0"/>
    <x v="0"/>
    <x v="0"/>
    <x v="14"/>
    <x v="6"/>
    <x v="6"/>
    <n v="9999"/>
    <s v="RECEITA"/>
    <x v="2"/>
    <x v="1"/>
    <x v="0"/>
    <x v="0"/>
    <n v="219"/>
    <n v="20"/>
    <n v="9.1324000000000005"/>
    <n v="199"/>
    <n v="199"/>
    <n v="88.68"/>
    <n v="88.68"/>
    <n v="2.2440234551195299"/>
    <n v="2.2440234551195299"/>
    <n v="110.32"/>
    <n v="110.32"/>
    <s v="Cartão Débito: R$ 199,00"/>
    <x v="2"/>
  </r>
  <r>
    <x v="1"/>
    <n v="3103"/>
    <x v="1"/>
    <s v="15/02/2022"/>
    <x v="7"/>
    <x v="7"/>
    <x v="0"/>
    <x v="2"/>
    <x v="2"/>
    <x v="0"/>
    <x v="0"/>
    <s v="142818"/>
    <s v="733905562655"/>
    <s v="LENTES CNT ACUVUE OASYS -1.75 8.4"/>
    <x v="12"/>
    <x v="0"/>
    <x v="0"/>
    <x v="0"/>
    <x v="0"/>
    <x v="14"/>
    <x v="6"/>
    <x v="6"/>
    <n v="9999"/>
    <s v="RECEITA"/>
    <x v="2"/>
    <x v="1"/>
    <x v="0"/>
    <x v="0"/>
    <n v="219"/>
    <n v="0"/>
    <n v="0"/>
    <n v="219"/>
    <n v="219"/>
    <n v="88.68"/>
    <n v="88.68"/>
    <n v="2.4695534506089301"/>
    <n v="2.4695534506089301"/>
    <n v="130.32"/>
    <n v="130.32"/>
    <s v="Cartão Débito: R$ 219,00"/>
    <x v="2"/>
  </r>
  <r>
    <x v="1"/>
    <n v="3100"/>
    <x v="1"/>
    <s v="15/02/2022"/>
    <x v="7"/>
    <x v="7"/>
    <x v="0"/>
    <x v="2"/>
    <x v="2"/>
    <x v="0"/>
    <x v="0"/>
    <s v="142821"/>
    <s v="733905562730"/>
    <s v="LENTES CNT ACUVUE OASYS -2.50 8.4"/>
    <x v="12"/>
    <x v="0"/>
    <x v="0"/>
    <x v="0"/>
    <x v="0"/>
    <x v="14"/>
    <x v="6"/>
    <x v="6"/>
    <n v="9999"/>
    <s v="RECEITA"/>
    <x v="2"/>
    <x v="1"/>
    <x v="0"/>
    <x v="0"/>
    <n v="219"/>
    <n v="0"/>
    <n v="0"/>
    <n v="219"/>
    <n v="219"/>
    <n v="88.68"/>
    <n v="88.68"/>
    <n v="2.4695534506089301"/>
    <n v="2.4695534506089301"/>
    <n v="130.32"/>
    <n v="130.32"/>
    <s v="Cartão Crédito: R$ 219,00"/>
    <x v="2"/>
  </r>
  <r>
    <x v="1"/>
    <n v="3129"/>
    <x v="1"/>
    <s v="17/02/2022"/>
    <x v="13"/>
    <x v="13"/>
    <x v="0"/>
    <x v="2"/>
    <x v="2"/>
    <x v="0"/>
    <x v="0"/>
    <s v="142821"/>
    <s v="733905562730"/>
    <s v="LENTES CNT ACUVUE OASYS -2.50 8.4"/>
    <x v="12"/>
    <x v="0"/>
    <x v="0"/>
    <x v="0"/>
    <x v="0"/>
    <x v="14"/>
    <x v="6"/>
    <x v="6"/>
    <n v="9999"/>
    <s v="RECEITA"/>
    <x v="2"/>
    <x v="1"/>
    <x v="0"/>
    <x v="0"/>
    <n v="219"/>
    <n v="0"/>
    <n v="0"/>
    <n v="219"/>
    <n v="219"/>
    <n v="88.68"/>
    <n v="88.68"/>
    <n v="2.4695534506089301"/>
    <n v="2.4695534506089301"/>
    <n v="130.32"/>
    <n v="130.32"/>
    <s v="Dinheiro: R$ 219,00"/>
    <x v="0"/>
  </r>
  <r>
    <x v="0"/>
    <n v="13046"/>
    <x v="1"/>
    <s v="19/02/2022"/>
    <x v="14"/>
    <x v="14"/>
    <x v="0"/>
    <x v="9"/>
    <x v="9"/>
    <x v="0"/>
    <x v="0"/>
    <s v="142824"/>
    <s v="733905562761"/>
    <s v="LENTES CNT ACUVUE OASYS -3.25 8.4"/>
    <x v="12"/>
    <x v="0"/>
    <x v="0"/>
    <x v="0"/>
    <x v="0"/>
    <x v="14"/>
    <x v="6"/>
    <x v="6"/>
    <n v="9999"/>
    <s v="RECEITA"/>
    <x v="2"/>
    <x v="3"/>
    <x v="0"/>
    <x v="0"/>
    <n v="241"/>
    <n v="21.01"/>
    <n v="8.7178000000000004"/>
    <n v="219.99"/>
    <n v="659.97"/>
    <n v="88.68"/>
    <n v="266.04000000000002"/>
    <n v="2.48071718538566"/>
    <n v="2.48071718538566"/>
    <n v="131.31"/>
    <n v="393.93"/>
    <s v="Cartão Crédito: R$ 659,97"/>
    <x v="3"/>
  </r>
  <r>
    <x v="0"/>
    <n v="13046"/>
    <x v="1"/>
    <s v="19/02/2022"/>
    <x v="14"/>
    <x v="14"/>
    <x v="0"/>
    <x v="9"/>
    <x v="9"/>
    <x v="0"/>
    <x v="0"/>
    <s v="142824"/>
    <s v="733905562761"/>
    <s v="LENTES CNT ACUVUE OASYS -3.25 8.4"/>
    <x v="12"/>
    <x v="0"/>
    <x v="0"/>
    <x v="0"/>
    <x v="0"/>
    <x v="14"/>
    <x v="6"/>
    <x v="6"/>
    <n v="9999"/>
    <s v="RECEITA"/>
    <x v="2"/>
    <x v="3"/>
    <x v="0"/>
    <x v="0"/>
    <n v="241"/>
    <n v="21.01"/>
    <n v="8.7178000000000004"/>
    <n v="219.99"/>
    <m/>
    <n v="88.68"/>
    <m/>
    <n v="2.48071718538566"/>
    <m/>
    <n v="131.31"/>
    <m/>
    <m/>
    <x v="1"/>
  </r>
  <r>
    <x v="0"/>
    <n v="13046"/>
    <x v="1"/>
    <s v="19/02/2022"/>
    <x v="14"/>
    <x v="14"/>
    <x v="0"/>
    <x v="9"/>
    <x v="9"/>
    <x v="0"/>
    <x v="0"/>
    <s v="142824"/>
    <s v="733905562761"/>
    <s v="LENTES CNT ACUVUE OASYS -3.25 8.4"/>
    <x v="12"/>
    <x v="0"/>
    <x v="0"/>
    <x v="0"/>
    <x v="0"/>
    <x v="14"/>
    <x v="6"/>
    <x v="6"/>
    <n v="9999"/>
    <s v="RECEITA"/>
    <x v="2"/>
    <x v="3"/>
    <x v="0"/>
    <x v="0"/>
    <n v="241"/>
    <n v="21.01"/>
    <n v="8.7178000000000004"/>
    <n v="219.99"/>
    <m/>
    <n v="88.68"/>
    <m/>
    <n v="2.48071718538566"/>
    <m/>
    <n v="131.31"/>
    <m/>
    <m/>
    <x v="1"/>
  </r>
  <r>
    <x v="1"/>
    <n v="3104"/>
    <x v="1"/>
    <s v="16/02/2022"/>
    <x v="0"/>
    <x v="0"/>
    <x v="0"/>
    <x v="2"/>
    <x v="2"/>
    <x v="0"/>
    <x v="0"/>
    <s v="142819"/>
    <s v="733905562716"/>
    <s v="LENTES CNT ACUVUE OASYS -2.00 8.4"/>
    <x v="12"/>
    <x v="0"/>
    <x v="0"/>
    <x v="0"/>
    <x v="0"/>
    <x v="14"/>
    <x v="6"/>
    <x v="6"/>
    <n v="9999"/>
    <s v="RECEITA"/>
    <x v="2"/>
    <x v="3"/>
    <x v="0"/>
    <x v="0"/>
    <n v="241"/>
    <n v="21"/>
    <n v="8.7136999999999993"/>
    <n v="220"/>
    <n v="540"/>
    <n v="88.68"/>
    <n v="212.26"/>
    <n v="2.4808299503833999"/>
    <n v="2.5440497503062298"/>
    <n v="131.32"/>
    <n v="327.74"/>
    <s v="Crédito: R$ 540,00"/>
    <x v="0"/>
  </r>
  <r>
    <x v="1"/>
    <n v="3156"/>
    <x v="1"/>
    <s v="21/02/2022"/>
    <x v="0"/>
    <x v="0"/>
    <x v="0"/>
    <x v="3"/>
    <x v="3"/>
    <x v="0"/>
    <x v="0"/>
    <s v="142821"/>
    <s v="733905562730"/>
    <s v="LENTES CNT ACUVUE OASYS -2.50 8.4"/>
    <x v="12"/>
    <x v="0"/>
    <x v="0"/>
    <x v="0"/>
    <x v="0"/>
    <x v="14"/>
    <x v="6"/>
    <x v="6"/>
    <n v="9999"/>
    <s v="RECEITA"/>
    <x v="2"/>
    <x v="3"/>
    <x v="0"/>
    <x v="0"/>
    <n v="241"/>
    <n v="21"/>
    <n v="8.7136999999999993"/>
    <n v="220"/>
    <n v="440"/>
    <n v="88.68"/>
    <n v="177.37"/>
    <n v="2.4808299503833999"/>
    <n v="2.4806900828776"/>
    <n v="131.32"/>
    <n v="262.63"/>
    <s v="Cartão Débito: R$ 440,00"/>
    <x v="2"/>
  </r>
  <r>
    <x v="0"/>
    <n v="13102"/>
    <x v="1"/>
    <s v="22/02/2022"/>
    <x v="6"/>
    <x v="6"/>
    <x v="0"/>
    <x v="9"/>
    <x v="9"/>
    <x v="0"/>
    <x v="0"/>
    <s v="142822"/>
    <s v="733905562747"/>
    <s v="LENTES CNT ACUVUE OASYS -2.75 8.4"/>
    <x v="12"/>
    <x v="0"/>
    <x v="0"/>
    <x v="0"/>
    <x v="0"/>
    <x v="14"/>
    <x v="6"/>
    <x v="6"/>
    <n v="9999"/>
    <s v="RECEITA"/>
    <x v="2"/>
    <x v="1"/>
    <x v="0"/>
    <x v="0"/>
    <n v="219"/>
    <n v="20"/>
    <n v="9.1324000000000005"/>
    <n v="199"/>
    <n v="398"/>
    <n v="88.68"/>
    <n v="177.37"/>
    <n v="2.2440234551195299"/>
    <n v="2.2438969386029202"/>
    <n v="110.32"/>
    <n v="220.63"/>
    <s v="Cartão Crédito: R$ 398,00"/>
    <x v="4"/>
  </r>
  <r>
    <x v="5"/>
    <n v="1431"/>
    <x v="1"/>
    <s v="22/02/2022"/>
    <x v="6"/>
    <x v="6"/>
    <x v="0"/>
    <x v="14"/>
    <x v="14"/>
    <x v="0"/>
    <x v="0"/>
    <s v="142831"/>
    <s v="733905562839"/>
    <s v="LENTES CNT ACUVUE OASYS -5.00"/>
    <x v="12"/>
    <x v="0"/>
    <x v="0"/>
    <x v="0"/>
    <x v="0"/>
    <x v="14"/>
    <x v="6"/>
    <x v="6"/>
    <n v="9999"/>
    <s v="RECEITA"/>
    <x v="2"/>
    <x v="1"/>
    <x v="0"/>
    <x v="0"/>
    <n v="219"/>
    <n v="0"/>
    <n v="0"/>
    <n v="219"/>
    <n v="669"/>
    <n v="88.68"/>
    <n v="207.99"/>
    <n v="2.4695534506089301"/>
    <n v="3.2165007933073699"/>
    <n v="130.32"/>
    <n v="461.01"/>
    <s v="Cartão Crédito: R$ 669,00"/>
    <x v="3"/>
  </r>
  <r>
    <x v="1"/>
    <n v="3173"/>
    <x v="1"/>
    <s v="23/02/2022"/>
    <x v="23"/>
    <x v="24"/>
    <x v="0"/>
    <x v="1"/>
    <x v="1"/>
    <x v="0"/>
    <x v="0"/>
    <s v="142819"/>
    <s v="733905562716"/>
    <s v="LENTES CNT ACUVUE OASYS -2.00 8.4"/>
    <x v="12"/>
    <x v="0"/>
    <x v="0"/>
    <x v="0"/>
    <x v="0"/>
    <x v="14"/>
    <x v="6"/>
    <x v="6"/>
    <n v="9999"/>
    <s v="RECEITA"/>
    <x v="2"/>
    <x v="1"/>
    <x v="0"/>
    <x v="0"/>
    <n v="219"/>
    <n v="0"/>
    <n v="0"/>
    <n v="219"/>
    <n v="219"/>
    <n v="88.68"/>
    <n v="88.68"/>
    <n v="2.4695534506089301"/>
    <n v="2.4695534506089301"/>
    <n v="130.32"/>
    <n v="130.32"/>
    <s v="Cartão Crédito: R$ 219,00"/>
    <x v="2"/>
  </r>
  <r>
    <x v="0"/>
    <n v="13112"/>
    <x v="1"/>
    <s v="23/02/2022"/>
    <x v="23"/>
    <x v="24"/>
    <x v="0"/>
    <x v="9"/>
    <x v="9"/>
    <x v="0"/>
    <x v="0"/>
    <s v="142821"/>
    <s v="733905562730"/>
    <s v="LENTES CNT ACUVUE OASYS -2.50 8.4"/>
    <x v="12"/>
    <x v="0"/>
    <x v="0"/>
    <x v="0"/>
    <x v="0"/>
    <x v="14"/>
    <x v="6"/>
    <x v="6"/>
    <n v="9999"/>
    <s v="RECEITA"/>
    <x v="2"/>
    <x v="1"/>
    <x v="0"/>
    <x v="0"/>
    <n v="219"/>
    <n v="0"/>
    <n v="0"/>
    <n v="219"/>
    <n v="657"/>
    <n v="88.68"/>
    <n v="284.68"/>
    <n v="2.4695534506089301"/>
    <n v="2.30785443304763"/>
    <n v="130.32"/>
    <n v="372.32"/>
    <s v="Crédito: R$ 657,00"/>
    <x v="2"/>
  </r>
  <r>
    <x v="0"/>
    <n v="13118"/>
    <x v="1"/>
    <s v="24/02/2022"/>
    <x v="15"/>
    <x v="15"/>
    <x v="0"/>
    <x v="15"/>
    <x v="15"/>
    <x v="0"/>
    <x v="0"/>
    <s v="142818"/>
    <s v="733905562655"/>
    <s v="LENTES CNT ACUVUE OASYS -1.75 8.4"/>
    <x v="12"/>
    <x v="0"/>
    <x v="0"/>
    <x v="0"/>
    <x v="0"/>
    <x v="14"/>
    <x v="6"/>
    <x v="6"/>
    <n v="9999"/>
    <s v="RECEITA"/>
    <x v="2"/>
    <x v="1"/>
    <x v="0"/>
    <x v="0"/>
    <n v="219"/>
    <n v="0"/>
    <n v="0"/>
    <n v="219"/>
    <n v="219"/>
    <n v="88.68"/>
    <n v="88.68"/>
    <n v="2.4695534506089301"/>
    <n v="2.4695534506089301"/>
    <n v="130.32"/>
    <n v="130.32"/>
    <s v="Cartão Crédito: R$ 219,00"/>
    <x v="8"/>
  </r>
  <r>
    <x v="0"/>
    <n v="12861"/>
    <x v="1"/>
    <s v="01/02/2022"/>
    <x v="10"/>
    <x v="10"/>
    <x v="0"/>
    <x v="9"/>
    <x v="9"/>
    <x v="0"/>
    <x v="0"/>
    <s v="142816"/>
    <s v="733905562631"/>
    <s v="LENTES CNT ACUVUE OASYS -1.25 (8.4)"/>
    <x v="12"/>
    <x v="0"/>
    <x v="0"/>
    <x v="0"/>
    <x v="0"/>
    <x v="14"/>
    <x v="6"/>
    <x v="6"/>
    <n v="9999"/>
    <s v="RECEITA"/>
    <x v="2"/>
    <x v="1"/>
    <x v="0"/>
    <x v="0"/>
    <n v="219"/>
    <n v="20"/>
    <n v="9.1324000000000005"/>
    <n v="199"/>
    <n v="867"/>
    <n v="88.69"/>
    <n v="283.52999999999997"/>
    <n v="2.24377043635134"/>
    <n v="3.0578774732832499"/>
    <n v="110.31"/>
    <n v="583.47"/>
    <s v="Cartão Crédito: R$ 867,00"/>
    <x v="3"/>
  </r>
  <r>
    <x v="0"/>
    <n v="12861"/>
    <x v="1"/>
    <s v="01/02/2022"/>
    <x v="10"/>
    <x v="10"/>
    <x v="0"/>
    <x v="9"/>
    <x v="9"/>
    <x v="0"/>
    <x v="0"/>
    <s v="142816"/>
    <s v="733905562631"/>
    <s v="LENTES CNT ACUVUE OASYS -1.25 (8.4)"/>
    <x v="12"/>
    <x v="0"/>
    <x v="0"/>
    <x v="0"/>
    <x v="0"/>
    <x v="14"/>
    <x v="6"/>
    <x v="6"/>
    <n v="9999"/>
    <s v="RECEITA"/>
    <x v="2"/>
    <x v="1"/>
    <x v="0"/>
    <x v="0"/>
    <n v="219"/>
    <n v="20"/>
    <n v="9.1324000000000005"/>
    <n v="199"/>
    <m/>
    <n v="88.69"/>
    <m/>
    <n v="2.24377043635134"/>
    <m/>
    <n v="110.31"/>
    <m/>
    <m/>
    <x v="1"/>
  </r>
  <r>
    <x v="1"/>
    <n v="2962"/>
    <x v="1"/>
    <s v="01/02/2022"/>
    <x v="10"/>
    <x v="10"/>
    <x v="0"/>
    <x v="2"/>
    <x v="2"/>
    <x v="0"/>
    <x v="0"/>
    <s v="142834"/>
    <s v="733905562860"/>
    <s v="LENTES CNT ACUVUE OASYS -5.75"/>
    <x v="12"/>
    <x v="0"/>
    <x v="0"/>
    <x v="0"/>
    <x v="0"/>
    <x v="14"/>
    <x v="6"/>
    <x v="6"/>
    <n v="9999"/>
    <s v="RECEITA"/>
    <x v="2"/>
    <x v="2"/>
    <x v="0"/>
    <x v="0"/>
    <n v="219"/>
    <n v="0"/>
    <n v="0"/>
    <n v="219"/>
    <n v="219"/>
    <n v="88.69"/>
    <n v="88.69"/>
    <n v="2.4692750028188102"/>
    <n v="2.4692750028188102"/>
    <n v="130.31"/>
    <n v="130.31"/>
    <s v="Cartão Crédito: R$ 219,00"/>
    <x v="4"/>
  </r>
  <r>
    <x v="1"/>
    <n v="2995"/>
    <x v="1"/>
    <s v="05/02/2022"/>
    <x v="9"/>
    <x v="9"/>
    <x v="0"/>
    <x v="2"/>
    <x v="2"/>
    <x v="0"/>
    <x v="0"/>
    <s v="142815"/>
    <s v="733905562624"/>
    <s v="LENTES CNT ACUVUE OASYS -1.00 (8.4)"/>
    <x v="12"/>
    <x v="0"/>
    <x v="0"/>
    <x v="0"/>
    <x v="0"/>
    <x v="14"/>
    <x v="6"/>
    <x v="6"/>
    <n v="9999"/>
    <s v="RECEITA"/>
    <x v="2"/>
    <x v="1"/>
    <x v="0"/>
    <x v="0"/>
    <n v="219"/>
    <n v="0"/>
    <n v="0"/>
    <n v="219"/>
    <n v="438"/>
    <n v="88.69"/>
    <n v="177.37"/>
    <n v="2.4692750028188102"/>
    <n v="2.4694142188645198"/>
    <n v="130.31"/>
    <n v="260.63"/>
    <s v="Cartão Crédito: R$ 438,00"/>
    <x v="8"/>
  </r>
  <r>
    <x v="5"/>
    <n v="1336"/>
    <x v="1"/>
    <s v="05/02/2022"/>
    <x v="9"/>
    <x v="9"/>
    <x v="0"/>
    <x v="13"/>
    <x v="13"/>
    <x v="0"/>
    <x v="0"/>
    <s v="142820"/>
    <s v="733905562723"/>
    <s v="LENTES CNT ACUVUE OASYS -2.25 8.4"/>
    <x v="12"/>
    <x v="0"/>
    <x v="0"/>
    <x v="0"/>
    <x v="0"/>
    <x v="14"/>
    <x v="6"/>
    <x v="6"/>
    <n v="9999"/>
    <s v="RECEITA"/>
    <x v="2"/>
    <x v="0"/>
    <x v="0"/>
    <x v="0"/>
    <n v="249"/>
    <n v="29.1"/>
    <n v="11.6867"/>
    <n v="219.9"/>
    <n v="219.9"/>
    <n v="88.69"/>
    <n v="88.69"/>
    <n v="2.4794227083098401"/>
    <n v="2.4794227083098401"/>
    <n v="131.21"/>
    <n v="131.21"/>
    <s v="Cartão Débito: R$ 219,90"/>
    <x v="2"/>
  </r>
  <r>
    <x v="1"/>
    <n v="2998"/>
    <x v="1"/>
    <s v="05/02/2022"/>
    <x v="9"/>
    <x v="9"/>
    <x v="0"/>
    <x v="3"/>
    <x v="3"/>
    <x v="0"/>
    <x v="0"/>
    <s v="142823"/>
    <s v="733905562754"/>
    <s v="LENTES CNT ACUVUE OASYS -3.00 8.4"/>
    <x v="12"/>
    <x v="0"/>
    <x v="0"/>
    <x v="0"/>
    <x v="0"/>
    <x v="14"/>
    <x v="6"/>
    <x v="6"/>
    <n v="9999"/>
    <s v="RECEITA"/>
    <x v="2"/>
    <x v="0"/>
    <x v="0"/>
    <x v="0"/>
    <n v="249"/>
    <n v="29"/>
    <n v="11.646599999999999"/>
    <n v="220"/>
    <n v="220"/>
    <n v="88.69"/>
    <n v="88.69"/>
    <n v="2.4805502311421801"/>
    <n v="2.4805502311421801"/>
    <n v="131.31"/>
    <n v="131.31"/>
    <s v="Dinheiro: R$ 220,00"/>
    <x v="0"/>
  </r>
  <r>
    <x v="0"/>
    <n v="12895"/>
    <x v="1"/>
    <s v="06/02/2022"/>
    <x v="21"/>
    <x v="22"/>
    <x v="0"/>
    <x v="15"/>
    <x v="15"/>
    <x v="0"/>
    <x v="0"/>
    <s v="142815"/>
    <s v="733905562624"/>
    <s v="LENTES CNT ACUVUE OASYS -1.00 (8.4)"/>
    <x v="12"/>
    <x v="0"/>
    <x v="0"/>
    <x v="0"/>
    <x v="0"/>
    <x v="14"/>
    <x v="6"/>
    <x v="6"/>
    <n v="9999"/>
    <s v="RECEITA"/>
    <x v="2"/>
    <x v="1"/>
    <x v="0"/>
    <x v="0"/>
    <n v="219"/>
    <n v="20"/>
    <n v="9.1324000000000005"/>
    <n v="199"/>
    <n v="199"/>
    <n v="88.69"/>
    <n v="88.69"/>
    <n v="2.24377043635134"/>
    <n v="2.24377043635134"/>
    <n v="110.31"/>
    <n v="110.31"/>
    <s v="Cartão Crédito: R$ 199,00"/>
    <x v="5"/>
  </r>
  <r>
    <x v="1"/>
    <n v="3014"/>
    <x v="1"/>
    <s v="06/02/2022"/>
    <x v="21"/>
    <x v="22"/>
    <x v="0"/>
    <x v="2"/>
    <x v="2"/>
    <x v="0"/>
    <x v="0"/>
    <s v="142827"/>
    <s v="733905562792"/>
    <s v="LENTES CNT ACUVUE OASYS -4.00"/>
    <x v="12"/>
    <x v="0"/>
    <x v="0"/>
    <x v="0"/>
    <x v="0"/>
    <x v="14"/>
    <x v="6"/>
    <x v="6"/>
    <n v="9999"/>
    <s v="RECEITA"/>
    <x v="4"/>
    <x v="1"/>
    <x v="0"/>
    <x v="0"/>
    <n v="219"/>
    <n v="0"/>
    <n v="0"/>
    <n v="438"/>
    <n v="657"/>
    <n v="88.69"/>
    <n v="177.37"/>
    <n v="4.9385500056376204"/>
    <n v="3.7041213282967802"/>
    <n v="349.31"/>
    <n v="479.63"/>
    <s v="Cartão Crédito: R$ 657,00"/>
    <x v="3"/>
  </r>
  <r>
    <x v="1"/>
    <n v="3027"/>
    <x v="1"/>
    <s v="07/02/2022"/>
    <x v="17"/>
    <x v="17"/>
    <x v="0"/>
    <x v="2"/>
    <x v="2"/>
    <x v="0"/>
    <x v="0"/>
    <s v="142820"/>
    <s v="733905562723"/>
    <s v="LENTES CNT ACUVUE OASYS -2.25 8.4"/>
    <x v="12"/>
    <x v="0"/>
    <x v="0"/>
    <x v="0"/>
    <x v="0"/>
    <x v="14"/>
    <x v="6"/>
    <x v="6"/>
    <n v="9999"/>
    <s v="RECEITA"/>
    <x v="2"/>
    <x v="1"/>
    <x v="0"/>
    <x v="0"/>
    <n v="219"/>
    <n v="0"/>
    <n v="0"/>
    <n v="219"/>
    <n v="219"/>
    <n v="88.69"/>
    <n v="88.69"/>
    <n v="2.4692750028188102"/>
    <n v="2.4692750028188102"/>
    <n v="130.31"/>
    <n v="130.31"/>
    <s v="Cartão Crédito: R$ 219,00"/>
    <x v="5"/>
  </r>
  <r>
    <x v="5"/>
    <n v="854"/>
    <x v="1"/>
    <s v="06/11/2021"/>
    <x v="17"/>
    <x v="17"/>
    <x v="0"/>
    <x v="13"/>
    <x v="13"/>
    <x v="0"/>
    <x v="0"/>
    <s v="142830"/>
    <s v="733905562822"/>
    <s v="LENTES CNT ACUVUE OASYS -4.75 8.4"/>
    <x v="12"/>
    <x v="0"/>
    <x v="0"/>
    <x v="0"/>
    <x v="0"/>
    <x v="14"/>
    <x v="6"/>
    <x v="6"/>
    <n v="9999"/>
    <s v="RECEITA"/>
    <x v="2"/>
    <x v="1"/>
    <x v="0"/>
    <x v="0"/>
    <n v="199"/>
    <n v="14"/>
    <n v="7.0351999999999997"/>
    <n v="185"/>
    <n v="555"/>
    <n v="88.69"/>
    <n v="177.38"/>
    <n v="2.0859172398241101"/>
    <n v="3.1288758597361599"/>
    <n v="96.31"/>
    <n v="377.62"/>
    <s v="Cartão Débito: R$ 185,00 | Crédito: R$ 370,00"/>
    <x v="2"/>
  </r>
  <r>
    <x v="5"/>
    <n v="854"/>
    <x v="1"/>
    <s v="06/11/2021"/>
    <x v="17"/>
    <x v="17"/>
    <x v="0"/>
    <x v="13"/>
    <x v="13"/>
    <x v="0"/>
    <x v="0"/>
    <s v="142835"/>
    <s v="733905562877"/>
    <s v="LENTES CNT ACUVUE OASYS -6.00 8.4"/>
    <x v="12"/>
    <x v="0"/>
    <x v="0"/>
    <x v="0"/>
    <x v="0"/>
    <x v="14"/>
    <x v="6"/>
    <x v="6"/>
    <n v="9999"/>
    <s v="RECEITA"/>
    <x v="4"/>
    <x v="1"/>
    <x v="0"/>
    <x v="0"/>
    <n v="199"/>
    <n v="28"/>
    <n v="7.0351999999999997"/>
    <n v="370"/>
    <m/>
    <n v="88.69"/>
    <m/>
    <n v="4.1718344796482096"/>
    <m/>
    <n v="281.31"/>
    <m/>
    <m/>
    <x v="1"/>
  </r>
  <r>
    <x v="1"/>
    <n v="3036"/>
    <x v="1"/>
    <s v="08/02/2022"/>
    <x v="4"/>
    <x v="4"/>
    <x v="0"/>
    <x v="1"/>
    <x v="1"/>
    <x v="0"/>
    <x v="0"/>
    <s v="142815"/>
    <s v="733905562624"/>
    <s v="LENTES CNT ACUVUE OASYS -1.00 (8.4)"/>
    <x v="12"/>
    <x v="0"/>
    <x v="0"/>
    <x v="0"/>
    <x v="0"/>
    <x v="14"/>
    <x v="6"/>
    <x v="6"/>
    <n v="9999"/>
    <s v="RECEITA"/>
    <x v="2"/>
    <x v="1"/>
    <x v="0"/>
    <x v="0"/>
    <n v="219"/>
    <n v="0"/>
    <n v="0"/>
    <n v="219"/>
    <n v="219"/>
    <n v="88.69"/>
    <n v="88.69"/>
    <n v="2.4692750028188102"/>
    <n v="2.4692750028188102"/>
    <n v="130.31"/>
    <n v="130.31"/>
    <s v="Cartão Débito: R$ 219,00"/>
    <x v="2"/>
  </r>
  <r>
    <x v="2"/>
    <n v="8079"/>
    <x v="1"/>
    <s v="10/02/2022"/>
    <x v="18"/>
    <x v="18"/>
    <x v="0"/>
    <x v="4"/>
    <x v="4"/>
    <x v="0"/>
    <x v="0"/>
    <s v="142825"/>
    <s v="733905562778"/>
    <s v="LENTES CNT ACUVUE OASYS -3.50 8.4"/>
    <x v="12"/>
    <x v="0"/>
    <x v="0"/>
    <x v="0"/>
    <x v="0"/>
    <x v="14"/>
    <x v="6"/>
    <x v="6"/>
    <n v="9999"/>
    <s v="RECEITA"/>
    <x v="2"/>
    <x v="1"/>
    <x v="0"/>
    <x v="0"/>
    <n v="219"/>
    <n v="0"/>
    <n v="0"/>
    <n v="219"/>
    <m/>
    <n v="88.69"/>
    <m/>
    <n v="2.4692750028188102"/>
    <m/>
    <n v="130.31"/>
    <m/>
    <m/>
    <x v="1"/>
  </r>
  <r>
    <x v="2"/>
    <n v="8079"/>
    <x v="1"/>
    <s v="10/02/2022"/>
    <x v="18"/>
    <x v="18"/>
    <x v="0"/>
    <x v="4"/>
    <x v="4"/>
    <x v="0"/>
    <x v="0"/>
    <s v="142828"/>
    <s v="733905562808"/>
    <s v="LENTES CNT ACUVUE OASYS -4.25"/>
    <x v="12"/>
    <x v="0"/>
    <x v="0"/>
    <x v="0"/>
    <x v="0"/>
    <x v="14"/>
    <x v="6"/>
    <x v="6"/>
    <n v="9999"/>
    <s v="RECEITA"/>
    <x v="2"/>
    <x v="1"/>
    <x v="0"/>
    <x v="0"/>
    <n v="219"/>
    <n v="0"/>
    <n v="0"/>
    <n v="219"/>
    <m/>
    <n v="88.69"/>
    <m/>
    <n v="2.4692750028188102"/>
    <m/>
    <n v="130.31"/>
    <m/>
    <m/>
    <x v="1"/>
  </r>
  <r>
    <x v="0"/>
    <n v="12968"/>
    <x v="1"/>
    <s v="10/02/2022"/>
    <x v="18"/>
    <x v="18"/>
    <x v="0"/>
    <x v="9"/>
    <x v="9"/>
    <x v="0"/>
    <x v="0"/>
    <s v="142830"/>
    <s v="733905562822"/>
    <s v="LENTES CNT ACUVUE OASYS -4.75 8.4"/>
    <x v="12"/>
    <x v="0"/>
    <x v="0"/>
    <x v="0"/>
    <x v="0"/>
    <x v="14"/>
    <x v="6"/>
    <x v="6"/>
    <n v="9999"/>
    <s v="RECEITA"/>
    <x v="2"/>
    <x v="1"/>
    <x v="0"/>
    <x v="0"/>
    <n v="219"/>
    <n v="0"/>
    <n v="0"/>
    <n v="219"/>
    <n v="632"/>
    <n v="88.69"/>
    <n v="175.75"/>
    <n v="2.4692750028188102"/>
    <n v="3.5960170697012801"/>
    <n v="130.31"/>
    <n v="456.25"/>
    <s v="Cartão Crédito: R$ 482,00 | Cartão Débito: R$ 150,00"/>
    <x v="11"/>
  </r>
  <r>
    <x v="2"/>
    <n v="8079"/>
    <x v="1"/>
    <s v="10/02/2022"/>
    <x v="18"/>
    <x v="18"/>
    <x v="0"/>
    <x v="4"/>
    <x v="4"/>
    <x v="0"/>
    <x v="0"/>
    <s v="142831"/>
    <s v="733905562839"/>
    <s v="LENTES CNT ACUVUE OASYS -5.00"/>
    <x v="12"/>
    <x v="0"/>
    <x v="0"/>
    <x v="0"/>
    <x v="0"/>
    <x v="14"/>
    <x v="6"/>
    <x v="6"/>
    <n v="9999"/>
    <s v="RECEITA"/>
    <x v="2"/>
    <x v="1"/>
    <x v="0"/>
    <x v="0"/>
    <n v="219"/>
    <n v="0"/>
    <n v="0"/>
    <n v="219"/>
    <n v="657"/>
    <n v="88.69"/>
    <n v="266.07"/>
    <n v="2.4692750028188102"/>
    <n v="2.4692750028188102"/>
    <n v="130.31"/>
    <n v="390.93"/>
    <s v="Cartão Crédito: R$ 657,00"/>
    <x v="12"/>
  </r>
  <r>
    <x v="2"/>
    <n v="8082"/>
    <x v="1"/>
    <s v="11/02/2022"/>
    <x v="8"/>
    <x v="8"/>
    <x v="0"/>
    <x v="4"/>
    <x v="4"/>
    <x v="0"/>
    <x v="0"/>
    <s v="142819"/>
    <s v="733905562716"/>
    <s v="LENTES CNT ACUVUE OASYS -2.00 8.4"/>
    <x v="12"/>
    <x v="0"/>
    <x v="0"/>
    <x v="0"/>
    <x v="0"/>
    <x v="14"/>
    <x v="6"/>
    <x v="6"/>
    <n v="9999"/>
    <s v="RECEITA"/>
    <x v="2"/>
    <x v="1"/>
    <x v="0"/>
    <x v="0"/>
    <n v="219"/>
    <n v="19"/>
    <n v="8.6758000000000006"/>
    <n v="200"/>
    <n v="200"/>
    <n v="88.69"/>
    <n v="88.69"/>
    <n v="2.2550456646747099"/>
    <n v="2.2550456646747099"/>
    <n v="111.31"/>
    <n v="111.31"/>
    <s v="Cartão Débito: R$ 200,00"/>
    <x v="2"/>
  </r>
  <r>
    <x v="4"/>
    <n v="18800"/>
    <x v="1"/>
    <s v="12/02/2022"/>
    <x v="3"/>
    <x v="3"/>
    <x v="0"/>
    <x v="12"/>
    <x v="12"/>
    <x v="0"/>
    <x v="0"/>
    <s v="142815"/>
    <s v="733905562624"/>
    <s v="LENTES CNT ACUVUE OASYS -1.00 (8.4)"/>
    <x v="12"/>
    <x v="0"/>
    <x v="0"/>
    <x v="0"/>
    <x v="0"/>
    <x v="14"/>
    <x v="6"/>
    <x v="6"/>
    <n v="9999"/>
    <s v="RECEITA"/>
    <x v="2"/>
    <x v="1"/>
    <x v="0"/>
    <x v="0"/>
    <n v="219"/>
    <n v="0"/>
    <n v="0"/>
    <n v="219"/>
    <m/>
    <n v="88.69"/>
    <m/>
    <n v="2.4692750028188102"/>
    <m/>
    <n v="130.31"/>
    <m/>
    <m/>
    <x v="1"/>
  </r>
  <r>
    <x v="1"/>
    <n v="3074"/>
    <x v="1"/>
    <s v="12/02/2022"/>
    <x v="3"/>
    <x v="3"/>
    <x v="0"/>
    <x v="3"/>
    <x v="3"/>
    <x v="0"/>
    <x v="0"/>
    <s v="142816"/>
    <s v="733905562631"/>
    <s v="LENTES CNT ACUVUE OASYS -1.25 (8.4)"/>
    <x v="12"/>
    <x v="0"/>
    <x v="0"/>
    <x v="0"/>
    <x v="0"/>
    <x v="14"/>
    <x v="6"/>
    <x v="6"/>
    <n v="9999"/>
    <s v="RECEITA"/>
    <x v="2"/>
    <x v="0"/>
    <x v="0"/>
    <x v="0"/>
    <n v="249"/>
    <n v="29"/>
    <n v="11.646599999999999"/>
    <n v="220"/>
    <m/>
    <n v="88.69"/>
    <m/>
    <n v="2.4805502311421801"/>
    <m/>
    <n v="131.31"/>
    <m/>
    <m/>
    <x v="1"/>
  </r>
  <r>
    <x v="5"/>
    <n v="1381"/>
    <x v="1"/>
    <s v="14/02/2022"/>
    <x v="11"/>
    <x v="11"/>
    <x v="0"/>
    <x v="13"/>
    <x v="13"/>
    <x v="0"/>
    <x v="0"/>
    <s v="142816"/>
    <s v="733905562631"/>
    <s v="LENTES CNT ACUVUE OASYS -1.25 (8.4)"/>
    <x v="12"/>
    <x v="0"/>
    <x v="0"/>
    <x v="0"/>
    <x v="0"/>
    <x v="14"/>
    <x v="6"/>
    <x v="6"/>
    <n v="9999"/>
    <s v="RECEITA"/>
    <x v="2"/>
    <x v="0"/>
    <x v="0"/>
    <x v="0"/>
    <n v="274"/>
    <n v="53"/>
    <n v="19.3431"/>
    <n v="221"/>
    <m/>
    <n v="88.69"/>
    <m/>
    <n v="2.49182545946555"/>
    <m/>
    <n v="132.31"/>
    <m/>
    <m/>
    <x v="1"/>
  </r>
  <r>
    <x v="5"/>
    <n v="1381"/>
    <x v="1"/>
    <s v="14/02/2022"/>
    <x v="11"/>
    <x v="11"/>
    <x v="0"/>
    <x v="13"/>
    <x v="13"/>
    <x v="0"/>
    <x v="0"/>
    <s v="142818"/>
    <s v="733905562655"/>
    <s v="LENTES CNT ACUVUE OASYS -1.75 8.4"/>
    <x v="12"/>
    <x v="0"/>
    <x v="0"/>
    <x v="0"/>
    <x v="0"/>
    <x v="14"/>
    <x v="6"/>
    <x v="6"/>
    <n v="9999"/>
    <s v="RECEITA"/>
    <x v="2"/>
    <x v="1"/>
    <x v="0"/>
    <x v="0"/>
    <n v="219"/>
    <n v="0"/>
    <n v="0"/>
    <n v="219"/>
    <n v="440"/>
    <n v="88.69"/>
    <n v="177.38"/>
    <n v="2.4692750028188102"/>
    <n v="2.4805502311421801"/>
    <n v="130.31"/>
    <n v="262.62"/>
    <s v="Cartão Crédito: R$ 440,00"/>
    <x v="7"/>
  </r>
  <r>
    <x v="1"/>
    <n v="3025"/>
    <x v="1"/>
    <s v="07/02/2022"/>
    <x v="11"/>
    <x v="11"/>
    <x v="0"/>
    <x v="2"/>
    <x v="2"/>
    <x v="0"/>
    <x v="0"/>
    <s v="142826"/>
    <s v="733905562785"/>
    <s v="LENTES CNT ACUVUE OASYS -3.75 8.4"/>
    <x v="12"/>
    <x v="0"/>
    <x v="0"/>
    <x v="0"/>
    <x v="0"/>
    <x v="14"/>
    <x v="6"/>
    <x v="6"/>
    <n v="9999"/>
    <s v="RECEITA"/>
    <x v="2"/>
    <x v="3"/>
    <x v="0"/>
    <x v="0"/>
    <n v="219"/>
    <n v="0"/>
    <n v="0"/>
    <n v="219"/>
    <m/>
    <n v="88.69"/>
    <m/>
    <n v="2.4692750028188102"/>
    <m/>
    <n v="130.31"/>
    <m/>
    <m/>
    <x v="1"/>
  </r>
  <r>
    <x v="1"/>
    <n v="3128"/>
    <x v="1"/>
    <s v="17/02/2022"/>
    <x v="13"/>
    <x v="13"/>
    <x v="0"/>
    <x v="2"/>
    <x v="2"/>
    <x v="0"/>
    <x v="0"/>
    <s v="142823"/>
    <s v="733905562754"/>
    <s v="LENTES CNT ACUVUE OASYS -3.00 8.4"/>
    <x v="12"/>
    <x v="0"/>
    <x v="0"/>
    <x v="0"/>
    <x v="0"/>
    <x v="14"/>
    <x v="6"/>
    <x v="6"/>
    <n v="9999"/>
    <s v="RECEITA"/>
    <x v="2"/>
    <x v="1"/>
    <x v="0"/>
    <x v="0"/>
    <n v="219"/>
    <n v="0"/>
    <n v="0"/>
    <n v="219"/>
    <n v="219"/>
    <n v="88.69"/>
    <n v="88.69"/>
    <n v="2.4692750028188102"/>
    <n v="2.4692750028188102"/>
    <n v="130.31"/>
    <n v="130.31"/>
    <s v="Cartão Crédito: R$ 219,00"/>
    <x v="8"/>
  </r>
  <r>
    <x v="2"/>
    <n v="8116"/>
    <x v="1"/>
    <s v="17/02/2022"/>
    <x v="13"/>
    <x v="13"/>
    <x v="0"/>
    <x v="4"/>
    <x v="4"/>
    <x v="0"/>
    <x v="0"/>
    <s v="142833"/>
    <s v="733905562853"/>
    <s v="LENTES CNT ACUVUE OASYS -5.50"/>
    <x v="12"/>
    <x v="0"/>
    <x v="0"/>
    <x v="0"/>
    <x v="0"/>
    <x v="14"/>
    <x v="6"/>
    <x v="6"/>
    <n v="9999"/>
    <s v="RECEITA"/>
    <x v="2"/>
    <x v="1"/>
    <x v="0"/>
    <x v="0"/>
    <n v="219"/>
    <n v="0"/>
    <n v="0"/>
    <n v="219"/>
    <n v="438"/>
    <n v="88.69"/>
    <n v="177.38"/>
    <n v="2.4692750028188102"/>
    <n v="2.4692750028188102"/>
    <n v="130.31"/>
    <n v="260.62"/>
    <s v="Cartão Crédito: R$ 219,00 | Cartão Débito: R$ 219,00"/>
    <x v="7"/>
  </r>
  <r>
    <x v="2"/>
    <n v="8116"/>
    <x v="1"/>
    <s v="17/02/2022"/>
    <x v="13"/>
    <x v="13"/>
    <x v="0"/>
    <x v="4"/>
    <x v="4"/>
    <x v="0"/>
    <x v="0"/>
    <s v="142835"/>
    <s v="733905562877"/>
    <s v="LENTES CNT ACUVUE OASYS -6.00 8.4"/>
    <x v="12"/>
    <x v="0"/>
    <x v="0"/>
    <x v="0"/>
    <x v="0"/>
    <x v="14"/>
    <x v="6"/>
    <x v="6"/>
    <n v="9999"/>
    <s v="RECEITA"/>
    <x v="2"/>
    <x v="1"/>
    <x v="0"/>
    <x v="0"/>
    <n v="219"/>
    <n v="0"/>
    <n v="0"/>
    <n v="219"/>
    <m/>
    <n v="88.69"/>
    <m/>
    <n v="2.4692750028188102"/>
    <m/>
    <n v="130.31"/>
    <m/>
    <m/>
    <x v="1"/>
  </r>
  <r>
    <x v="0"/>
    <n v="13048"/>
    <x v="1"/>
    <s v="19/02/2022"/>
    <x v="14"/>
    <x v="14"/>
    <x v="0"/>
    <x v="9"/>
    <x v="9"/>
    <x v="0"/>
    <x v="0"/>
    <s v="142817"/>
    <s v="733905562648"/>
    <s v="LENTES CNT ACUVUE OASYS -1.50 8.4"/>
    <x v="12"/>
    <x v="0"/>
    <x v="0"/>
    <x v="0"/>
    <x v="0"/>
    <x v="14"/>
    <x v="6"/>
    <x v="6"/>
    <n v="9999"/>
    <s v="RECEITA"/>
    <x v="2"/>
    <x v="1"/>
    <x v="0"/>
    <x v="0"/>
    <n v="219"/>
    <n v="20"/>
    <n v="9.1324000000000005"/>
    <n v="199"/>
    <n v="199"/>
    <n v="88.69"/>
    <n v="88.69"/>
    <n v="2.24377043635134"/>
    <n v="2.24377043635134"/>
    <n v="110.31"/>
    <n v="110.31"/>
    <s v="Conta Bancária: R$ 199,00"/>
    <x v="0"/>
  </r>
  <r>
    <x v="5"/>
    <n v="1419"/>
    <x v="1"/>
    <s v="19/02/2022"/>
    <x v="14"/>
    <x v="14"/>
    <x v="0"/>
    <x v="13"/>
    <x v="13"/>
    <x v="0"/>
    <x v="0"/>
    <s v="142827"/>
    <s v="733905562792"/>
    <s v="LENTES CNT ACUVUE OASYS -4.00"/>
    <x v="12"/>
    <x v="0"/>
    <x v="0"/>
    <x v="0"/>
    <x v="0"/>
    <x v="14"/>
    <x v="6"/>
    <x v="6"/>
    <n v="9999"/>
    <s v="RECEITA"/>
    <x v="2"/>
    <x v="1"/>
    <x v="0"/>
    <x v="0"/>
    <n v="219"/>
    <n v="0"/>
    <n v="0"/>
    <n v="219"/>
    <n v="219"/>
    <n v="88.69"/>
    <n v="88.69"/>
    <n v="2.4692750028188102"/>
    <n v="2.4692750028188102"/>
    <n v="130.31"/>
    <n v="130.31"/>
    <s v="Dinheiro: R$ 219,00"/>
    <x v="0"/>
  </r>
  <r>
    <x v="1"/>
    <n v="3143"/>
    <x v="1"/>
    <s v="20/02/2022"/>
    <x v="27"/>
    <x v="28"/>
    <x v="0"/>
    <x v="2"/>
    <x v="2"/>
    <x v="0"/>
    <x v="0"/>
    <s v="142834"/>
    <s v="733905562860"/>
    <s v="LENTES CNT ACUVUE OASYS -5.75"/>
    <x v="12"/>
    <x v="0"/>
    <x v="0"/>
    <x v="0"/>
    <x v="0"/>
    <x v="14"/>
    <x v="6"/>
    <x v="6"/>
    <n v="9999"/>
    <s v="RECEITA"/>
    <x v="2"/>
    <x v="1"/>
    <x v="0"/>
    <x v="0"/>
    <n v="219"/>
    <n v="0"/>
    <n v="0"/>
    <n v="219"/>
    <n v="219"/>
    <n v="88.69"/>
    <n v="88.69"/>
    <n v="2.4692750028188102"/>
    <n v="2.4692750028188102"/>
    <n v="130.31"/>
    <n v="130.31"/>
    <s v="Cartão Crédito: R$ 219,00"/>
    <x v="5"/>
  </r>
  <r>
    <x v="1"/>
    <n v="3156"/>
    <x v="1"/>
    <s v="21/02/2022"/>
    <x v="0"/>
    <x v="0"/>
    <x v="0"/>
    <x v="3"/>
    <x v="3"/>
    <x v="0"/>
    <x v="0"/>
    <s v="142820"/>
    <s v="733905562723"/>
    <s v="LENTES CNT ACUVUE OASYS -2.25 8.4"/>
    <x v="12"/>
    <x v="0"/>
    <x v="0"/>
    <x v="0"/>
    <x v="0"/>
    <x v="14"/>
    <x v="6"/>
    <x v="6"/>
    <n v="9999"/>
    <s v="RECEITA"/>
    <x v="2"/>
    <x v="3"/>
    <x v="0"/>
    <x v="0"/>
    <n v="241"/>
    <n v="21"/>
    <n v="8.7136999999999993"/>
    <n v="220"/>
    <m/>
    <n v="88.69"/>
    <m/>
    <n v="2.4805502311421801"/>
    <m/>
    <n v="131.31"/>
    <m/>
    <m/>
    <x v="1"/>
  </r>
  <r>
    <x v="1"/>
    <n v="3153"/>
    <x v="1"/>
    <s v="21/02/2022"/>
    <x v="0"/>
    <x v="0"/>
    <x v="0"/>
    <x v="2"/>
    <x v="2"/>
    <x v="0"/>
    <x v="0"/>
    <s v="142822"/>
    <s v="733905562747"/>
    <s v="LENTES CNT ACUVUE OASYS -2.75 8.4"/>
    <x v="12"/>
    <x v="0"/>
    <x v="0"/>
    <x v="0"/>
    <x v="0"/>
    <x v="14"/>
    <x v="6"/>
    <x v="6"/>
    <n v="9999"/>
    <s v="RECEITA"/>
    <x v="2"/>
    <x v="1"/>
    <x v="0"/>
    <x v="0"/>
    <n v="219"/>
    <n v="0"/>
    <n v="0"/>
    <n v="219"/>
    <n v="219"/>
    <n v="88.69"/>
    <n v="88.69"/>
    <n v="2.4692750028188102"/>
    <n v="2.4692750028188102"/>
    <n v="130.31"/>
    <n v="130.31"/>
    <s v="Cartão Crédito: R$ 219,00"/>
    <x v="5"/>
  </r>
  <r>
    <x v="0"/>
    <n v="13102"/>
    <x v="1"/>
    <s v="22/02/2022"/>
    <x v="6"/>
    <x v="6"/>
    <x v="0"/>
    <x v="9"/>
    <x v="9"/>
    <x v="0"/>
    <x v="0"/>
    <s v="142825"/>
    <s v="733905562778"/>
    <s v="LENTES CNT ACUVUE OASYS -3.50 8.4"/>
    <x v="12"/>
    <x v="0"/>
    <x v="0"/>
    <x v="0"/>
    <x v="0"/>
    <x v="14"/>
    <x v="6"/>
    <x v="6"/>
    <n v="9999"/>
    <s v="RECEITA"/>
    <x v="2"/>
    <x v="1"/>
    <x v="0"/>
    <x v="0"/>
    <n v="219"/>
    <n v="20"/>
    <n v="9.1324000000000005"/>
    <n v="199"/>
    <m/>
    <n v="88.69"/>
    <m/>
    <n v="2.24377043635134"/>
    <m/>
    <n v="110.31"/>
    <m/>
    <m/>
    <x v="1"/>
  </r>
  <r>
    <x v="2"/>
    <n v="8140"/>
    <x v="1"/>
    <s v="22/02/2022"/>
    <x v="6"/>
    <x v="6"/>
    <x v="0"/>
    <x v="4"/>
    <x v="4"/>
    <x v="0"/>
    <x v="0"/>
    <s v="142826"/>
    <s v="733905562785"/>
    <s v="LENTES CNT ACUVUE OASYS -3.75 8.4"/>
    <x v="12"/>
    <x v="0"/>
    <x v="0"/>
    <x v="0"/>
    <x v="0"/>
    <x v="14"/>
    <x v="6"/>
    <x v="6"/>
    <n v="9999"/>
    <s v="RECEITA"/>
    <x v="2"/>
    <x v="1"/>
    <x v="0"/>
    <x v="0"/>
    <n v="219"/>
    <n v="9"/>
    <n v="4.1096000000000004"/>
    <n v="210"/>
    <n v="210"/>
    <n v="88.69"/>
    <n v="88.69"/>
    <n v="2.3677979479084499"/>
    <n v="2.3677979479084499"/>
    <n v="121.31"/>
    <n v="121.31"/>
    <s v="Cartão Débito: R$ 210,00"/>
    <x v="2"/>
  </r>
  <r>
    <x v="0"/>
    <n v="13094"/>
    <x v="1"/>
    <s v="22/02/2022"/>
    <x v="6"/>
    <x v="6"/>
    <x v="0"/>
    <x v="15"/>
    <x v="15"/>
    <x v="0"/>
    <x v="0"/>
    <s v="142830"/>
    <s v="733905562822"/>
    <s v="LENTES CNT ACUVUE OASYS -4.75 8.4"/>
    <x v="12"/>
    <x v="0"/>
    <x v="0"/>
    <x v="0"/>
    <x v="0"/>
    <x v="14"/>
    <x v="6"/>
    <x v="6"/>
    <n v="9999"/>
    <s v="RECEITA"/>
    <x v="2"/>
    <x v="1"/>
    <x v="0"/>
    <x v="0"/>
    <n v="219"/>
    <n v="20"/>
    <n v="9.1324000000000005"/>
    <n v="199"/>
    <n v="199"/>
    <n v="88.69"/>
    <n v="88.69"/>
    <n v="2.24377043635134"/>
    <n v="2.24377043635134"/>
    <n v="110.31"/>
    <n v="110.31"/>
    <s v="Cartão Crédito: R$ 199,00"/>
    <x v="2"/>
  </r>
  <r>
    <x v="1"/>
    <n v="3190"/>
    <x v="1"/>
    <s v="26/02/2022"/>
    <x v="2"/>
    <x v="2"/>
    <x v="0"/>
    <x v="2"/>
    <x v="2"/>
    <x v="0"/>
    <x v="0"/>
    <s v="142823"/>
    <s v="733905562754"/>
    <s v="LENTES CNT ACUVUE OASYS -3.00 8.4"/>
    <x v="12"/>
    <x v="0"/>
    <x v="0"/>
    <x v="0"/>
    <x v="0"/>
    <x v="14"/>
    <x v="6"/>
    <x v="6"/>
    <n v="9999"/>
    <s v="RECEITA"/>
    <x v="2"/>
    <x v="1"/>
    <x v="0"/>
    <x v="0"/>
    <n v="219"/>
    <n v="0"/>
    <n v="0"/>
    <n v="219"/>
    <n v="219"/>
    <n v="88.69"/>
    <n v="88.69"/>
    <n v="2.4692750028188102"/>
    <n v="2.4692750028188102"/>
    <n v="130.31"/>
    <n v="130.31"/>
    <s v="Cartão Crédito: R$ 219,00"/>
    <x v="2"/>
  </r>
  <r>
    <x v="1"/>
    <n v="3210"/>
    <x v="1"/>
    <s v="27/02/2022"/>
    <x v="24"/>
    <x v="25"/>
    <x v="0"/>
    <x v="3"/>
    <x v="3"/>
    <x v="0"/>
    <x v="0"/>
    <s v="142832"/>
    <s v="733905562846"/>
    <s v="LENTES CNT ACUVUE OASYS -5.25"/>
    <x v="12"/>
    <x v="0"/>
    <x v="0"/>
    <x v="0"/>
    <x v="0"/>
    <x v="14"/>
    <x v="6"/>
    <x v="6"/>
    <n v="9999"/>
    <s v="RECEITA"/>
    <x v="2"/>
    <x v="1"/>
    <x v="0"/>
    <x v="0"/>
    <n v="219"/>
    <n v="0"/>
    <n v="0"/>
    <n v="219"/>
    <n v="219"/>
    <n v="88.69"/>
    <n v="88.69"/>
    <n v="2.4692750028188102"/>
    <n v="2.4692750028188102"/>
    <n v="130.31"/>
    <n v="130.31"/>
    <s v="Cartão Débito: R$ 219,00"/>
    <x v="2"/>
  </r>
  <r>
    <x v="2"/>
    <n v="8161"/>
    <x v="1"/>
    <s v="24/02/2022"/>
    <x v="15"/>
    <x v="15"/>
    <x v="0"/>
    <x v="4"/>
    <x v="4"/>
    <x v="0"/>
    <x v="0"/>
    <s v="142819"/>
    <s v="733905562716"/>
    <s v="LENTES CNT ACUVUE OASYS -2.00 8.4"/>
    <x v="12"/>
    <x v="0"/>
    <x v="0"/>
    <x v="0"/>
    <x v="0"/>
    <x v="14"/>
    <x v="6"/>
    <x v="6"/>
    <n v="9999"/>
    <s v="RECEITA"/>
    <x v="2"/>
    <x v="1"/>
    <x v="0"/>
    <x v="0"/>
    <n v="219"/>
    <n v="19"/>
    <n v="8.6758000000000006"/>
    <n v="200"/>
    <n v="200"/>
    <n v="88.69"/>
    <n v="88.69"/>
    <n v="2.2550456646747099"/>
    <n v="2.2550456646747099"/>
    <n v="111.31"/>
    <n v="111.31"/>
    <s v="Cartão Débito: R$ 200,00"/>
    <x v="2"/>
  </r>
  <r>
    <x v="3"/>
    <n v="1926"/>
    <x v="1"/>
    <s v="24/02/2022"/>
    <x v="15"/>
    <x v="15"/>
    <x v="0"/>
    <x v="18"/>
    <x v="18"/>
    <x v="0"/>
    <x v="0"/>
    <s v="142819"/>
    <s v="733905562716"/>
    <s v="LENTES CNT ACUVUE OASYS -2.00 8.4"/>
    <x v="12"/>
    <x v="0"/>
    <x v="0"/>
    <x v="0"/>
    <x v="0"/>
    <x v="14"/>
    <x v="6"/>
    <x v="6"/>
    <n v="9999"/>
    <s v="RECEITA"/>
    <x v="2"/>
    <x v="1"/>
    <x v="0"/>
    <x v="0"/>
    <n v="219"/>
    <n v="0"/>
    <n v="0"/>
    <n v="219"/>
    <n v="219"/>
    <n v="88.69"/>
    <n v="88.69"/>
    <n v="2.4692750028188102"/>
    <n v="2.4692750028188102"/>
    <n v="130.31"/>
    <n v="130.31"/>
    <s v="Cartão Débito: R$ 219,00"/>
    <x v="2"/>
  </r>
  <r>
    <x v="5"/>
    <n v="1453"/>
    <x v="1"/>
    <s v="24/02/2022"/>
    <x v="15"/>
    <x v="15"/>
    <x v="0"/>
    <x v="13"/>
    <x v="13"/>
    <x v="0"/>
    <x v="0"/>
    <s v="142826"/>
    <s v="733905562785"/>
    <s v="LENTES CNT ACUVUE OASYS -3.75 8.4"/>
    <x v="12"/>
    <x v="0"/>
    <x v="0"/>
    <x v="0"/>
    <x v="0"/>
    <x v="14"/>
    <x v="6"/>
    <x v="6"/>
    <n v="9999"/>
    <s v="RECEITA"/>
    <x v="2"/>
    <x v="3"/>
    <x v="0"/>
    <x v="0"/>
    <n v="241"/>
    <n v="21"/>
    <n v="8.7136999999999993"/>
    <n v="220"/>
    <n v="220"/>
    <n v="88.69"/>
    <n v="88.69"/>
    <n v="2.4805502311421801"/>
    <n v="2.4805502311421801"/>
    <n v="131.31"/>
    <n v="131.31"/>
    <s v="Cartão Crédito: R$ 220,00"/>
    <x v="8"/>
  </r>
  <r>
    <x v="2"/>
    <n v="8025"/>
    <x v="1"/>
    <s v="02/02/2022"/>
    <x v="5"/>
    <x v="5"/>
    <x v="0"/>
    <x v="4"/>
    <x v="4"/>
    <x v="0"/>
    <x v="0"/>
    <s v="739449"/>
    <s v="7895653190368"/>
    <s v="*CF* OCULOS RX JEAN MONNIER 0J83194-52-H241"/>
    <x v="1"/>
    <x v="0"/>
    <x v="0"/>
    <x v="0"/>
    <x v="0"/>
    <x v="1"/>
    <x v="2"/>
    <x v="2"/>
    <n v="1006"/>
    <s v="JEAN MONNIER"/>
    <x v="2"/>
    <x v="0"/>
    <x v="0"/>
    <x v="0"/>
    <n v="400"/>
    <n v="80"/>
    <n v="20"/>
    <n v="320"/>
    <n v="320"/>
    <n v="88.99"/>
    <n v="88.99"/>
    <n v="3.5959096527699699"/>
    <n v="3.5959096527699699"/>
    <n v="231.01"/>
    <n v="231.01"/>
    <s v="Cartão Convênio: R$ 320,00"/>
    <x v="3"/>
  </r>
  <r>
    <x v="2"/>
    <n v="8065"/>
    <x v="1"/>
    <s v="08/02/2022"/>
    <x v="4"/>
    <x v="4"/>
    <x v="0"/>
    <x v="4"/>
    <x v="4"/>
    <x v="0"/>
    <x v="0"/>
    <s v="790481"/>
    <s v="7895653194823"/>
    <s v="*CF* OCULOS RX JEAN MONNIER 0J83179-54-H485"/>
    <x v="1"/>
    <x v="0"/>
    <x v="0"/>
    <x v="0"/>
    <x v="0"/>
    <x v="1"/>
    <x v="2"/>
    <x v="2"/>
    <n v="1006"/>
    <s v="JEAN MONNIER"/>
    <x v="2"/>
    <x v="0"/>
    <x v="0"/>
    <x v="0"/>
    <n v="438"/>
    <n v="306"/>
    <n v="69.863"/>
    <n v="132"/>
    <n v="781"/>
    <n v="88.99"/>
    <n v="199.57"/>
    <n v="1.48331273176761"/>
    <n v="3.9134138397554699"/>
    <n v="43.01"/>
    <n v="581.42999999999995"/>
    <s v="Cartão Crédito: R$ 781,00"/>
    <x v="3"/>
  </r>
  <r>
    <x v="4"/>
    <n v="18750"/>
    <x v="1"/>
    <s v="09/02/2022"/>
    <x v="11"/>
    <x v="11"/>
    <x v="0"/>
    <x v="10"/>
    <x v="10"/>
    <x v="0"/>
    <x v="0"/>
    <s v="918177"/>
    <s v="7895653221734"/>
    <s v="OCULOS RX JEAN MONNIER 0J83214-54-I551"/>
    <x v="1"/>
    <x v="0"/>
    <x v="0"/>
    <x v="0"/>
    <x v="0"/>
    <x v="1"/>
    <x v="2"/>
    <x v="2"/>
    <n v="1006"/>
    <s v="JEAN MONNIER"/>
    <x v="2"/>
    <x v="0"/>
    <x v="0"/>
    <x v="0"/>
    <n v="438"/>
    <n v="247"/>
    <n v="56.392699999999998"/>
    <n v="191"/>
    <m/>
    <n v="88.99"/>
    <m/>
    <n v="2.14630857399708"/>
    <m/>
    <n v="102.01"/>
    <m/>
    <m/>
    <x v="1"/>
  </r>
  <r>
    <x v="4"/>
    <n v="18732"/>
    <x v="1"/>
    <s v="08/02/2022"/>
    <x v="4"/>
    <x v="4"/>
    <x v="0"/>
    <x v="10"/>
    <x v="10"/>
    <x v="0"/>
    <x v="0"/>
    <s v="900350"/>
    <m/>
    <s v="OCULOS RX DIVERSOS 350"/>
    <x v="2"/>
    <x v="0"/>
    <x v="0"/>
    <x v="0"/>
    <x v="0"/>
    <x v="9"/>
    <x v="2"/>
    <x v="2"/>
    <n v="9050"/>
    <s v="DIVERSOS RX/SOL"/>
    <x v="2"/>
    <x v="0"/>
    <x v="0"/>
    <x v="0"/>
    <n v="443"/>
    <n v="292"/>
    <n v="65.914199999999994"/>
    <n v="151"/>
    <n v="828"/>
    <n v="89.9"/>
    <n v="172.96"/>
    <n v="1.67964404894327"/>
    <n v="4.7872340425531901"/>
    <n v="61.1"/>
    <n v="655.04"/>
    <s v="Cartão Crédito: R$ 800,00 | Cartão Débito: R$ 28,00"/>
    <x v="11"/>
  </r>
  <r>
    <x v="4"/>
    <n v="18770"/>
    <x v="1"/>
    <s v="10/02/2022"/>
    <x v="18"/>
    <x v="18"/>
    <x v="0"/>
    <x v="10"/>
    <x v="10"/>
    <x v="0"/>
    <x v="0"/>
    <s v="900350"/>
    <m/>
    <s v="OCULOS RX DIVERSOS 350"/>
    <x v="2"/>
    <x v="0"/>
    <x v="0"/>
    <x v="0"/>
    <x v="0"/>
    <x v="9"/>
    <x v="2"/>
    <x v="2"/>
    <n v="9050"/>
    <s v="DIVERSOS RX/SOL"/>
    <x v="2"/>
    <x v="0"/>
    <x v="0"/>
    <x v="0"/>
    <n v="443"/>
    <n v="263"/>
    <n v="59.367899999999999"/>
    <n v="180"/>
    <n v="829"/>
    <n v="89.9"/>
    <n v="162.66"/>
    <n v="2.0022246941045601"/>
    <n v="5.0965203491946403"/>
    <n v="90.1"/>
    <n v="666.34"/>
    <s v="Cartão Convênio: R$ 829,00"/>
    <x v="3"/>
  </r>
  <r>
    <x v="4"/>
    <n v="18790"/>
    <x v="1"/>
    <s v="12/02/2022"/>
    <x v="3"/>
    <x v="3"/>
    <x v="0"/>
    <x v="10"/>
    <x v="10"/>
    <x v="0"/>
    <x v="0"/>
    <s v="900350"/>
    <m/>
    <s v="OCULOS RX DIVERSOS 350"/>
    <x v="2"/>
    <x v="0"/>
    <x v="0"/>
    <x v="0"/>
    <x v="0"/>
    <x v="9"/>
    <x v="2"/>
    <x v="2"/>
    <n v="9050"/>
    <s v="DIVERSOS RX/SOL"/>
    <x v="2"/>
    <x v="0"/>
    <x v="0"/>
    <x v="0"/>
    <n v="443"/>
    <n v="113"/>
    <n v="25.507899999999999"/>
    <n v="330"/>
    <m/>
    <n v="89.9"/>
    <m/>
    <n v="3.6707452725250298"/>
    <m/>
    <n v="240.1"/>
    <m/>
    <m/>
    <x v="1"/>
  </r>
  <r>
    <x v="4"/>
    <n v="18795"/>
    <x v="1"/>
    <s v="12/02/2022"/>
    <x v="3"/>
    <x v="3"/>
    <x v="0"/>
    <x v="11"/>
    <x v="11"/>
    <x v="0"/>
    <x v="0"/>
    <s v="900350"/>
    <m/>
    <s v="OCULOS RX DIVERSOS 350"/>
    <x v="2"/>
    <x v="0"/>
    <x v="0"/>
    <x v="0"/>
    <x v="0"/>
    <x v="9"/>
    <x v="2"/>
    <x v="2"/>
    <n v="9050"/>
    <s v="DIVERSOS RX/SOL"/>
    <x v="2"/>
    <x v="0"/>
    <x v="0"/>
    <x v="0"/>
    <n v="443"/>
    <n v="110"/>
    <n v="24.8307"/>
    <n v="333"/>
    <m/>
    <n v="89.9"/>
    <m/>
    <n v="3.7041156840934399"/>
    <m/>
    <n v="243.1"/>
    <m/>
    <m/>
    <x v="1"/>
  </r>
  <r>
    <x v="4"/>
    <n v="18733"/>
    <x v="1"/>
    <s v="08/02/2022"/>
    <x v="13"/>
    <x v="13"/>
    <x v="0"/>
    <x v="10"/>
    <x v="10"/>
    <x v="0"/>
    <x v="0"/>
    <s v="900350"/>
    <m/>
    <s v="OCULOS RX DIVERSOS 350"/>
    <x v="2"/>
    <x v="0"/>
    <x v="0"/>
    <x v="0"/>
    <x v="0"/>
    <x v="9"/>
    <x v="2"/>
    <x v="2"/>
    <n v="9050"/>
    <s v="DIVERSOS RX/SOL"/>
    <x v="2"/>
    <x v="0"/>
    <x v="0"/>
    <x v="0"/>
    <n v="443"/>
    <n v="123"/>
    <n v="27.7652"/>
    <n v="320"/>
    <m/>
    <n v="89.9"/>
    <m/>
    <n v="3.559510567297"/>
    <m/>
    <n v="230.1"/>
    <m/>
    <m/>
    <x v="1"/>
  </r>
  <r>
    <x v="5"/>
    <n v="1445"/>
    <x v="1"/>
    <s v="23/02/2022"/>
    <x v="23"/>
    <x v="24"/>
    <x v="0"/>
    <x v="13"/>
    <x v="13"/>
    <x v="0"/>
    <x v="0"/>
    <s v="738578"/>
    <s v="7909446121535"/>
    <s v="OCULOS SOL SPEEDO RINO-57-C01"/>
    <x v="6"/>
    <x v="0"/>
    <x v="0"/>
    <x v="0"/>
    <x v="0"/>
    <x v="5"/>
    <x v="1"/>
    <x v="1"/>
    <n v="1176"/>
    <s v="SPEEDO"/>
    <x v="2"/>
    <x v="0"/>
    <x v="0"/>
    <x v="0"/>
    <n v="307"/>
    <n v="0"/>
    <n v="0"/>
    <n v="307"/>
    <n v="307"/>
    <n v="90.16"/>
    <n v="90.16"/>
    <n v="3.4050576752440098"/>
    <n v="3.4050576752440098"/>
    <n v="216.84"/>
    <n v="216.84"/>
    <s v="Cartão Crédito: R$ 307,00"/>
    <x v="2"/>
  </r>
  <r>
    <x v="4"/>
    <n v="18769"/>
    <x v="1"/>
    <s v="10/02/2022"/>
    <x v="18"/>
    <x v="18"/>
    <x v="0"/>
    <x v="8"/>
    <x v="8"/>
    <x v="0"/>
    <x v="0"/>
    <s v="787994"/>
    <s v="7909446119495"/>
    <s v="OCULOS RX BULGET BG1659-01A"/>
    <x v="6"/>
    <x v="0"/>
    <x v="0"/>
    <x v="0"/>
    <x v="0"/>
    <x v="5"/>
    <x v="2"/>
    <x v="2"/>
    <n v="1192"/>
    <s v="BULGET"/>
    <x v="2"/>
    <x v="0"/>
    <x v="0"/>
    <x v="0"/>
    <n v="407"/>
    <n v="196"/>
    <n v="48.157200000000003"/>
    <n v="211"/>
    <m/>
    <n v="90.56"/>
    <m/>
    <n v="2.3299469964664299"/>
    <m/>
    <n v="120.44"/>
    <m/>
    <m/>
    <x v="1"/>
  </r>
  <r>
    <x v="4"/>
    <n v="18874"/>
    <x v="1"/>
    <s v="18/02/2022"/>
    <x v="22"/>
    <x v="23"/>
    <x v="0"/>
    <x v="7"/>
    <x v="7"/>
    <x v="0"/>
    <x v="0"/>
    <s v="921793"/>
    <s v="7909446153666"/>
    <s v="OCULOS RX ATITUDE AT6217IN-A01_x0009_DE"/>
    <x v="6"/>
    <x v="0"/>
    <x v="0"/>
    <x v="0"/>
    <x v="0"/>
    <x v="5"/>
    <x v="2"/>
    <x v="2"/>
    <n v="1180"/>
    <s v="ATITUDE"/>
    <x v="2"/>
    <x v="0"/>
    <x v="0"/>
    <x v="0"/>
    <n v="382"/>
    <n v="2"/>
    <n v="0.52359999999999995"/>
    <n v="380"/>
    <m/>
    <n v="90.72"/>
    <m/>
    <n v="4.1887125220458596"/>
    <m/>
    <n v="289.27999999999997"/>
    <m/>
    <m/>
    <x v="1"/>
  </r>
  <r>
    <x v="2"/>
    <n v="8090"/>
    <x v="1"/>
    <s v="14/02/2022"/>
    <x v="15"/>
    <x v="15"/>
    <x v="0"/>
    <x v="17"/>
    <x v="17"/>
    <x v="0"/>
    <x v="0"/>
    <s v="787919"/>
    <s v="7909446118856"/>
    <s v="OCULOS RX ATITUDE ATK7004-T01"/>
    <x v="6"/>
    <x v="0"/>
    <x v="0"/>
    <x v="0"/>
    <x v="0"/>
    <x v="5"/>
    <x v="2"/>
    <x v="2"/>
    <n v="1180"/>
    <s v="ATITUDE"/>
    <x v="2"/>
    <x v="1"/>
    <x v="0"/>
    <x v="0"/>
    <n v="305"/>
    <n v="15"/>
    <n v="4.9180000000000001"/>
    <n v="290"/>
    <m/>
    <n v="90.72"/>
    <m/>
    <n v="3.19664902998236"/>
    <m/>
    <n v="199.28"/>
    <m/>
    <m/>
    <x v="1"/>
  </r>
  <r>
    <x v="5"/>
    <n v="1342"/>
    <x v="1"/>
    <s v="08/02/2022"/>
    <x v="4"/>
    <x v="4"/>
    <x v="0"/>
    <x v="13"/>
    <x v="13"/>
    <x v="0"/>
    <x v="0"/>
    <s v="900092"/>
    <s v="7895653196544"/>
    <s v="*CF* OCULOS RX OC CAROL 0O12002-54-1009"/>
    <x v="4"/>
    <x v="0"/>
    <x v="0"/>
    <x v="0"/>
    <x v="0"/>
    <x v="1"/>
    <x v="2"/>
    <x v="2"/>
    <n v="9923"/>
    <s v="OC CAROL"/>
    <x v="2"/>
    <x v="0"/>
    <x v="0"/>
    <x v="0"/>
    <n v="374"/>
    <n v="24"/>
    <n v="6.4170999999999996"/>
    <n v="350"/>
    <n v="350"/>
    <n v="90.78"/>
    <n v="90.78"/>
    <n v="3.85547477417933"/>
    <n v="3.85547477417933"/>
    <n v="259.22000000000003"/>
    <n v="259.22000000000003"/>
    <s v="Cartão Crédito: R$ 350,00"/>
    <x v="7"/>
  </r>
  <r>
    <x v="4"/>
    <n v="18849"/>
    <x v="1"/>
    <s v="16/02/2022"/>
    <x v="12"/>
    <x v="12"/>
    <x v="0"/>
    <x v="10"/>
    <x v="10"/>
    <x v="0"/>
    <x v="0"/>
    <s v="900206"/>
    <s v="7895653196575"/>
    <s v="*CF* OCULOS RX OC CAROL 0O13002-54-017"/>
    <x v="4"/>
    <x v="0"/>
    <x v="0"/>
    <x v="0"/>
    <x v="0"/>
    <x v="1"/>
    <x v="2"/>
    <x v="2"/>
    <n v="9923"/>
    <s v="OC CAROL"/>
    <x v="2"/>
    <x v="0"/>
    <x v="0"/>
    <x v="0"/>
    <n v="374"/>
    <n v="217"/>
    <n v="58.0214"/>
    <n v="157"/>
    <n v="1249"/>
    <n v="90.78"/>
    <n v="192.43"/>
    <n v="1.72945582727473"/>
    <n v="6.4906719326508302"/>
    <n v="66.22"/>
    <n v="1056.57"/>
    <s v="Cartão Crédito: R$ 1249,00"/>
    <x v="3"/>
  </r>
  <r>
    <x v="0"/>
    <n v="13030"/>
    <x v="1"/>
    <s v="17/02/2022"/>
    <x v="13"/>
    <x v="13"/>
    <x v="0"/>
    <x v="0"/>
    <x v="0"/>
    <x v="0"/>
    <x v="0"/>
    <s v="900089"/>
    <s v="7895653196513"/>
    <s v="*CF* OCULOS RX OC CAROL 0O12001-52-1006"/>
    <x v="4"/>
    <x v="0"/>
    <x v="0"/>
    <x v="0"/>
    <x v="0"/>
    <x v="1"/>
    <x v="2"/>
    <x v="2"/>
    <n v="9923"/>
    <s v="OC CAROL"/>
    <x v="2"/>
    <x v="0"/>
    <x v="0"/>
    <x v="0"/>
    <n v="374"/>
    <n v="0"/>
    <n v="0"/>
    <n v="374"/>
    <n v="923"/>
    <n v="90.78"/>
    <n v="154.38"/>
    <n v="4.1198501872659197"/>
    <n v="5.9787537245757196"/>
    <n v="283.22000000000003"/>
    <n v="768.62"/>
    <s v="Cartão Crédito: R$ 923,00"/>
    <x v="8"/>
  </r>
  <r>
    <x v="0"/>
    <n v="13086"/>
    <x v="1"/>
    <s v="22/02/2022"/>
    <x v="6"/>
    <x v="6"/>
    <x v="0"/>
    <x v="15"/>
    <x v="15"/>
    <x v="0"/>
    <x v="0"/>
    <s v="900199"/>
    <s v="7895653196551"/>
    <s v="*CF* OCULOS RX OC CAROL 0O12002-54-1011"/>
    <x v="4"/>
    <x v="0"/>
    <x v="0"/>
    <x v="0"/>
    <x v="0"/>
    <x v="1"/>
    <x v="2"/>
    <x v="2"/>
    <n v="9923"/>
    <s v="OC CAROL"/>
    <x v="2"/>
    <x v="0"/>
    <x v="0"/>
    <x v="0"/>
    <n v="374"/>
    <n v="262"/>
    <n v="70.0535"/>
    <n v="112"/>
    <m/>
    <n v="90.78"/>
    <m/>
    <n v="1.2337519277373901"/>
    <m/>
    <n v="21.22"/>
    <m/>
    <m/>
    <x v="1"/>
  </r>
  <r>
    <x v="1"/>
    <n v="3205"/>
    <x v="1"/>
    <s v="26/02/2022"/>
    <x v="2"/>
    <x v="2"/>
    <x v="0"/>
    <x v="2"/>
    <x v="2"/>
    <x v="0"/>
    <x v="0"/>
    <s v="900205"/>
    <s v="7895653196568"/>
    <s v="*CF* OCULOS RX OC CAROL 0O13002-54-016"/>
    <x v="4"/>
    <x v="0"/>
    <x v="0"/>
    <x v="0"/>
    <x v="0"/>
    <x v="1"/>
    <x v="2"/>
    <x v="2"/>
    <n v="9923"/>
    <s v="OC CAROL"/>
    <x v="2"/>
    <x v="0"/>
    <x v="0"/>
    <x v="0"/>
    <n v="374"/>
    <n v="169"/>
    <n v="45.187199999999997"/>
    <n v="205"/>
    <m/>
    <n v="90.78"/>
    <m/>
    <n v="2.2582066534479002"/>
    <m/>
    <n v="114.22"/>
    <m/>
    <m/>
    <x v="1"/>
  </r>
  <r>
    <x v="4"/>
    <n v="18919"/>
    <x v="1"/>
    <s v="24/02/2022"/>
    <x v="15"/>
    <x v="15"/>
    <x v="0"/>
    <x v="10"/>
    <x v="10"/>
    <x v="0"/>
    <x v="0"/>
    <s v="900089"/>
    <s v="7895653196513"/>
    <s v="*CF* OCULOS RX OC CAROL 0O12001-52-1006"/>
    <x v="4"/>
    <x v="0"/>
    <x v="0"/>
    <x v="0"/>
    <x v="0"/>
    <x v="1"/>
    <x v="2"/>
    <x v="2"/>
    <n v="9923"/>
    <s v="OC CAROL"/>
    <x v="2"/>
    <x v="0"/>
    <x v="0"/>
    <x v="0"/>
    <n v="374"/>
    <n v="0"/>
    <n v="0"/>
    <n v="374"/>
    <n v="564"/>
    <n v="90.78"/>
    <n v="96.73"/>
    <n v="4.1198501872659197"/>
    <n v="5.8306626692856396"/>
    <n v="283.22000000000003"/>
    <n v="467.27"/>
    <s v="Cartão Crédito: R$ 564,00"/>
    <x v="3"/>
  </r>
  <r>
    <x v="4"/>
    <n v="18811"/>
    <x v="1"/>
    <s v="15/02/2022"/>
    <x v="7"/>
    <x v="7"/>
    <x v="0"/>
    <x v="8"/>
    <x v="8"/>
    <x v="0"/>
    <x v="0"/>
    <s v="784845"/>
    <s v="7895653212046"/>
    <s v="*CF* OCULOS SOL OC CAROL 0O11001-56-I104"/>
    <x v="1"/>
    <x v="0"/>
    <x v="0"/>
    <x v="0"/>
    <x v="0"/>
    <x v="1"/>
    <x v="1"/>
    <x v="1"/>
    <n v="9923"/>
    <s v="OC CAROL"/>
    <x v="2"/>
    <x v="0"/>
    <x v="0"/>
    <x v="0"/>
    <n v="287"/>
    <n v="87"/>
    <n v="30.313600000000001"/>
    <n v="200"/>
    <m/>
    <n v="91.47"/>
    <m/>
    <n v="2.1865092380015301"/>
    <m/>
    <n v="108.53"/>
    <m/>
    <m/>
    <x v="1"/>
  </r>
  <r>
    <x v="0"/>
    <n v="13117"/>
    <x v="1"/>
    <s v="24/02/2022"/>
    <x v="15"/>
    <x v="15"/>
    <x v="0"/>
    <x v="0"/>
    <x v="0"/>
    <x v="0"/>
    <x v="0"/>
    <s v="784845"/>
    <s v="7895653212046"/>
    <s v="*CF* OCULOS SOL OC CAROL 0O11001-56-I104"/>
    <x v="1"/>
    <x v="0"/>
    <x v="0"/>
    <x v="0"/>
    <x v="0"/>
    <x v="1"/>
    <x v="1"/>
    <x v="1"/>
    <n v="9923"/>
    <s v="OC CAROL"/>
    <x v="2"/>
    <x v="0"/>
    <x v="0"/>
    <x v="0"/>
    <n v="287"/>
    <n v="0"/>
    <n v="0"/>
    <n v="287"/>
    <n v="287"/>
    <n v="91.47"/>
    <n v="91.47"/>
    <n v="3.1376407565322002"/>
    <n v="3.1376407565322002"/>
    <n v="195.53"/>
    <n v="195.53"/>
    <s v="Cartão Crédito: R$ 287,00"/>
    <x v="7"/>
  </r>
  <r>
    <x v="4"/>
    <n v="18685"/>
    <x v="1"/>
    <s v="04/02/2022"/>
    <x v="18"/>
    <x v="18"/>
    <x v="0"/>
    <x v="8"/>
    <x v="8"/>
    <x v="0"/>
    <x v="0"/>
    <s v="664049"/>
    <s v="7895653172456"/>
    <s v="*CF* OCULOS RX PLATINI 0P91179B-53-G140"/>
    <x v="1"/>
    <x v="0"/>
    <x v="0"/>
    <x v="0"/>
    <x v="0"/>
    <x v="1"/>
    <x v="2"/>
    <x v="2"/>
    <n v="1015"/>
    <s v="PLATINI"/>
    <x v="2"/>
    <x v="0"/>
    <x v="0"/>
    <x v="0"/>
    <n v="500"/>
    <n v="37"/>
    <n v="7.4"/>
    <n v="463"/>
    <m/>
    <n v="91.61"/>
    <m/>
    <n v="5.0540334024669802"/>
    <m/>
    <n v="371.39"/>
    <m/>
    <m/>
    <x v="1"/>
  </r>
  <r>
    <x v="5"/>
    <n v="1384"/>
    <x v="1"/>
    <s v="15/02/2022"/>
    <x v="7"/>
    <x v="7"/>
    <x v="0"/>
    <x v="13"/>
    <x v="13"/>
    <x v="0"/>
    <x v="0"/>
    <s v="723797"/>
    <s v="7895653187467"/>
    <s v="*CF* OCULOS RX PLATINI 0P93158-53-H017"/>
    <x v="1"/>
    <x v="0"/>
    <x v="0"/>
    <x v="0"/>
    <x v="0"/>
    <x v="1"/>
    <x v="2"/>
    <x v="2"/>
    <n v="1015"/>
    <s v="PLATINI"/>
    <x v="2"/>
    <x v="0"/>
    <x v="0"/>
    <x v="0"/>
    <n v="500"/>
    <n v="189"/>
    <n v="37.799999999999997"/>
    <n v="311"/>
    <m/>
    <n v="91.61"/>
    <m/>
    <n v="3.39482589236983"/>
    <m/>
    <n v="219.39"/>
    <m/>
    <m/>
    <x v="1"/>
  </r>
  <r>
    <x v="1"/>
    <n v="3199"/>
    <x v="1"/>
    <s v="26/02/2022"/>
    <x v="2"/>
    <x v="2"/>
    <x v="0"/>
    <x v="2"/>
    <x v="2"/>
    <x v="0"/>
    <x v="0"/>
    <s v="723797"/>
    <s v="7895653187467"/>
    <s v="*CF* OCULOS RX PLATINI 0P93158-53-H017"/>
    <x v="1"/>
    <x v="0"/>
    <x v="0"/>
    <x v="0"/>
    <x v="0"/>
    <x v="1"/>
    <x v="2"/>
    <x v="2"/>
    <n v="1015"/>
    <s v="PLATINI"/>
    <x v="2"/>
    <x v="0"/>
    <x v="0"/>
    <x v="0"/>
    <n v="500"/>
    <n v="0"/>
    <n v="0"/>
    <n v="500"/>
    <n v="3046"/>
    <n v="91.61"/>
    <n v="421.14"/>
    <n v="5.4579194411090501"/>
    <n v="7.2327492045400597"/>
    <n v="408.39"/>
    <n v="2624.86"/>
    <s v="Cartão Crédito: R$ 1132,00 | Cartão Débito: R$ 1914,00"/>
    <x v="11"/>
  </r>
  <r>
    <x v="2"/>
    <n v="8159"/>
    <x v="1"/>
    <s v="24/02/2022"/>
    <x v="15"/>
    <x v="15"/>
    <x v="0"/>
    <x v="4"/>
    <x v="4"/>
    <x v="0"/>
    <x v="0"/>
    <s v="723797"/>
    <s v="7895653187467"/>
    <s v="*CF* OCULOS RX PLATINI 0P93158-53-H017"/>
    <x v="1"/>
    <x v="0"/>
    <x v="0"/>
    <x v="0"/>
    <x v="0"/>
    <x v="1"/>
    <x v="2"/>
    <x v="2"/>
    <n v="1015"/>
    <s v="PLATINI"/>
    <x v="2"/>
    <x v="0"/>
    <x v="0"/>
    <x v="0"/>
    <n v="500"/>
    <n v="310"/>
    <n v="62"/>
    <n v="190"/>
    <n v="839"/>
    <n v="91.61"/>
    <n v="164.37"/>
    <n v="2.07400938762144"/>
    <n v="5.1043377745330698"/>
    <n v="98.39"/>
    <n v="674.63"/>
    <s v="Dinheiro: R$ 300,00 | Cartão Crédito: R$ 539,00"/>
    <x v="3"/>
  </r>
  <r>
    <x v="2"/>
    <n v="8078"/>
    <x v="1"/>
    <s v="10/02/2022"/>
    <x v="18"/>
    <x v="18"/>
    <x v="0"/>
    <x v="4"/>
    <x v="4"/>
    <x v="0"/>
    <x v="0"/>
    <s v="900127"/>
    <s v="7895653223295"/>
    <s v="*CF* OCULOS RX OC CAROL 0O14006-57-I686"/>
    <x v="4"/>
    <x v="0"/>
    <x v="0"/>
    <x v="0"/>
    <x v="0"/>
    <x v="1"/>
    <x v="2"/>
    <x v="2"/>
    <n v="9923"/>
    <s v="OC CAROL"/>
    <x v="2"/>
    <x v="0"/>
    <x v="0"/>
    <x v="0"/>
    <n v="337"/>
    <n v="149"/>
    <n v="44.2136"/>
    <n v="188"/>
    <n v="368"/>
    <n v="93.33"/>
    <n v="118.52"/>
    <n v="2.01435765563056"/>
    <n v="3.10496118798515"/>
    <n v="94.67"/>
    <n v="249.48"/>
    <s v="Cartão Débito: R$ 368,00"/>
    <x v="2"/>
  </r>
  <r>
    <x v="5"/>
    <n v="1371"/>
    <x v="1"/>
    <s v="11/02/2022"/>
    <x v="8"/>
    <x v="8"/>
    <x v="0"/>
    <x v="14"/>
    <x v="14"/>
    <x v="0"/>
    <x v="0"/>
    <s v="900122"/>
    <s v="7895653223219"/>
    <s v="*CF* OCULOS RX OC CAROL 0O14005-55-I678"/>
    <x v="4"/>
    <x v="0"/>
    <x v="0"/>
    <x v="0"/>
    <x v="0"/>
    <x v="1"/>
    <x v="2"/>
    <x v="2"/>
    <n v="9923"/>
    <s v="OC CAROL"/>
    <x v="2"/>
    <x v="0"/>
    <x v="0"/>
    <x v="0"/>
    <n v="337"/>
    <n v="0"/>
    <n v="0"/>
    <n v="337"/>
    <n v="600"/>
    <n v="93.33"/>
    <n v="134.35"/>
    <n v="3.6108432444015901"/>
    <n v="4.46594715295869"/>
    <n v="243.67"/>
    <n v="465.65"/>
    <s v="Cartão Crédito: R$ 600,00"/>
    <x v="3"/>
  </r>
  <r>
    <x v="0"/>
    <n v="13045"/>
    <x v="1"/>
    <s v="19/02/2022"/>
    <x v="14"/>
    <x v="14"/>
    <x v="0"/>
    <x v="15"/>
    <x v="15"/>
    <x v="0"/>
    <x v="0"/>
    <s v="900124"/>
    <s v="7895653223233"/>
    <s v="*CF* OCULOS RX OC CAROL 0O14005-55-I680"/>
    <x v="4"/>
    <x v="0"/>
    <x v="0"/>
    <x v="0"/>
    <x v="0"/>
    <x v="1"/>
    <x v="2"/>
    <x v="2"/>
    <n v="9923"/>
    <s v="OC CAROL"/>
    <x v="2"/>
    <x v="0"/>
    <x v="0"/>
    <x v="0"/>
    <n v="337"/>
    <n v="178"/>
    <n v="52.819000000000003"/>
    <n v="159"/>
    <n v="1949"/>
    <n v="93.33"/>
    <n v="194.12"/>
    <n v="1.7036322725811599"/>
    <n v="10.0401813311354"/>
    <n v="65.67"/>
    <n v="1754.88"/>
    <s v="Cartão Crédito: R$ 1949,00"/>
    <x v="3"/>
  </r>
  <r>
    <x v="0"/>
    <n v="13086"/>
    <x v="1"/>
    <s v="22/02/2022"/>
    <x v="6"/>
    <x v="6"/>
    <x v="0"/>
    <x v="15"/>
    <x v="15"/>
    <x v="0"/>
    <x v="0"/>
    <s v="900122"/>
    <s v="7895653223219"/>
    <s v="*CF* OCULOS RX OC CAROL 0O14005-55-I678"/>
    <x v="4"/>
    <x v="0"/>
    <x v="0"/>
    <x v="0"/>
    <x v="0"/>
    <x v="1"/>
    <x v="2"/>
    <x v="2"/>
    <n v="9923"/>
    <s v="OC CAROL"/>
    <x v="2"/>
    <x v="0"/>
    <x v="0"/>
    <x v="0"/>
    <n v="337"/>
    <n v="230"/>
    <n v="68.249300000000005"/>
    <n v="107"/>
    <m/>
    <n v="93.33"/>
    <m/>
    <n v="1.14646951676846"/>
    <m/>
    <n v="13.67"/>
    <m/>
    <m/>
    <x v="1"/>
  </r>
  <r>
    <x v="4"/>
    <n v="18938"/>
    <x v="1"/>
    <s v="25/02/2022"/>
    <x v="19"/>
    <x v="19"/>
    <x v="0"/>
    <x v="7"/>
    <x v="7"/>
    <x v="0"/>
    <x v="0"/>
    <s v="900127"/>
    <s v="7895653223295"/>
    <s v="*CF* OCULOS RX OC CAROL 0O14006-57-I686"/>
    <x v="4"/>
    <x v="0"/>
    <x v="0"/>
    <x v="0"/>
    <x v="0"/>
    <x v="1"/>
    <x v="2"/>
    <x v="2"/>
    <n v="9923"/>
    <s v="OC CAROL"/>
    <x v="2"/>
    <x v="0"/>
    <x v="0"/>
    <x v="0"/>
    <n v="337"/>
    <n v="132"/>
    <n v="39.1691"/>
    <n v="205"/>
    <m/>
    <n v="93.33"/>
    <m/>
    <n v="2.1965070181077899"/>
    <m/>
    <n v="111.67"/>
    <m/>
    <m/>
    <x v="1"/>
  </r>
  <r>
    <x v="1"/>
    <n v="3212"/>
    <x v="1"/>
    <s v="27/02/2022"/>
    <x v="24"/>
    <x v="25"/>
    <x v="0"/>
    <x v="3"/>
    <x v="3"/>
    <x v="0"/>
    <x v="0"/>
    <s v="900127"/>
    <s v="7895653223295"/>
    <s v="*CF* OCULOS RX OC CAROL 0O14006-57-I686"/>
    <x v="4"/>
    <x v="0"/>
    <x v="0"/>
    <x v="0"/>
    <x v="0"/>
    <x v="1"/>
    <x v="2"/>
    <x v="2"/>
    <n v="9923"/>
    <s v="OC CAROL"/>
    <x v="2"/>
    <x v="0"/>
    <x v="0"/>
    <x v="0"/>
    <n v="337"/>
    <n v="47"/>
    <n v="13.9466"/>
    <n v="290"/>
    <n v="290"/>
    <n v="93.33"/>
    <n v="93.33"/>
    <n v="3.1072538304939501"/>
    <n v="3.1072538304939501"/>
    <n v="196.67"/>
    <n v="196.67"/>
    <s v="Cartão Débito: R$ 290,00"/>
    <x v="2"/>
  </r>
  <r>
    <x v="0"/>
    <n v="13110"/>
    <x v="1"/>
    <s v="23/02/2022"/>
    <x v="23"/>
    <x v="24"/>
    <x v="0"/>
    <x v="9"/>
    <x v="9"/>
    <x v="0"/>
    <x v="0"/>
    <s v="LSA0002648"/>
    <s v="8056597201889"/>
    <s v="VS POLI COLOR PADRÃO TOTAL ANTIRRISCO"/>
    <x v="2"/>
    <x v="0"/>
    <x v="0"/>
    <x v="0"/>
    <x v="0"/>
    <x v="2"/>
    <x v="0"/>
    <x v="0"/>
    <n v="9999"/>
    <s v="RECEITA"/>
    <x v="4"/>
    <x v="0"/>
    <x v="0"/>
    <x v="0"/>
    <n v="206.5"/>
    <n v="26"/>
    <n v="6.2953999999999999"/>
    <n v="387"/>
    <m/>
    <n v="94"/>
    <m/>
    <n v="6.3808738664468301"/>
    <m/>
    <n v="326.35000000000002"/>
    <m/>
    <m/>
    <x v="0"/>
  </r>
  <r>
    <x v="1"/>
    <n v="3161"/>
    <x v="1"/>
    <s v="22/02/2022"/>
    <x v="6"/>
    <x v="6"/>
    <x v="0"/>
    <x v="3"/>
    <x v="3"/>
    <x v="0"/>
    <x v="0"/>
    <s v="930018"/>
    <s v="7909446153109"/>
    <s v="OCULOS RX ATITUDE AT1672N-04A"/>
    <x v="6"/>
    <x v="0"/>
    <x v="0"/>
    <x v="0"/>
    <x v="0"/>
    <x v="5"/>
    <x v="2"/>
    <x v="2"/>
    <n v="1180"/>
    <s v="ATITUDE"/>
    <x v="2"/>
    <x v="0"/>
    <x v="0"/>
    <x v="0"/>
    <n v="344"/>
    <n v="44"/>
    <n v="12.790699999999999"/>
    <n v="300"/>
    <n v="599"/>
    <n v="94.08"/>
    <n v="126.7"/>
    <n v="3.18877551020408"/>
    <n v="4.7277032359905302"/>
    <n v="205.92"/>
    <n v="472.3"/>
    <s v="Cartão Crédito: R$ 599,00"/>
    <x v="2"/>
  </r>
  <r>
    <x v="5"/>
    <n v="1315"/>
    <x v="1"/>
    <s v="01/02/2022"/>
    <x v="10"/>
    <x v="10"/>
    <x v="0"/>
    <x v="13"/>
    <x v="13"/>
    <x v="0"/>
    <x v="0"/>
    <s v="710101"/>
    <s v="7895653177734"/>
    <s v="*CF* OCULOS RX PLATINI 0P91180-52-G552"/>
    <x v="1"/>
    <x v="0"/>
    <x v="0"/>
    <x v="0"/>
    <x v="0"/>
    <x v="1"/>
    <x v="2"/>
    <x v="2"/>
    <n v="1015"/>
    <s v="PLATINI"/>
    <x v="2"/>
    <x v="2"/>
    <x v="0"/>
    <x v="0"/>
    <n v="438"/>
    <n v="152"/>
    <n v="34.703200000000002"/>
    <n v="286"/>
    <m/>
    <n v="94.09"/>
    <m/>
    <n v="3.0396428951004402"/>
    <m/>
    <n v="191.91"/>
    <m/>
    <m/>
    <x v="1"/>
  </r>
  <r>
    <x v="1"/>
    <n v="3091"/>
    <x v="1"/>
    <s v="44606"/>
    <x v="11"/>
    <x v="11"/>
    <x v="0"/>
    <x v="3"/>
    <x v="3"/>
    <x v="0"/>
    <x v="0"/>
    <s v="991164"/>
    <m/>
    <s v="LENTES RAY BAN ZRB3025L30W323455"/>
    <x v="1"/>
    <x v="0"/>
    <x v="0"/>
    <x v="0"/>
    <x v="0"/>
    <x v="1"/>
    <x v="0"/>
    <x v="0"/>
    <n v="9999"/>
    <s v="RECEITA"/>
    <x v="4"/>
    <x v="1"/>
    <x v="0"/>
    <x v="0"/>
    <n v="150"/>
    <n v="0"/>
    <n v="0"/>
    <n v="300"/>
    <n v="300"/>
    <n v="94.09"/>
    <n v="47.05"/>
    <n v="6.3761955366631202"/>
    <n v="6.3761955366631202"/>
    <n v="252.95"/>
    <n v="252.95"/>
    <s v="Crédito: R$ 300,00"/>
    <x v="0"/>
  </r>
  <r>
    <x v="5"/>
    <n v="1457"/>
    <x v="1"/>
    <s v="25/02/2022"/>
    <x v="19"/>
    <x v="19"/>
    <x v="0"/>
    <x v="13"/>
    <x v="13"/>
    <x v="0"/>
    <x v="0"/>
    <s v="715509"/>
    <s v="7895653182875"/>
    <s v="*CF* OCULOS RX KIPLING 0KP3121-51-G744"/>
    <x v="1"/>
    <x v="0"/>
    <x v="0"/>
    <x v="0"/>
    <x v="0"/>
    <x v="1"/>
    <x v="2"/>
    <x v="2"/>
    <n v="1007"/>
    <s v="KIPLING"/>
    <x v="2"/>
    <x v="0"/>
    <x v="0"/>
    <x v="0"/>
    <n v="525"/>
    <n v="26"/>
    <n v="4.9523999999999999"/>
    <n v="499"/>
    <n v="499"/>
    <n v="96.57"/>
    <n v="96.57"/>
    <n v="5.1672362017189597"/>
    <n v="5.1672362017189597"/>
    <n v="402.43"/>
    <n v="402.43"/>
    <s v="Cartão Crédito: R$ 499,00"/>
    <x v="2"/>
  </r>
  <r>
    <x v="5"/>
    <n v="1343"/>
    <x v="1"/>
    <s v="08/02/2022"/>
    <x v="4"/>
    <x v="4"/>
    <x v="0"/>
    <x v="13"/>
    <x v="13"/>
    <x v="0"/>
    <x v="0"/>
    <s v="960056"/>
    <s v="7909446191675"/>
    <s v="OCULOS RX ATITUDE ATK6029IN-T05"/>
    <x v="6"/>
    <x v="0"/>
    <x v="0"/>
    <x v="0"/>
    <x v="0"/>
    <x v="5"/>
    <x v="2"/>
    <x v="2"/>
    <n v="1180"/>
    <s v="ATITUDE"/>
    <x v="2"/>
    <x v="1"/>
    <x v="0"/>
    <x v="0"/>
    <n v="325"/>
    <n v="70"/>
    <n v="21.538499999999999"/>
    <n v="255"/>
    <m/>
    <n v="96.6"/>
    <m/>
    <n v="2.6397515527950302"/>
    <m/>
    <n v="158.4"/>
    <m/>
    <m/>
    <x v="1"/>
  </r>
  <r>
    <x v="5"/>
    <n v="1370"/>
    <x v="1"/>
    <s v="11/02/2022"/>
    <x v="8"/>
    <x v="8"/>
    <x v="0"/>
    <x v="13"/>
    <x v="13"/>
    <x v="0"/>
    <x v="0"/>
    <s v="930037"/>
    <s v="7909446208038"/>
    <s v="OCULOS RX JEAN MARCELL JM6040-C01"/>
    <x v="6"/>
    <x v="0"/>
    <x v="0"/>
    <x v="0"/>
    <x v="0"/>
    <x v="5"/>
    <x v="2"/>
    <x v="2"/>
    <n v="1095"/>
    <s v="JEAN MARCELL"/>
    <x v="2"/>
    <x v="0"/>
    <x v="0"/>
    <x v="0"/>
    <n v="210"/>
    <n v="18"/>
    <n v="8.5714000000000006"/>
    <n v="192"/>
    <m/>
    <n v="96.6"/>
    <m/>
    <n v="1.9875776397515501"/>
    <m/>
    <n v="95.4"/>
    <m/>
    <m/>
    <x v="1"/>
  </r>
  <r>
    <x v="0"/>
    <n v="12996"/>
    <x v="1"/>
    <s v="14/02/2022"/>
    <x v="11"/>
    <x v="11"/>
    <x v="0"/>
    <x v="9"/>
    <x v="9"/>
    <x v="0"/>
    <x v="0"/>
    <s v="922598"/>
    <s v="7909446200490"/>
    <s v="OCULOS RX SPEEDO SP7056-56-A11"/>
    <x v="6"/>
    <x v="0"/>
    <x v="0"/>
    <x v="0"/>
    <x v="0"/>
    <x v="5"/>
    <x v="2"/>
    <x v="2"/>
    <n v="1176"/>
    <s v="SPEEDO"/>
    <x v="2"/>
    <x v="0"/>
    <x v="0"/>
    <x v="0"/>
    <n v="407"/>
    <n v="1"/>
    <n v="0.2457"/>
    <n v="406"/>
    <m/>
    <n v="96.6"/>
    <m/>
    <n v="4.2028985507246404"/>
    <m/>
    <n v="309.39999999999998"/>
    <m/>
    <m/>
    <x v="1"/>
  </r>
  <r>
    <x v="1"/>
    <n v="2961"/>
    <x v="1"/>
    <s v="01/02/2022"/>
    <x v="10"/>
    <x v="10"/>
    <x v="0"/>
    <x v="2"/>
    <x v="2"/>
    <x v="0"/>
    <x v="0"/>
    <s v="429648"/>
    <s v="7895653136601"/>
    <s v="*CF* OCULOS RX JEAN MONNIER 0J83142-52-D331"/>
    <x v="1"/>
    <x v="0"/>
    <x v="0"/>
    <x v="0"/>
    <x v="0"/>
    <x v="1"/>
    <x v="2"/>
    <x v="2"/>
    <n v="1006"/>
    <s v="JEAN MONNIER"/>
    <x v="2"/>
    <x v="3"/>
    <x v="0"/>
    <x v="0"/>
    <n v="352"/>
    <n v="81"/>
    <n v="23.011399999999998"/>
    <n v="271"/>
    <n v="570"/>
    <n v="97.34"/>
    <n v="147.44"/>
    <n v="2.78405588658311"/>
    <n v="3.8659793814432999"/>
    <n v="173.66"/>
    <n v="422.56"/>
    <s v="Conta Bancária: R$ 570,00"/>
    <x v="0"/>
  </r>
  <r>
    <x v="1"/>
    <n v="3007"/>
    <x v="1"/>
    <s v="05/02/2022"/>
    <x v="9"/>
    <x v="9"/>
    <x v="0"/>
    <x v="2"/>
    <x v="2"/>
    <x v="0"/>
    <x v="0"/>
    <s v="739449"/>
    <s v="7895653190368"/>
    <s v="*CF* OCULOS RX JEAN MONNIER 0J83194-52-H241"/>
    <x v="1"/>
    <x v="0"/>
    <x v="0"/>
    <x v="0"/>
    <x v="0"/>
    <x v="1"/>
    <x v="2"/>
    <x v="2"/>
    <n v="1006"/>
    <s v="JEAN MONNIER"/>
    <x v="2"/>
    <x v="0"/>
    <x v="0"/>
    <x v="0"/>
    <n v="438"/>
    <n v="78"/>
    <n v="17.808199999999999"/>
    <n v="360"/>
    <n v="360"/>
    <n v="97.34"/>
    <n v="97.34"/>
    <n v="3.6983768235052401"/>
    <n v="3.6983768235052401"/>
    <n v="262.66000000000003"/>
    <n v="262.66000000000003"/>
    <s v="Dinheiro: R$ 360,00"/>
    <x v="0"/>
  </r>
  <r>
    <x v="1"/>
    <n v="3087"/>
    <x v="1"/>
    <s v="13/02/2022"/>
    <x v="26"/>
    <x v="27"/>
    <x v="0"/>
    <x v="3"/>
    <x v="3"/>
    <x v="0"/>
    <x v="0"/>
    <s v="429648"/>
    <s v="7895653136601"/>
    <s v="*CF* OCULOS RX JEAN MONNIER 0J83142-52-D331"/>
    <x v="1"/>
    <x v="0"/>
    <x v="0"/>
    <x v="0"/>
    <x v="0"/>
    <x v="1"/>
    <x v="2"/>
    <x v="2"/>
    <n v="1006"/>
    <s v="JEAN MONNIER"/>
    <x v="2"/>
    <x v="0"/>
    <x v="0"/>
    <x v="0"/>
    <n v="438"/>
    <n v="0"/>
    <n v="0"/>
    <n v="438"/>
    <n v="438"/>
    <n v="97.34"/>
    <n v="97.34"/>
    <n v="4.4996918019313696"/>
    <n v="4.4996918019313696"/>
    <n v="340.66"/>
    <n v="340.66"/>
    <s v="Cartão Crédito: R$ 438,00"/>
    <x v="6"/>
  </r>
  <r>
    <x v="1"/>
    <n v="3215"/>
    <x v="1"/>
    <s v="28/02/2022"/>
    <x v="25"/>
    <x v="26"/>
    <x v="0"/>
    <x v="2"/>
    <x v="2"/>
    <x v="0"/>
    <x v="0"/>
    <s v="429648"/>
    <s v="7895653136601"/>
    <s v="*CF* OCULOS RX JEAN MONNIER 0J83142-52-D331"/>
    <x v="1"/>
    <x v="0"/>
    <x v="0"/>
    <x v="0"/>
    <x v="0"/>
    <x v="1"/>
    <x v="2"/>
    <x v="2"/>
    <n v="1006"/>
    <s v="JEAN MONNIER"/>
    <x v="2"/>
    <x v="0"/>
    <x v="0"/>
    <x v="0"/>
    <n v="438"/>
    <n v="240"/>
    <n v="54.794499999999999"/>
    <n v="198"/>
    <n v="1038"/>
    <n v="97.34"/>
    <n v="186.39"/>
    <n v="2.0341072529278801"/>
    <n v="5.5689682922903598"/>
    <n v="100.66"/>
    <n v="851.61"/>
    <s v="Cartão Crédito: R$ 1038,00"/>
    <x v="6"/>
  </r>
  <r>
    <x v="5"/>
    <n v="1468"/>
    <x v="1"/>
    <s v="28/02/2022"/>
    <x v="25"/>
    <x v="26"/>
    <x v="0"/>
    <x v="13"/>
    <x v="13"/>
    <x v="0"/>
    <x v="0"/>
    <s v="739449"/>
    <s v="7895653190368"/>
    <s v="*CF* OCULOS RX JEAN MONNIER 0J83194-52-H241"/>
    <x v="1"/>
    <x v="0"/>
    <x v="0"/>
    <x v="0"/>
    <x v="0"/>
    <x v="1"/>
    <x v="2"/>
    <x v="2"/>
    <n v="1006"/>
    <s v="JEAN MONNIER"/>
    <x v="2"/>
    <x v="1"/>
    <x v="0"/>
    <x v="0"/>
    <n v="350"/>
    <n v="9"/>
    <n v="2.5714000000000001"/>
    <n v="341"/>
    <m/>
    <n v="97.34"/>
    <m/>
    <n v="3.5031847133757998"/>
    <m/>
    <n v="243.66"/>
    <m/>
    <m/>
    <x v="1"/>
  </r>
  <r>
    <x v="0"/>
    <n v="13112"/>
    <x v="1"/>
    <s v="23/02/2022"/>
    <x v="23"/>
    <x v="24"/>
    <x v="0"/>
    <x v="9"/>
    <x v="9"/>
    <x v="0"/>
    <x v="0"/>
    <s v="142820"/>
    <s v="733905562723"/>
    <s v="LENTES CNT ACUVUE OASYS -2.25 8.4"/>
    <x v="12"/>
    <x v="0"/>
    <x v="0"/>
    <x v="0"/>
    <x v="0"/>
    <x v="14"/>
    <x v="6"/>
    <x v="6"/>
    <n v="9999"/>
    <s v="RECEITA"/>
    <x v="2"/>
    <x v="1"/>
    <x v="0"/>
    <x v="0"/>
    <n v="219"/>
    <n v="0"/>
    <n v="0"/>
    <n v="219"/>
    <m/>
    <n v="98"/>
    <m/>
    <n v="2.2346938775510199"/>
    <m/>
    <n v="121"/>
    <m/>
    <m/>
    <x v="0"/>
  </r>
  <r>
    <x v="0"/>
    <n v="13112"/>
    <x v="1"/>
    <s v="23/02/2022"/>
    <x v="23"/>
    <x v="24"/>
    <x v="0"/>
    <x v="9"/>
    <x v="9"/>
    <x v="0"/>
    <x v="0"/>
    <s v="142820"/>
    <s v="733905562723"/>
    <s v="LENTES CNT ACUVUE OASYS -2.25 8.4"/>
    <x v="12"/>
    <x v="0"/>
    <x v="0"/>
    <x v="0"/>
    <x v="0"/>
    <x v="14"/>
    <x v="6"/>
    <x v="6"/>
    <n v="9999"/>
    <s v="RECEITA"/>
    <x v="2"/>
    <x v="1"/>
    <x v="0"/>
    <x v="0"/>
    <n v="219"/>
    <n v="0"/>
    <n v="0"/>
    <n v="219"/>
    <m/>
    <n v="98"/>
    <m/>
    <n v="2.2346938775510199"/>
    <m/>
    <n v="121"/>
    <m/>
    <m/>
    <x v="0"/>
  </r>
  <r>
    <x v="1"/>
    <n v="3186"/>
    <x v="1"/>
    <s v="25/02/2022"/>
    <x v="19"/>
    <x v="19"/>
    <x v="0"/>
    <x v="3"/>
    <x v="3"/>
    <x v="0"/>
    <x v="0"/>
    <s v="142825"/>
    <s v="733905562778"/>
    <s v="LENTES CNT ACUVUE OASYS -3.50 8.4"/>
    <x v="12"/>
    <x v="0"/>
    <x v="0"/>
    <x v="0"/>
    <x v="0"/>
    <x v="14"/>
    <x v="6"/>
    <x v="6"/>
    <n v="9999"/>
    <s v="RECEITA"/>
    <x v="2"/>
    <x v="3"/>
    <x v="0"/>
    <x v="0"/>
    <n v="241"/>
    <n v="21"/>
    <n v="8.7136999999999993"/>
    <n v="220"/>
    <n v="220"/>
    <n v="98"/>
    <n v="98"/>
    <n v="2.2448979591836702"/>
    <n v="2.2448979591836702"/>
    <n v="122"/>
    <n v="122"/>
    <s v="Cartão Crédito: R$ 220,00"/>
    <x v="4"/>
  </r>
  <r>
    <x v="1"/>
    <n v="3204"/>
    <x v="1"/>
    <s v="26/02/2022"/>
    <x v="2"/>
    <x v="2"/>
    <x v="0"/>
    <x v="3"/>
    <x v="3"/>
    <x v="0"/>
    <x v="0"/>
    <s v="142814"/>
    <s v="733905562617"/>
    <s v="LENTES CNT ACUVUE OASYS -0.75 8.4"/>
    <x v="12"/>
    <x v="0"/>
    <x v="0"/>
    <x v="0"/>
    <x v="0"/>
    <x v="14"/>
    <x v="6"/>
    <x v="6"/>
    <n v="9999"/>
    <s v="RECEITA"/>
    <x v="2"/>
    <x v="1"/>
    <x v="0"/>
    <x v="0"/>
    <n v="219"/>
    <n v="0"/>
    <n v="0"/>
    <n v="219"/>
    <n v="438"/>
    <n v="98"/>
    <n v="196"/>
    <n v="2.2346938775510199"/>
    <n v="2.2346938775510199"/>
    <n v="121"/>
    <n v="242"/>
    <s v="Cartão Crédito: R$ 438,00"/>
    <x v="7"/>
  </r>
  <r>
    <x v="1"/>
    <n v="3204"/>
    <x v="1"/>
    <s v="26/02/2022"/>
    <x v="2"/>
    <x v="2"/>
    <x v="0"/>
    <x v="3"/>
    <x v="3"/>
    <x v="0"/>
    <x v="0"/>
    <s v="142816"/>
    <s v="733905562631"/>
    <s v="LENTES CNT ACUVUE OASYS -1.25 (8.4)"/>
    <x v="12"/>
    <x v="0"/>
    <x v="0"/>
    <x v="0"/>
    <x v="0"/>
    <x v="14"/>
    <x v="6"/>
    <x v="6"/>
    <n v="9999"/>
    <s v="RECEITA"/>
    <x v="2"/>
    <x v="1"/>
    <x v="0"/>
    <x v="0"/>
    <n v="219"/>
    <n v="0"/>
    <n v="0"/>
    <n v="219"/>
    <m/>
    <n v="98"/>
    <m/>
    <n v="2.2346938775510199"/>
    <m/>
    <n v="121"/>
    <m/>
    <m/>
    <x v="1"/>
  </r>
  <r>
    <x v="1"/>
    <n v="3216"/>
    <x v="1"/>
    <s v="28/02/2022"/>
    <x v="25"/>
    <x v="26"/>
    <x v="0"/>
    <x v="3"/>
    <x v="3"/>
    <x v="0"/>
    <x v="0"/>
    <s v="142821"/>
    <s v="733905562730"/>
    <s v="LENTES CNT ACUVUE OASYS -2.50 8.4"/>
    <x v="12"/>
    <x v="0"/>
    <x v="0"/>
    <x v="0"/>
    <x v="0"/>
    <x v="14"/>
    <x v="6"/>
    <x v="6"/>
    <n v="9999"/>
    <s v="RECEITA"/>
    <x v="2"/>
    <x v="3"/>
    <x v="0"/>
    <x v="0"/>
    <n v="241"/>
    <n v="21"/>
    <n v="8.7136999999999993"/>
    <n v="220"/>
    <n v="220"/>
    <n v="98"/>
    <n v="98"/>
    <n v="2.2448979591836702"/>
    <n v="2.2448979591836702"/>
    <n v="122"/>
    <n v="122"/>
    <s v="Cartão Débito: R$ 220,00"/>
    <x v="2"/>
  </r>
  <r>
    <x v="1"/>
    <n v="3185"/>
    <x v="1"/>
    <s v="24/02/2022"/>
    <x v="15"/>
    <x v="15"/>
    <x v="0"/>
    <x v="1"/>
    <x v="1"/>
    <x v="0"/>
    <x v="0"/>
    <s v="142827"/>
    <s v="733905562792"/>
    <s v="LENTES CNT ACUVUE OASYS -4.00"/>
    <x v="12"/>
    <x v="0"/>
    <x v="0"/>
    <x v="0"/>
    <x v="0"/>
    <x v="14"/>
    <x v="6"/>
    <x v="6"/>
    <n v="9999"/>
    <s v="RECEITA"/>
    <x v="2"/>
    <x v="1"/>
    <x v="0"/>
    <x v="0"/>
    <n v="219"/>
    <n v="0"/>
    <n v="0"/>
    <n v="219"/>
    <n v="219"/>
    <n v="98"/>
    <n v="98"/>
    <n v="2.2346938775510199"/>
    <n v="2.2346938775510199"/>
    <n v="121"/>
    <n v="121"/>
    <s v="Cartão Crédito: R$ 219,00"/>
    <x v="4"/>
  </r>
  <r>
    <x v="5"/>
    <n v="1361"/>
    <x v="1"/>
    <s v="10/02/2022"/>
    <x v="18"/>
    <x v="18"/>
    <x v="0"/>
    <x v="14"/>
    <x v="14"/>
    <x v="0"/>
    <x v="0"/>
    <s v="864911"/>
    <s v="7895653210646"/>
    <s v="*CF* OCULOS RX PLATINI 0P93170-52-H945"/>
    <x v="4"/>
    <x v="0"/>
    <x v="0"/>
    <x v="0"/>
    <x v="0"/>
    <x v="1"/>
    <x v="2"/>
    <x v="2"/>
    <n v="1015"/>
    <s v="PLATINI"/>
    <x v="2"/>
    <x v="0"/>
    <x v="0"/>
    <x v="0"/>
    <n v="550"/>
    <n v="300"/>
    <n v="54.545499999999997"/>
    <n v="250"/>
    <m/>
    <n v="99.06"/>
    <m/>
    <n v="2.52372299616394"/>
    <m/>
    <n v="150.94"/>
    <m/>
    <m/>
    <x v="1"/>
  </r>
  <r>
    <x v="5"/>
    <n v="1451"/>
    <x v="1"/>
    <s v="24/02/2022"/>
    <x v="15"/>
    <x v="15"/>
    <x v="0"/>
    <x v="13"/>
    <x v="13"/>
    <x v="0"/>
    <x v="0"/>
    <s v="922537"/>
    <s v="7909446198865"/>
    <s v="OCULOS RX JEAN MARCELL JM6030-A01"/>
    <x v="6"/>
    <x v="0"/>
    <x v="0"/>
    <x v="0"/>
    <x v="0"/>
    <x v="5"/>
    <x v="2"/>
    <x v="2"/>
    <n v="1095"/>
    <s v="JEAN MARCELL"/>
    <x v="2"/>
    <x v="1"/>
    <x v="0"/>
    <x v="0"/>
    <n v="328"/>
    <n v="0"/>
    <n v="0"/>
    <n v="328"/>
    <m/>
    <n v="99.12"/>
    <m/>
    <n v="3.3091202582728001"/>
    <m/>
    <n v="228.88"/>
    <m/>
    <m/>
    <x v="1"/>
  </r>
  <r>
    <x v="0"/>
    <n v="13027"/>
    <x v="1"/>
    <s v="16/02/2022"/>
    <x v="12"/>
    <x v="12"/>
    <x v="0"/>
    <x v="9"/>
    <x v="9"/>
    <x v="0"/>
    <x v="0"/>
    <s v="900142"/>
    <s v="7895653196452"/>
    <s v="*CF* OCULOS SOL OC CAROL 0O11004-55-I696"/>
    <x v="4"/>
    <x v="0"/>
    <x v="0"/>
    <x v="0"/>
    <x v="0"/>
    <x v="1"/>
    <x v="1"/>
    <x v="1"/>
    <n v="9923"/>
    <s v="OC CAROL"/>
    <x v="2"/>
    <x v="0"/>
    <x v="0"/>
    <x v="0"/>
    <n v="287"/>
    <n v="72"/>
    <n v="25.0871"/>
    <n v="215"/>
    <m/>
    <n v="100.76"/>
    <m/>
    <n v="2.1337832473203702"/>
    <m/>
    <n v="114.24"/>
    <m/>
    <m/>
    <x v="1"/>
  </r>
  <r>
    <x v="1"/>
    <n v="3028"/>
    <x v="1"/>
    <s v="07/02/2022"/>
    <x v="17"/>
    <x v="17"/>
    <x v="0"/>
    <x v="2"/>
    <x v="2"/>
    <x v="0"/>
    <x v="0"/>
    <s v="789353"/>
    <s v="7909446140628"/>
    <s v="OCULOS SOL BULGET BG8007-A01"/>
    <x v="6"/>
    <x v="0"/>
    <x v="0"/>
    <x v="0"/>
    <x v="0"/>
    <x v="5"/>
    <x v="1"/>
    <x v="1"/>
    <n v="1192"/>
    <s v="BULGET"/>
    <x v="2"/>
    <x v="0"/>
    <x v="0"/>
    <x v="0"/>
    <n v="360"/>
    <n v="60"/>
    <n v="16.666699999999999"/>
    <n v="300"/>
    <n v="300"/>
    <n v="101.78"/>
    <n v="101.78"/>
    <n v="2.9475338966398099"/>
    <n v="2.9475338966398099"/>
    <n v="198.22"/>
    <n v="198.22"/>
    <s v="Cartão Crédito: R$ 300,00"/>
    <x v="3"/>
  </r>
  <r>
    <x v="5"/>
    <n v="1315"/>
    <x v="1"/>
    <s v="01/02/2022"/>
    <x v="10"/>
    <x v="10"/>
    <x v="0"/>
    <x v="13"/>
    <x v="13"/>
    <x v="0"/>
    <x v="0"/>
    <s v="8687"/>
    <m/>
    <s v="PROG BASIC"/>
    <x v="2"/>
    <x v="0"/>
    <x v="0"/>
    <x v="0"/>
    <x v="0"/>
    <x v="2"/>
    <x v="0"/>
    <x v="0"/>
    <n v="9999"/>
    <s v="RECEITA"/>
    <x v="4"/>
    <x v="2"/>
    <x v="0"/>
    <x v="0"/>
    <n v="202.5"/>
    <n v="0"/>
    <n v="0"/>
    <n v="405"/>
    <n v="691"/>
    <n v="102.16"/>
    <n v="187.66"/>
    <n v="4.3283103558832998"/>
    <n v="3.68219119684536"/>
    <n v="311.43"/>
    <n v="503.34"/>
    <s v="Cartão Convênio: R$ 691,00"/>
    <x v="12"/>
  </r>
  <r>
    <x v="5"/>
    <n v="1316"/>
    <x v="1"/>
    <s v="02/02/2022"/>
    <x v="5"/>
    <x v="5"/>
    <x v="0"/>
    <x v="13"/>
    <x v="13"/>
    <x v="0"/>
    <x v="0"/>
    <s v="8687"/>
    <m/>
    <s v="PROG BASIC"/>
    <x v="2"/>
    <x v="0"/>
    <x v="0"/>
    <x v="0"/>
    <x v="0"/>
    <x v="2"/>
    <x v="0"/>
    <x v="0"/>
    <n v="9999"/>
    <s v="RECEITA"/>
    <x v="4"/>
    <x v="2"/>
    <x v="0"/>
    <x v="0"/>
    <n v="202.5"/>
    <n v="0"/>
    <n v="0"/>
    <n v="405"/>
    <n v="460"/>
    <n v="102.16"/>
    <n v="113.57"/>
    <n v="4.3283103558832998"/>
    <n v="4.0503654134014297"/>
    <n v="311.43"/>
    <n v="346.43"/>
    <s v="Cartão Débito: R$ 460,00"/>
    <x v="2"/>
  </r>
  <r>
    <x v="4"/>
    <n v="18750"/>
    <x v="1"/>
    <s v="09/02/2022"/>
    <x v="11"/>
    <x v="11"/>
    <x v="0"/>
    <x v="10"/>
    <x v="10"/>
    <x v="0"/>
    <x v="0"/>
    <s v="8687"/>
    <m/>
    <s v="PROG BASIC"/>
    <x v="2"/>
    <x v="0"/>
    <x v="0"/>
    <x v="0"/>
    <x v="0"/>
    <x v="2"/>
    <x v="0"/>
    <x v="0"/>
    <n v="9999"/>
    <s v="RECEITA"/>
    <x v="4"/>
    <x v="1"/>
    <x v="0"/>
    <x v="0"/>
    <n v="1336"/>
    <n v="2173"/>
    <n v="81.3249"/>
    <n v="499"/>
    <n v="690"/>
    <n v="102.16"/>
    <n v="140.07"/>
    <n v="9.7689898198903702"/>
    <n v="4.9261083743842402"/>
    <n v="447.92"/>
    <n v="549.92999999999995"/>
    <s v="Cartão Débito: R$ 690,00"/>
    <x v="2"/>
  </r>
  <r>
    <x v="2"/>
    <n v="8097"/>
    <x v="1"/>
    <s v="15/02/2022"/>
    <x v="7"/>
    <x v="7"/>
    <x v="0"/>
    <x v="4"/>
    <x v="4"/>
    <x v="0"/>
    <x v="0"/>
    <s v="8687"/>
    <m/>
    <s v="PROG BASIC"/>
    <x v="2"/>
    <x v="0"/>
    <x v="0"/>
    <x v="0"/>
    <x v="0"/>
    <x v="2"/>
    <x v="0"/>
    <x v="0"/>
    <n v="9999"/>
    <s v="RECEITA"/>
    <x v="4"/>
    <x v="1"/>
    <x v="0"/>
    <x v="0"/>
    <n v="1336"/>
    <n v="2173"/>
    <n v="81.3249"/>
    <n v="499"/>
    <m/>
    <n v="102.16"/>
    <m/>
    <n v="9.7689898198903702"/>
    <m/>
    <n v="447.92"/>
    <m/>
    <m/>
    <x v="1"/>
  </r>
  <r>
    <x v="4"/>
    <n v="18854"/>
    <x v="1"/>
    <s v="16/02/2022"/>
    <x v="12"/>
    <x v="12"/>
    <x v="0"/>
    <x v="10"/>
    <x v="10"/>
    <x v="0"/>
    <x v="0"/>
    <s v="8687"/>
    <m/>
    <s v="PROG BASIC"/>
    <x v="2"/>
    <x v="0"/>
    <x v="0"/>
    <x v="0"/>
    <x v="0"/>
    <x v="2"/>
    <x v="0"/>
    <x v="0"/>
    <n v="9999"/>
    <s v="RECEITA"/>
    <x v="4"/>
    <x v="1"/>
    <x v="0"/>
    <x v="0"/>
    <n v="1336"/>
    <n v="1783"/>
    <n v="66.728999999999999"/>
    <n v="889"/>
    <m/>
    <n v="102.16"/>
    <m/>
    <n v="17.4040720438528"/>
    <m/>
    <n v="837.92"/>
    <m/>
    <m/>
    <x v="1"/>
  </r>
  <r>
    <x v="4"/>
    <n v="18858"/>
    <x v="1"/>
    <s v="17/02/2022"/>
    <x v="13"/>
    <x v="13"/>
    <x v="0"/>
    <x v="8"/>
    <x v="8"/>
    <x v="0"/>
    <x v="0"/>
    <s v="8687"/>
    <m/>
    <s v="PROG BASIC"/>
    <x v="2"/>
    <x v="0"/>
    <x v="0"/>
    <x v="0"/>
    <x v="0"/>
    <x v="2"/>
    <x v="0"/>
    <x v="0"/>
    <n v="9999"/>
    <s v="RECEITA"/>
    <x v="4"/>
    <x v="1"/>
    <x v="0"/>
    <x v="0"/>
    <n v="1336"/>
    <n v="2173"/>
    <n v="81.3249"/>
    <n v="499"/>
    <n v="499"/>
    <n v="102.16"/>
    <n v="51.08"/>
    <n v="9.7689898198903702"/>
    <n v="9.7689898198903702"/>
    <n v="447.92"/>
    <n v="447.92"/>
    <s v="Conta Bancária: R$ 499,00"/>
    <x v="0"/>
  </r>
  <r>
    <x v="2"/>
    <n v="8130"/>
    <x v="1"/>
    <s v="21/02/2022"/>
    <x v="6"/>
    <x v="6"/>
    <x v="0"/>
    <x v="4"/>
    <x v="4"/>
    <x v="0"/>
    <x v="0"/>
    <s v="8687"/>
    <m/>
    <s v="PROG BASIC"/>
    <x v="2"/>
    <x v="0"/>
    <x v="0"/>
    <x v="0"/>
    <x v="0"/>
    <x v="2"/>
    <x v="0"/>
    <x v="0"/>
    <n v="9999"/>
    <s v="RECEITA"/>
    <x v="4"/>
    <x v="1"/>
    <x v="0"/>
    <x v="0"/>
    <n v="1336"/>
    <n v="2173"/>
    <n v="81.3249"/>
    <n v="499"/>
    <m/>
    <n v="102.16"/>
    <m/>
    <n v="9.7689898198903702"/>
    <m/>
    <n v="447.92"/>
    <m/>
    <m/>
    <x v="1"/>
  </r>
  <r>
    <x v="3"/>
    <n v="1915"/>
    <x v="1"/>
    <s v="17/02/2022"/>
    <x v="13"/>
    <x v="13"/>
    <x v="0"/>
    <x v="6"/>
    <x v="6"/>
    <x v="0"/>
    <x v="0"/>
    <s v="900097"/>
    <s v="7895653229242"/>
    <s v="*CF* OCULOS RX OC CAROL B.M. 0O14007-53-I808"/>
    <x v="4"/>
    <x v="0"/>
    <x v="0"/>
    <x v="0"/>
    <x v="0"/>
    <x v="1"/>
    <x v="2"/>
    <x v="2"/>
    <n v="9923"/>
    <s v="OC CAROL"/>
    <x v="2"/>
    <x v="0"/>
    <x v="0"/>
    <x v="0"/>
    <n v="449"/>
    <n v="175"/>
    <n v="38.975499999999997"/>
    <n v="274"/>
    <n v="519"/>
    <n v="102.88"/>
    <n v="111.98"/>
    <n v="2.66329704510109"/>
    <n v="4.6347562064654397"/>
    <n v="171.12"/>
    <n v="407.02"/>
    <s v="Cartão Crédito: R$ 519,00"/>
    <x v="3"/>
  </r>
  <r>
    <x v="1"/>
    <n v="2992"/>
    <x v="1"/>
    <s v="04/02/2022"/>
    <x v="20"/>
    <x v="21"/>
    <x v="0"/>
    <x v="3"/>
    <x v="3"/>
    <x v="0"/>
    <x v="0"/>
    <s v="889640"/>
    <s v="7909446154731"/>
    <s v="OCULOS RX BULGET BG1646TN-01A"/>
    <x v="6"/>
    <x v="0"/>
    <x v="0"/>
    <x v="0"/>
    <x v="0"/>
    <x v="5"/>
    <x v="2"/>
    <x v="2"/>
    <n v="1192"/>
    <s v="BULGET"/>
    <x v="2"/>
    <x v="0"/>
    <x v="0"/>
    <x v="0"/>
    <n v="460"/>
    <n v="134"/>
    <n v="29.130400000000002"/>
    <n v="326"/>
    <m/>
    <n v="103.95"/>
    <m/>
    <n v="3.1361231361231399"/>
    <m/>
    <n v="222.05"/>
    <m/>
    <m/>
    <x v="1"/>
  </r>
  <r>
    <x v="2"/>
    <n v="8143"/>
    <x v="1"/>
    <s v="23/02/2022"/>
    <x v="23"/>
    <x v="24"/>
    <x v="0"/>
    <x v="4"/>
    <x v="4"/>
    <x v="0"/>
    <x v="0"/>
    <s v="889621"/>
    <s v="7909446154625"/>
    <s v="OCULOS RX BULGET BG1619TN-02A"/>
    <x v="6"/>
    <x v="0"/>
    <x v="0"/>
    <x v="0"/>
    <x v="0"/>
    <x v="5"/>
    <x v="2"/>
    <x v="2"/>
    <n v="1192"/>
    <s v="BULGET"/>
    <x v="2"/>
    <x v="0"/>
    <x v="0"/>
    <x v="0"/>
    <n v="460"/>
    <n v="92"/>
    <n v="20"/>
    <n v="368"/>
    <m/>
    <n v="103.95"/>
    <m/>
    <n v="3.5401635401635398"/>
    <m/>
    <n v="264.05"/>
    <m/>
    <m/>
    <x v="0"/>
  </r>
  <r>
    <x v="1"/>
    <n v="2999"/>
    <x v="1"/>
    <s v="05/02/2022"/>
    <x v="9"/>
    <x v="9"/>
    <x v="0"/>
    <x v="2"/>
    <x v="2"/>
    <x v="0"/>
    <x v="0"/>
    <s v="900206"/>
    <s v="7895653196575"/>
    <s v="*CF* OCULOS RX OC CAROL 0O13002-54-017"/>
    <x v="4"/>
    <x v="0"/>
    <x v="0"/>
    <x v="0"/>
    <x v="0"/>
    <x v="1"/>
    <x v="2"/>
    <x v="2"/>
    <n v="9923"/>
    <s v="OC CAROL"/>
    <x v="2"/>
    <x v="0"/>
    <x v="0"/>
    <x v="0"/>
    <n v="374"/>
    <n v="104"/>
    <n v="27.807500000000001"/>
    <n v="270"/>
    <n v="819"/>
    <n v="104"/>
    <n v="179.2"/>
    <n v="2.5961538461538498"/>
    <n v="4.5703125"/>
    <n v="166"/>
    <n v="639.79999999999995"/>
    <s v="Cartão Crédito: R$ 819,00"/>
    <x v="3"/>
  </r>
  <r>
    <x v="4"/>
    <n v="18941"/>
    <x v="1"/>
    <s v="26/02/2022"/>
    <x v="2"/>
    <x v="2"/>
    <x v="0"/>
    <x v="7"/>
    <x v="7"/>
    <x v="0"/>
    <x v="0"/>
    <s v="LSA0001217"/>
    <s v="8056597069663"/>
    <s v="VS POLI COLOR PADRÃO DEGRADE ANTIRRISCO"/>
    <x v="2"/>
    <x v="0"/>
    <x v="0"/>
    <x v="0"/>
    <x v="0"/>
    <x v="2"/>
    <x v="0"/>
    <x v="0"/>
    <n v="9999"/>
    <s v="RECEITA"/>
    <x v="4"/>
    <x v="4"/>
    <x v="0"/>
    <x v="0"/>
    <n v="262.5"/>
    <n v="0"/>
    <n v="0"/>
    <n v="525"/>
    <n v="1162"/>
    <n v="104"/>
    <n v="305.98"/>
    <n v="6.4695009242144197"/>
    <n v="3.7976338322766199"/>
    <n v="443.85"/>
    <n v="856.02"/>
    <s v="Cartão Crédito: R$ 1162,00"/>
    <x v="3"/>
  </r>
  <r>
    <x v="5"/>
    <n v="1386"/>
    <x v="1"/>
    <s v="15/02/2022"/>
    <x v="7"/>
    <x v="7"/>
    <x v="0"/>
    <x v="13"/>
    <x v="13"/>
    <x v="0"/>
    <x v="0"/>
    <s v="8544"/>
    <m/>
    <s v="PROG MAX"/>
    <x v="2"/>
    <x v="0"/>
    <x v="0"/>
    <x v="0"/>
    <x v="0"/>
    <x v="2"/>
    <x v="0"/>
    <x v="0"/>
    <n v="9999"/>
    <s v="RECEITA"/>
    <x v="6"/>
    <x v="2"/>
    <x v="0"/>
    <x v="0"/>
    <n v="565"/>
    <n v="890"/>
    <n v="26.253699999999998"/>
    <n v="2500"/>
    <n v="2500"/>
    <n v="104.86"/>
    <n v="89.05"/>
    <n v="28.074115665356501"/>
    <n v="28.074115665356501"/>
    <n v="2410.9499999999998"/>
    <n v="2410.9499999999998"/>
    <s v="Cartão Crédito: R$ 2500,00"/>
    <x v="14"/>
  </r>
  <r>
    <x v="5"/>
    <n v="1338"/>
    <x v="1"/>
    <s v="07/02/2022"/>
    <x v="14"/>
    <x v="14"/>
    <x v="0"/>
    <x v="13"/>
    <x v="13"/>
    <x v="0"/>
    <x v="0"/>
    <s v="8544"/>
    <m/>
    <s v="PROG MAX"/>
    <x v="2"/>
    <x v="0"/>
    <x v="0"/>
    <x v="0"/>
    <x v="0"/>
    <x v="2"/>
    <x v="0"/>
    <x v="0"/>
    <n v="9999"/>
    <s v="RECEITA"/>
    <x v="4"/>
    <x v="2"/>
    <x v="0"/>
    <x v="0"/>
    <n v="565"/>
    <n v="380"/>
    <n v="33.628300000000003"/>
    <n v="750"/>
    <n v="750"/>
    <n v="104.86"/>
    <n v="89.05"/>
    <n v="8.4222346996069604"/>
    <n v="8.4222346996069604"/>
    <n v="660.95"/>
    <n v="660.95"/>
    <s v="Cartão Débito: R$ 375,00 | Crédito: R$ 375,00"/>
    <x v="2"/>
  </r>
  <r>
    <x v="1"/>
    <n v="3160"/>
    <x v="1"/>
    <s v="22/02/2022"/>
    <x v="6"/>
    <x v="6"/>
    <x v="0"/>
    <x v="3"/>
    <x v="3"/>
    <x v="0"/>
    <x v="0"/>
    <s v="PR10662"/>
    <m/>
    <s v="PROG MAX"/>
    <x v="2"/>
    <x v="0"/>
    <x v="0"/>
    <x v="0"/>
    <x v="0"/>
    <x v="2"/>
    <x v="0"/>
    <x v="0"/>
    <n v="9999"/>
    <s v="RECEITA"/>
    <x v="4"/>
    <x v="2"/>
    <x v="0"/>
    <x v="0"/>
    <n v="565"/>
    <n v="290"/>
    <n v="25.663699999999999"/>
    <n v="840"/>
    <m/>
    <n v="104.86"/>
    <m/>
    <n v="13.2554836673505"/>
    <m/>
    <n v="776.63"/>
    <m/>
    <m/>
    <x v="1"/>
  </r>
  <r>
    <x v="4"/>
    <n v="18801"/>
    <x v="1"/>
    <s v="12/02/2022"/>
    <x v="3"/>
    <x v="3"/>
    <x v="0"/>
    <x v="10"/>
    <x v="10"/>
    <x v="0"/>
    <x v="0"/>
    <s v="864317"/>
    <s v="7895653215733"/>
    <s v="OCULOS SOL JEAN MONNIER 0J84145-57-I185"/>
    <x v="4"/>
    <x v="0"/>
    <x v="0"/>
    <x v="0"/>
    <x v="0"/>
    <x v="1"/>
    <x v="1"/>
    <x v="1"/>
    <n v="1006"/>
    <s v="JEAN MONNIER"/>
    <x v="2"/>
    <x v="0"/>
    <x v="0"/>
    <x v="0"/>
    <n v="438"/>
    <n v="138"/>
    <n v="31.506799999999998"/>
    <n v="300"/>
    <n v="300"/>
    <n v="105.52"/>
    <n v="105.52"/>
    <n v="2.84306292645944"/>
    <n v="2.84306292645944"/>
    <n v="194.48"/>
    <n v="194.48"/>
    <s v="Cartão Crédito: R$ 300,00"/>
    <x v="2"/>
  </r>
  <r>
    <x v="4"/>
    <n v="18941"/>
    <x v="1"/>
    <s v="26/02/2022"/>
    <x v="2"/>
    <x v="2"/>
    <x v="0"/>
    <x v="7"/>
    <x v="7"/>
    <x v="0"/>
    <x v="0"/>
    <s v="919676"/>
    <s v="7895653221970"/>
    <s v="OCULOS SOL JEAN MONNIER 0J84151-57-I564"/>
    <x v="1"/>
    <x v="0"/>
    <x v="0"/>
    <x v="0"/>
    <x v="0"/>
    <x v="1"/>
    <x v="1"/>
    <x v="1"/>
    <n v="1006"/>
    <s v="JEAN MONNIER"/>
    <x v="2"/>
    <x v="0"/>
    <x v="0"/>
    <x v="0"/>
    <n v="438"/>
    <n v="140"/>
    <n v="31.9635"/>
    <n v="298"/>
    <m/>
    <n v="105.52"/>
    <m/>
    <n v="2.8241091736163799"/>
    <m/>
    <n v="192.48"/>
    <m/>
    <m/>
    <x v="1"/>
  </r>
  <r>
    <x v="5"/>
    <n v="1333"/>
    <x v="1"/>
    <s v="05/02/2022"/>
    <x v="9"/>
    <x v="9"/>
    <x v="0"/>
    <x v="14"/>
    <x v="14"/>
    <x v="0"/>
    <x v="0"/>
    <s v="LSA0014405"/>
    <s v="8056597650656"/>
    <s v="VS ORMA INC CZ EASY PRO"/>
    <x v="2"/>
    <x v="0"/>
    <x v="0"/>
    <x v="0"/>
    <x v="0"/>
    <x v="0"/>
    <x v="0"/>
    <x v="0"/>
    <n v="9999"/>
    <s v="RECEITA"/>
    <x v="2"/>
    <x v="1"/>
    <x v="0"/>
    <x v="0"/>
    <n v="390"/>
    <n v="0"/>
    <n v="0"/>
    <n v="390"/>
    <m/>
    <n v="106.2"/>
    <m/>
    <n v="0"/>
    <m/>
    <n v="390"/>
    <m/>
    <m/>
    <x v="1"/>
  </r>
  <r>
    <x v="1"/>
    <n v="2994"/>
    <x v="1"/>
    <s v="05/02/2022"/>
    <x v="9"/>
    <x v="9"/>
    <x v="0"/>
    <x v="2"/>
    <x v="2"/>
    <x v="0"/>
    <x v="0"/>
    <s v="LSA0012574"/>
    <s v="8056597558952"/>
    <s v="LP KODAK CITY BLUE UV POLI"/>
    <x v="2"/>
    <x v="0"/>
    <x v="0"/>
    <x v="0"/>
    <x v="0"/>
    <x v="0"/>
    <x v="0"/>
    <x v="0"/>
    <n v="9999"/>
    <s v="RECEITA"/>
    <x v="4"/>
    <x v="1"/>
    <x v="0"/>
    <x v="0"/>
    <n v="194.5"/>
    <n v="0"/>
    <n v="0"/>
    <n v="389"/>
    <m/>
    <n v="106.2"/>
    <m/>
    <n v="5.5890804597701198"/>
    <m/>
    <n v="319.39999999999998"/>
    <m/>
    <m/>
    <x v="1"/>
  </r>
  <r>
    <x v="1"/>
    <n v="3107"/>
    <x v="1"/>
    <s v="16/02/2022"/>
    <x v="12"/>
    <x v="12"/>
    <x v="0"/>
    <x v="1"/>
    <x v="1"/>
    <x v="0"/>
    <x v="0"/>
    <s v="LSA0012574"/>
    <s v="8056597558952"/>
    <s v="LP KODAK CITY BLUE UV POLI"/>
    <x v="2"/>
    <x v="0"/>
    <x v="0"/>
    <x v="0"/>
    <x v="0"/>
    <x v="0"/>
    <x v="0"/>
    <x v="0"/>
    <n v="9999"/>
    <s v="RECEITA"/>
    <x v="4"/>
    <x v="1"/>
    <x v="0"/>
    <x v="0"/>
    <n v="194.5"/>
    <n v="0"/>
    <n v="0"/>
    <n v="389"/>
    <m/>
    <n v="106.2"/>
    <m/>
    <n v="5.5890804597701198"/>
    <m/>
    <n v="319.39999999999998"/>
    <m/>
    <m/>
    <x v="1"/>
  </r>
  <r>
    <x v="1"/>
    <n v="3132"/>
    <x v="1"/>
    <s v="18/02/2022"/>
    <x v="22"/>
    <x v="23"/>
    <x v="0"/>
    <x v="2"/>
    <x v="2"/>
    <x v="0"/>
    <x v="0"/>
    <s v="LSA0012574"/>
    <s v="8056597558952"/>
    <s v="LP KODAK CITY BLUE UV POLI"/>
    <x v="2"/>
    <x v="0"/>
    <x v="0"/>
    <x v="0"/>
    <x v="0"/>
    <x v="0"/>
    <x v="0"/>
    <x v="0"/>
    <n v="9999"/>
    <s v="RECEITA"/>
    <x v="4"/>
    <x v="1"/>
    <x v="0"/>
    <x v="0"/>
    <n v="194.5"/>
    <n v="0"/>
    <n v="0"/>
    <n v="389"/>
    <m/>
    <n v="106.2"/>
    <m/>
    <n v="5.5890804597701198"/>
    <m/>
    <n v="319.39999999999998"/>
    <m/>
    <m/>
    <x v="1"/>
  </r>
  <r>
    <x v="1"/>
    <n v="3194"/>
    <x v="1"/>
    <s v="26/02/2022"/>
    <x v="2"/>
    <x v="2"/>
    <x v="0"/>
    <x v="3"/>
    <x v="3"/>
    <x v="0"/>
    <x v="0"/>
    <s v="LSA0012574"/>
    <s v="8056597558952"/>
    <s v="LP KODAK CITY BLUE UV POLI"/>
    <x v="2"/>
    <x v="0"/>
    <x v="0"/>
    <x v="0"/>
    <x v="0"/>
    <x v="0"/>
    <x v="0"/>
    <x v="0"/>
    <n v="9999"/>
    <s v="RECEITA"/>
    <x v="4"/>
    <x v="1"/>
    <x v="0"/>
    <x v="0"/>
    <n v="194.5"/>
    <n v="0"/>
    <n v="0"/>
    <n v="389"/>
    <m/>
    <n v="106.2"/>
    <m/>
    <n v="5.2997275204359697"/>
    <m/>
    <n v="315.60000000000002"/>
    <m/>
    <m/>
    <x v="1"/>
  </r>
  <r>
    <x v="4"/>
    <n v="18765"/>
    <x v="1"/>
    <s v="10/02/2022"/>
    <x v="18"/>
    <x v="18"/>
    <x v="0"/>
    <x v="8"/>
    <x v="8"/>
    <x v="0"/>
    <x v="0"/>
    <s v="707682"/>
    <s v="7895277084616"/>
    <s v="OCULOS RX MORMAII DROP NXT M6073-A1449"/>
    <x v="13"/>
    <x v="0"/>
    <x v="0"/>
    <x v="0"/>
    <x v="0"/>
    <x v="15"/>
    <x v="2"/>
    <x v="2"/>
    <n v="1047"/>
    <s v="MORMAII"/>
    <x v="2"/>
    <x v="0"/>
    <x v="0"/>
    <x v="0"/>
    <n v="374"/>
    <n v="0"/>
    <n v="0"/>
    <n v="374"/>
    <n v="374"/>
    <n v="106.26"/>
    <n v="106.26"/>
    <n v="3.5196687370600399"/>
    <n v="3.5196687370600399"/>
    <n v="267.74"/>
    <n v="267.74"/>
    <s v="Cartão Crédito: R$ 374,00"/>
    <x v="4"/>
  </r>
  <r>
    <x v="4"/>
    <n v="18942"/>
    <x v="1"/>
    <s v="26/02/2022"/>
    <x v="2"/>
    <x v="2"/>
    <x v="0"/>
    <x v="7"/>
    <x v="7"/>
    <x v="0"/>
    <x v="0"/>
    <s v="642072"/>
    <s v="7895277071791"/>
    <s v="OCULOS RX MORMAII M6061-50-K82"/>
    <x v="2"/>
    <x v="0"/>
    <x v="0"/>
    <x v="0"/>
    <x v="0"/>
    <x v="15"/>
    <x v="2"/>
    <x v="2"/>
    <n v="1047"/>
    <s v="MORMAII"/>
    <x v="2"/>
    <x v="0"/>
    <x v="0"/>
    <x v="0"/>
    <n v="374"/>
    <n v="34"/>
    <n v="9.0908999999999995"/>
    <n v="340"/>
    <m/>
    <n v="106.26"/>
    <m/>
    <n v="3.19969885187276"/>
    <m/>
    <n v="233.74"/>
    <m/>
    <m/>
    <x v="1"/>
  </r>
  <r>
    <x v="0"/>
    <n v="13001"/>
    <x v="1"/>
    <s v="15/02/2022"/>
    <x v="7"/>
    <x v="7"/>
    <x v="0"/>
    <x v="15"/>
    <x v="15"/>
    <x v="0"/>
    <x v="0"/>
    <s v="740936"/>
    <m/>
    <s v="OCULOS RX SPEEDO SP6108I-A01"/>
    <x v="6"/>
    <x v="0"/>
    <x v="0"/>
    <x v="0"/>
    <x v="0"/>
    <x v="5"/>
    <x v="2"/>
    <x v="2"/>
    <n v="1176"/>
    <s v="SPEEDO"/>
    <x v="2"/>
    <x v="0"/>
    <x v="0"/>
    <x v="0"/>
    <n v="510"/>
    <n v="112"/>
    <n v="21.960799999999999"/>
    <n v="398"/>
    <m/>
    <n v="108.36"/>
    <m/>
    <n v="3.6729420450350698"/>
    <m/>
    <n v="289.64"/>
    <m/>
    <m/>
    <x v="1"/>
  </r>
  <r>
    <x v="5"/>
    <n v="1373"/>
    <x v="1"/>
    <s v="12/02/2022"/>
    <x v="3"/>
    <x v="3"/>
    <x v="0"/>
    <x v="14"/>
    <x v="14"/>
    <x v="0"/>
    <x v="0"/>
    <s v="789356"/>
    <s v="7909446140659"/>
    <s v="OCULOS SOL BULGET BG8008-A01"/>
    <x v="6"/>
    <x v="0"/>
    <x v="0"/>
    <x v="0"/>
    <x v="0"/>
    <x v="5"/>
    <x v="1"/>
    <x v="1"/>
    <n v="1192"/>
    <s v="BULGET"/>
    <x v="2"/>
    <x v="0"/>
    <x v="0"/>
    <x v="0"/>
    <n v="360"/>
    <n v="250"/>
    <n v="69.444400000000002"/>
    <n v="110"/>
    <n v="110"/>
    <n v="108.56"/>
    <n v="108.56"/>
    <n v="1.0132645541636001"/>
    <n v="1.0132645541636001"/>
    <n v="1.44"/>
    <n v="1.44"/>
    <s v="Cartão Crédito: R$ 110,00"/>
    <x v="2"/>
  </r>
  <r>
    <x v="2"/>
    <n v="8066"/>
    <x v="1"/>
    <s v="09/02/2022"/>
    <x v="16"/>
    <x v="16"/>
    <x v="0"/>
    <x v="17"/>
    <x v="17"/>
    <x v="0"/>
    <x v="0"/>
    <s v="LP2727"/>
    <m/>
    <s v="LT PRONTA 1.67 AR"/>
    <x v="5"/>
    <x v="0"/>
    <x v="0"/>
    <x v="0"/>
    <x v="0"/>
    <x v="2"/>
    <x v="0"/>
    <x v="0"/>
    <n v="9999"/>
    <s v="RECEITA"/>
    <x v="4"/>
    <x v="1"/>
    <x v="0"/>
    <x v="0"/>
    <n v="340"/>
    <n v="0"/>
    <n v="0"/>
    <n v="680"/>
    <n v="1300"/>
    <n v="108.8"/>
    <n v="213.62"/>
    <n v="13.765182186234799"/>
    <n v="6.08557251193709"/>
    <n v="630.6"/>
    <n v="1086.3800000000001"/>
    <s v="Dinheiro: R$ 500,00 | Cartão Crédito: R$ 800,00"/>
    <x v="3"/>
  </r>
  <r>
    <x v="2"/>
    <n v="8096"/>
    <x v="1"/>
    <s v="15/02/2022"/>
    <x v="7"/>
    <x v="7"/>
    <x v="0"/>
    <x v="4"/>
    <x v="4"/>
    <x v="0"/>
    <x v="0"/>
    <s v="LP2727"/>
    <m/>
    <s v="LT PRONTA 1.67 AR"/>
    <x v="5"/>
    <x v="0"/>
    <x v="0"/>
    <x v="0"/>
    <x v="0"/>
    <x v="2"/>
    <x v="0"/>
    <x v="0"/>
    <n v="9999"/>
    <s v="RECEITA"/>
    <x v="4"/>
    <x v="2"/>
    <x v="0"/>
    <x v="0"/>
    <n v="374"/>
    <n v="0"/>
    <n v="0"/>
    <n v="748"/>
    <m/>
    <n v="108.8"/>
    <m/>
    <n v="15.1417004048583"/>
    <m/>
    <n v="698.6"/>
    <m/>
    <m/>
    <x v="1"/>
  </r>
  <r>
    <x v="1"/>
    <n v="3067"/>
    <x v="1"/>
    <s v="11/02/2022"/>
    <x v="8"/>
    <x v="8"/>
    <x v="0"/>
    <x v="2"/>
    <x v="2"/>
    <x v="0"/>
    <x v="0"/>
    <s v="739975"/>
    <s v="8056597161237"/>
    <s v="*CF* OCULOS RX RALPH 0RA7118-53-5785"/>
    <x v="1"/>
    <x v="0"/>
    <x v="0"/>
    <x v="0"/>
    <x v="0"/>
    <x v="1"/>
    <x v="2"/>
    <x v="2"/>
    <n v="1171"/>
    <s v="RALPH"/>
    <x v="2"/>
    <x v="0"/>
    <x v="0"/>
    <x v="0"/>
    <n v="713"/>
    <n v="25"/>
    <n v="3.5063"/>
    <n v="688"/>
    <m/>
    <n v="108.95"/>
    <m/>
    <n v="6.3148233134465404"/>
    <m/>
    <n v="579.04999999999995"/>
    <m/>
    <m/>
    <x v="1"/>
  </r>
  <r>
    <x v="4"/>
    <n v="18674"/>
    <x v="1"/>
    <s v="03/02/2022"/>
    <x v="1"/>
    <x v="20"/>
    <x v="0"/>
    <x v="10"/>
    <x v="10"/>
    <x v="0"/>
    <x v="0"/>
    <s v="LP30006"/>
    <m/>
    <s v="LT PRONTA 1.67 AR (CIL. ESTENDIDO)"/>
    <x v="5"/>
    <x v="0"/>
    <x v="0"/>
    <x v="0"/>
    <x v="0"/>
    <x v="2"/>
    <x v="0"/>
    <x v="0"/>
    <n v="9999"/>
    <s v="RECEITA"/>
    <x v="4"/>
    <x v="0"/>
    <x v="0"/>
    <x v="0"/>
    <n v="446.5"/>
    <n v="149"/>
    <n v="16.685300000000002"/>
    <n v="744"/>
    <m/>
    <n v="110.26"/>
    <m/>
    <n v="17.526501766784499"/>
    <m/>
    <n v="701.55"/>
    <m/>
    <m/>
    <x v="1"/>
  </r>
  <r>
    <x v="4"/>
    <n v="18677"/>
    <x v="1"/>
    <s v="03/02/2022"/>
    <x v="1"/>
    <x v="20"/>
    <x v="0"/>
    <x v="8"/>
    <x v="8"/>
    <x v="0"/>
    <x v="0"/>
    <s v="LP30006"/>
    <m/>
    <s v="LT PRONTA 1.67 AR (CIL. ESTENDIDO)"/>
    <x v="5"/>
    <x v="0"/>
    <x v="0"/>
    <x v="0"/>
    <x v="0"/>
    <x v="2"/>
    <x v="0"/>
    <x v="0"/>
    <n v="9999"/>
    <s v="RECEITA"/>
    <x v="4"/>
    <x v="4"/>
    <x v="0"/>
    <x v="0"/>
    <n v="535.5"/>
    <n v="273"/>
    <n v="25.490200000000002"/>
    <n v="798"/>
    <m/>
    <n v="110.26"/>
    <m/>
    <n v="18.7985865724382"/>
    <m/>
    <n v="755.55"/>
    <m/>
    <m/>
    <x v="1"/>
  </r>
  <r>
    <x v="4"/>
    <n v="18790"/>
    <x v="1"/>
    <s v="12/02/2022"/>
    <x v="3"/>
    <x v="3"/>
    <x v="0"/>
    <x v="10"/>
    <x v="10"/>
    <x v="0"/>
    <x v="0"/>
    <s v="LP30006"/>
    <m/>
    <s v="LT PRONTA 1.67 AR (CIL. ESTENDIDO)"/>
    <x v="5"/>
    <x v="0"/>
    <x v="0"/>
    <x v="0"/>
    <x v="0"/>
    <x v="2"/>
    <x v="0"/>
    <x v="0"/>
    <n v="9999"/>
    <s v="RECEITA"/>
    <x v="4"/>
    <x v="1"/>
    <x v="0"/>
    <x v="0"/>
    <n v="440"/>
    <n v="0"/>
    <n v="0"/>
    <n v="880"/>
    <n v="2327"/>
    <n v="110.26"/>
    <n v="373.41"/>
    <n v="20.7302709069494"/>
    <n v="6.2317559786829504"/>
    <n v="837.55"/>
    <n v="1953.59"/>
    <s v="Cartão Crédito: R$ 2327,00"/>
    <x v="3"/>
  </r>
  <r>
    <x v="4"/>
    <n v="18674"/>
    <x v="1"/>
    <s v="03/02/2022"/>
    <x v="1"/>
    <x v="20"/>
    <x v="0"/>
    <x v="10"/>
    <x v="10"/>
    <x v="0"/>
    <x v="0"/>
    <s v="900209"/>
    <s v="7895653229273"/>
    <s v="*CF* OCULOS RX OC CAROL B.M. 0O14008-52-I813"/>
    <x v="4"/>
    <x v="0"/>
    <x v="0"/>
    <x v="0"/>
    <x v="0"/>
    <x v="1"/>
    <x v="2"/>
    <x v="2"/>
    <n v="9923"/>
    <s v="OC CAROL"/>
    <x v="2"/>
    <x v="0"/>
    <x v="0"/>
    <x v="0"/>
    <n v="449"/>
    <n v="190"/>
    <n v="42.316299999999998"/>
    <n v="259"/>
    <m/>
    <n v="113.33"/>
    <m/>
    <n v="2.2853613341568901"/>
    <m/>
    <n v="145.66999999999999"/>
    <m/>
    <m/>
    <x v="1"/>
  </r>
  <r>
    <x v="5"/>
    <n v="1327"/>
    <x v="1"/>
    <s v="03/02/2022"/>
    <x v="1"/>
    <x v="20"/>
    <x v="0"/>
    <x v="13"/>
    <x v="13"/>
    <x v="0"/>
    <x v="0"/>
    <s v="900350"/>
    <m/>
    <s v="OCULOS RX DIVERSOS 350"/>
    <x v="2"/>
    <x v="0"/>
    <x v="0"/>
    <x v="0"/>
    <x v="0"/>
    <x v="9"/>
    <x v="2"/>
    <x v="2"/>
    <n v="9050"/>
    <s v="DIVERSOS RX/SOL"/>
    <x v="2"/>
    <x v="0"/>
    <x v="0"/>
    <x v="0"/>
    <n v="443"/>
    <n v="82"/>
    <n v="18.510200000000001"/>
    <n v="361"/>
    <m/>
    <n v="114.71"/>
    <m/>
    <n v="3.1470665155609798"/>
    <m/>
    <n v="246.29"/>
    <m/>
    <m/>
    <x v="1"/>
  </r>
  <r>
    <x v="5"/>
    <n v="1449"/>
    <x v="1"/>
    <s v="24/02/2022"/>
    <x v="15"/>
    <x v="15"/>
    <x v="0"/>
    <x v="13"/>
    <x v="13"/>
    <x v="0"/>
    <x v="0"/>
    <s v="900350"/>
    <m/>
    <s v="OCULOS RX DIVERSOS 350"/>
    <x v="2"/>
    <x v="0"/>
    <x v="0"/>
    <x v="0"/>
    <x v="0"/>
    <x v="9"/>
    <x v="2"/>
    <x v="2"/>
    <n v="9050"/>
    <s v="DIVERSOS RX/SOL"/>
    <x v="2"/>
    <x v="1"/>
    <x v="0"/>
    <x v="0"/>
    <n v="354"/>
    <n v="3"/>
    <n v="0.84750000000000003"/>
    <n v="351"/>
    <m/>
    <n v="114.71"/>
    <m/>
    <n v="3.0598901577892099"/>
    <m/>
    <n v="236.29"/>
    <m/>
    <m/>
    <x v="1"/>
  </r>
  <r>
    <x v="4"/>
    <n v="18887"/>
    <x v="1"/>
    <s v="21/02/2022"/>
    <x v="0"/>
    <x v="0"/>
    <x v="0"/>
    <x v="7"/>
    <x v="7"/>
    <x v="0"/>
    <x v="0"/>
    <s v="VS20118"/>
    <m/>
    <s v="V.S.1.60 INC. AR"/>
    <x v="5"/>
    <x v="0"/>
    <x v="0"/>
    <x v="0"/>
    <x v="0"/>
    <x v="2"/>
    <x v="0"/>
    <x v="0"/>
    <n v="9999"/>
    <s v="RECEITA"/>
    <x v="4"/>
    <x v="3"/>
    <x v="0"/>
    <x v="0"/>
    <n v="366.5"/>
    <n v="13"/>
    <n v="1.7735000000000001"/>
    <n v="720"/>
    <n v="720"/>
    <n v="115.2"/>
    <n v="107.3"/>
    <n v="6.7101584342963703"/>
    <n v="6.7101584342963703"/>
    <n v="612.70000000000005"/>
    <n v="612.70000000000005"/>
    <s v="Cartão Crédito: R$ 720,00"/>
    <x v="3"/>
  </r>
  <r>
    <x v="1"/>
    <n v="3009"/>
    <x v="1"/>
    <s v="05/02/2022"/>
    <x v="9"/>
    <x v="9"/>
    <x v="0"/>
    <x v="3"/>
    <x v="3"/>
    <x v="0"/>
    <x v="0"/>
    <s v="663739"/>
    <s v="7895653171237"/>
    <s v="*CF* OCULOS SOL JEAN MONNIER 0J84128-56-G053"/>
    <x v="1"/>
    <x v="0"/>
    <x v="0"/>
    <x v="0"/>
    <x v="0"/>
    <x v="1"/>
    <x v="1"/>
    <x v="1"/>
    <n v="1006"/>
    <s v="JEAN MONNIER"/>
    <x v="2"/>
    <x v="0"/>
    <x v="0"/>
    <x v="0"/>
    <n v="438"/>
    <n v="138"/>
    <n v="31.506799999999998"/>
    <n v="300"/>
    <m/>
    <n v="115.41"/>
    <m/>
    <n v="2.5994281258123202"/>
    <m/>
    <n v="184.59"/>
    <m/>
    <m/>
    <x v="1"/>
  </r>
  <r>
    <x v="1"/>
    <n v="3085"/>
    <x v="1"/>
    <s v="13/02/2022"/>
    <x v="26"/>
    <x v="27"/>
    <x v="0"/>
    <x v="3"/>
    <x v="3"/>
    <x v="0"/>
    <x v="0"/>
    <s v="723580"/>
    <s v="7895653185524"/>
    <s v="*CF* OCULOS RX GRAZI MASSAFERA 0GZ3069-52-G903"/>
    <x v="1"/>
    <x v="0"/>
    <x v="0"/>
    <x v="0"/>
    <x v="0"/>
    <x v="1"/>
    <x v="2"/>
    <x v="2"/>
    <n v="2018"/>
    <s v="GRAZI MASSAFERA"/>
    <x v="2"/>
    <x v="0"/>
    <x v="0"/>
    <x v="0"/>
    <n v="625"/>
    <n v="119"/>
    <n v="19.04"/>
    <n v="506"/>
    <n v="1100"/>
    <n v="115.89"/>
    <n v="273.81"/>
    <n v="4.3662093364397299"/>
    <n v="4.0173843175924899"/>
    <n v="390.11"/>
    <n v="826.19"/>
    <s v="Cartão Crédito: R$ 1100,00"/>
    <x v="3"/>
  </r>
  <r>
    <x v="4"/>
    <n v="18740"/>
    <x v="1"/>
    <s v="08/02/2022"/>
    <x v="11"/>
    <x v="11"/>
    <x v="0"/>
    <x v="10"/>
    <x v="10"/>
    <x v="0"/>
    <x v="0"/>
    <s v="864249"/>
    <s v="7895653209893"/>
    <s v="*CF* OCULOS RX GRAZI MASSAFERA 0GZ3080-53-H933"/>
    <x v="4"/>
    <x v="0"/>
    <x v="0"/>
    <x v="0"/>
    <x v="0"/>
    <x v="1"/>
    <x v="2"/>
    <x v="2"/>
    <n v="2018"/>
    <s v="GRAZI MASSAFERA"/>
    <x v="2"/>
    <x v="0"/>
    <x v="0"/>
    <x v="0"/>
    <n v="538"/>
    <n v="243"/>
    <n v="45.167299999999997"/>
    <n v="295"/>
    <m/>
    <n v="115.89"/>
    <m/>
    <n v="2.5455173008887702"/>
    <m/>
    <n v="179.11"/>
    <m/>
    <m/>
    <x v="1"/>
  </r>
  <r>
    <x v="4"/>
    <n v="18823"/>
    <x v="1"/>
    <s v="16/02/2022"/>
    <x v="12"/>
    <x v="12"/>
    <x v="0"/>
    <x v="10"/>
    <x v="10"/>
    <x v="0"/>
    <x v="0"/>
    <s v="790474"/>
    <s v="7895653195745"/>
    <s v="*CF* OCULOS RX GRAZI MASSAFERA 0GZ3078-54-H614"/>
    <x v="1"/>
    <x v="0"/>
    <x v="0"/>
    <x v="0"/>
    <x v="0"/>
    <x v="1"/>
    <x v="2"/>
    <x v="2"/>
    <n v="2018"/>
    <s v="GRAZI MASSAFERA"/>
    <x v="2"/>
    <x v="0"/>
    <x v="0"/>
    <x v="0"/>
    <n v="525"/>
    <n v="365"/>
    <n v="69.523799999999994"/>
    <n v="160"/>
    <n v="1000"/>
    <n v="115.89"/>
    <n v="194"/>
    <n v="1.3806195530244201"/>
    <n v="5.1546391752577296"/>
    <n v="44.11"/>
    <n v="806"/>
    <s v="Cartão Crédito: R$ 1000,00"/>
    <x v="3"/>
  </r>
  <r>
    <x v="4"/>
    <n v="18938"/>
    <x v="1"/>
    <s v="25/02/2022"/>
    <x v="19"/>
    <x v="19"/>
    <x v="0"/>
    <x v="7"/>
    <x v="7"/>
    <x v="0"/>
    <x v="0"/>
    <s v="864251"/>
    <s v="7895653209916"/>
    <s v="*CF* OCULOS RX GRAZI MASSAFERA 0GZ3080-53-H935"/>
    <x v="4"/>
    <x v="0"/>
    <x v="0"/>
    <x v="0"/>
    <x v="0"/>
    <x v="1"/>
    <x v="2"/>
    <x v="2"/>
    <n v="2018"/>
    <s v="GRAZI MASSAFERA"/>
    <x v="2"/>
    <x v="0"/>
    <x v="0"/>
    <x v="0"/>
    <n v="538"/>
    <n v="253"/>
    <n v="47.026000000000003"/>
    <n v="285"/>
    <m/>
    <n v="115.89"/>
    <m/>
    <n v="2.4592285788247499"/>
    <m/>
    <n v="169.11"/>
    <m/>
    <m/>
    <x v="1"/>
  </r>
  <r>
    <x v="1"/>
    <n v="2929"/>
    <x v="1"/>
    <s v="28/01/2022"/>
    <x v="20"/>
    <x v="21"/>
    <x v="0"/>
    <x v="3"/>
    <x v="3"/>
    <x v="0"/>
    <x v="0"/>
    <s v="889561"/>
    <s v="7909446145050"/>
    <s v="OCULOS RX ATITUDE ATTACH-BRIDGE-04A"/>
    <x v="6"/>
    <x v="0"/>
    <x v="0"/>
    <x v="0"/>
    <x v="0"/>
    <x v="5"/>
    <x v="2"/>
    <x v="2"/>
    <n v="1180"/>
    <s v="ATITUDE"/>
    <x v="2"/>
    <x v="0"/>
    <x v="0"/>
    <x v="0"/>
    <n v="485"/>
    <n v="105"/>
    <n v="21.6495"/>
    <n v="380"/>
    <n v="579"/>
    <n v="115.92"/>
    <n v="148.54"/>
    <n v="3.2781228433402299"/>
    <n v="3.8979399488353299"/>
    <n v="264.08"/>
    <n v="430.46"/>
    <s v="Dinheiro: R$ 329,00 | Crédito: R$ 250,00"/>
    <x v="0"/>
  </r>
  <r>
    <x v="2"/>
    <n v="8034"/>
    <x v="1"/>
    <s v="04/02/2022"/>
    <x v="20"/>
    <x v="21"/>
    <x v="0"/>
    <x v="4"/>
    <x v="4"/>
    <x v="0"/>
    <x v="0"/>
    <s v="708064"/>
    <s v="7895277084098"/>
    <s v="OCULOS RX MORMAII M6075-54-AFO"/>
    <x v="2"/>
    <x v="0"/>
    <x v="0"/>
    <x v="0"/>
    <x v="0"/>
    <x v="15"/>
    <x v="2"/>
    <x v="2"/>
    <n v="1047"/>
    <s v="MORMAII"/>
    <x v="2"/>
    <x v="0"/>
    <x v="0"/>
    <x v="0"/>
    <n v="437"/>
    <n v="110"/>
    <n v="25.171600000000002"/>
    <n v="327"/>
    <n v="595"/>
    <n v="115.92"/>
    <n v="131.37"/>
    <n v="2.82091097308489"/>
    <n v="4.5291923574636499"/>
    <n v="211.08"/>
    <n v="463.63"/>
    <s v="Cartão Crédito: R$ 595,00"/>
    <x v="3"/>
  </r>
  <r>
    <x v="4"/>
    <n v="18853"/>
    <x v="1"/>
    <s v="16/02/2022"/>
    <x v="12"/>
    <x v="12"/>
    <x v="0"/>
    <x v="7"/>
    <x v="7"/>
    <x v="0"/>
    <x v="0"/>
    <s v="722971"/>
    <s v="7909446106969"/>
    <s v="OCULOS RX HICKMANN HI6141-E03"/>
    <x v="6"/>
    <x v="0"/>
    <x v="0"/>
    <x v="0"/>
    <x v="0"/>
    <x v="5"/>
    <x v="2"/>
    <x v="2"/>
    <n v="1226"/>
    <s v="HICKMANN"/>
    <x v="2"/>
    <x v="0"/>
    <x v="0"/>
    <x v="0"/>
    <n v="498"/>
    <n v="278"/>
    <n v="55.823300000000003"/>
    <n v="220"/>
    <n v="2465"/>
    <n v="116.76"/>
    <n v="116.76"/>
    <n v="1.88420692017814"/>
    <n v="21.111682082905102"/>
    <n v="103.24"/>
    <n v="2348.2399999999998"/>
    <s v="Cartão Crédito: R$ 2465,00"/>
    <x v="3"/>
  </r>
  <r>
    <x v="0"/>
    <n v="12876"/>
    <x v="1"/>
    <s v="03/02/2022"/>
    <x v="1"/>
    <x v="20"/>
    <x v="0"/>
    <x v="15"/>
    <x v="15"/>
    <x v="0"/>
    <x v="0"/>
    <s v="365950"/>
    <s v="7891318432590"/>
    <s v="*CF* OCULOS RX ARNETTE 0AN7069L-53-2248"/>
    <x v="1"/>
    <x v="0"/>
    <x v="0"/>
    <x v="0"/>
    <x v="0"/>
    <x v="1"/>
    <x v="2"/>
    <x v="2"/>
    <n v="1070"/>
    <s v="ARNETTE"/>
    <x v="2"/>
    <x v="0"/>
    <x v="0"/>
    <x v="0"/>
    <n v="500"/>
    <n v="170"/>
    <n v="34"/>
    <n v="330"/>
    <n v="600"/>
    <n v="118.87"/>
    <n v="136.34"/>
    <n v="2.7761420038697699"/>
    <n v="4.4007627988851397"/>
    <n v="211.13"/>
    <n v="463.66"/>
    <s v="Dinheiro: R$ 600,00"/>
    <x v="0"/>
  </r>
  <r>
    <x v="0"/>
    <n v="12880"/>
    <x v="1"/>
    <s v="03/02/2022"/>
    <x v="1"/>
    <x v="20"/>
    <x v="0"/>
    <x v="0"/>
    <x v="0"/>
    <x v="0"/>
    <x v="0"/>
    <s v="584352"/>
    <s v="7895653162655"/>
    <s v="*CF* OCULOS RX ARNETTE 0AN7142L-56-01"/>
    <x v="1"/>
    <x v="0"/>
    <x v="0"/>
    <x v="0"/>
    <x v="0"/>
    <x v="1"/>
    <x v="2"/>
    <x v="2"/>
    <n v="1070"/>
    <s v="ARNETTE"/>
    <x v="2"/>
    <x v="0"/>
    <x v="0"/>
    <x v="0"/>
    <n v="500"/>
    <n v="0"/>
    <n v="0"/>
    <n v="500"/>
    <n v="644"/>
    <n v="118.87"/>
    <n v="125.6"/>
    <n v="4.2062757634390504"/>
    <n v="5.1273885350318498"/>
    <n v="381.13"/>
    <n v="518.4"/>
    <s v="Cartão Crédito: R$ 644,00"/>
    <x v="8"/>
  </r>
  <r>
    <x v="5"/>
    <n v="1376"/>
    <x v="1"/>
    <s v="12/02/2022"/>
    <x v="3"/>
    <x v="3"/>
    <x v="0"/>
    <x v="13"/>
    <x v="13"/>
    <x v="0"/>
    <x v="0"/>
    <s v="406108"/>
    <s v="7891318443282"/>
    <s v="*CF* OCULOS RX ARNETTE 0AN6096L-54-658"/>
    <x v="1"/>
    <x v="0"/>
    <x v="0"/>
    <x v="0"/>
    <x v="0"/>
    <x v="1"/>
    <x v="2"/>
    <x v="2"/>
    <n v="1070"/>
    <s v="ARNETTE"/>
    <x v="2"/>
    <x v="0"/>
    <x v="0"/>
    <x v="0"/>
    <n v="500"/>
    <n v="89"/>
    <n v="17.8"/>
    <n v="411"/>
    <m/>
    <n v="118.87"/>
    <m/>
    <n v="3.4575586775469001"/>
    <m/>
    <n v="292.13"/>
    <m/>
    <m/>
    <x v="1"/>
  </r>
  <r>
    <x v="4"/>
    <n v="18804"/>
    <x v="1"/>
    <s v="14/02/2022"/>
    <x v="11"/>
    <x v="11"/>
    <x v="0"/>
    <x v="12"/>
    <x v="12"/>
    <x v="0"/>
    <x v="0"/>
    <s v="508809"/>
    <s v="7895653150072"/>
    <s v="*CF* OCULOS RX ARNETTE 0AN7115L-53-447"/>
    <x v="1"/>
    <x v="0"/>
    <x v="0"/>
    <x v="0"/>
    <x v="0"/>
    <x v="1"/>
    <x v="2"/>
    <x v="2"/>
    <n v="1070"/>
    <s v="ARNETTE"/>
    <x v="2"/>
    <x v="0"/>
    <x v="0"/>
    <x v="0"/>
    <n v="500"/>
    <n v="290"/>
    <n v="58"/>
    <n v="210"/>
    <n v="1050"/>
    <n v="118.87"/>
    <n v="196.98"/>
    <n v="1.7666358206443999"/>
    <n v="5.3304904051172697"/>
    <n v="91.13"/>
    <n v="853.02"/>
    <s v="Cartão Crédito: R$ 1050,00"/>
    <x v="3"/>
  </r>
  <r>
    <x v="1"/>
    <n v="3009"/>
    <x v="1"/>
    <s v="05/02/2022"/>
    <x v="9"/>
    <x v="9"/>
    <x v="0"/>
    <x v="3"/>
    <x v="3"/>
    <x v="0"/>
    <x v="0"/>
    <s v="900087"/>
    <s v="7895653229228"/>
    <s v="*CF* OCULOS SOL OC CAROL B.M. 0O11008-54-I811"/>
    <x v="4"/>
    <x v="0"/>
    <x v="0"/>
    <x v="0"/>
    <x v="0"/>
    <x v="1"/>
    <x v="1"/>
    <x v="1"/>
    <n v="9923"/>
    <s v="OC CAROL"/>
    <x v="2"/>
    <x v="0"/>
    <x v="0"/>
    <x v="0"/>
    <n v="449"/>
    <n v="100"/>
    <n v="22.271699999999999"/>
    <n v="349"/>
    <n v="649"/>
    <n v="119.31"/>
    <n v="234.72"/>
    <n v="2.9251529628698401"/>
    <n v="2.76499659168371"/>
    <n v="229.69"/>
    <n v="414.28"/>
    <s v="Cartão Crédito: R$ 649,00"/>
    <x v="15"/>
  </r>
  <r>
    <x v="0"/>
    <n v="13027"/>
    <x v="1"/>
    <s v="16/02/2022"/>
    <x v="12"/>
    <x v="12"/>
    <x v="0"/>
    <x v="9"/>
    <x v="9"/>
    <x v="0"/>
    <x v="0"/>
    <s v="900212"/>
    <s v="7895653229297"/>
    <s v="*CF* OCULOS SOL OC CAROL B.M. 0O18001-58-I819"/>
    <x v="4"/>
    <x v="0"/>
    <x v="0"/>
    <x v="0"/>
    <x v="0"/>
    <x v="1"/>
    <x v="1"/>
    <x v="1"/>
    <n v="9923"/>
    <s v="OC CAROL"/>
    <x v="2"/>
    <x v="0"/>
    <x v="0"/>
    <x v="0"/>
    <n v="449"/>
    <n v="113"/>
    <n v="25.167000000000002"/>
    <n v="336"/>
    <n v="736"/>
    <n v="119.31"/>
    <n v="291.66000000000003"/>
    <n v="2.81619311038471"/>
    <n v="2.5234862511143099"/>
    <n v="216.69"/>
    <n v="444.34"/>
    <s v="Cartão Crédito: R$ 736,00"/>
    <x v="3"/>
  </r>
  <r>
    <x v="4"/>
    <n v="18880"/>
    <x v="1"/>
    <s v="19/02/2022"/>
    <x v="14"/>
    <x v="14"/>
    <x v="0"/>
    <x v="7"/>
    <x v="7"/>
    <x v="0"/>
    <x v="0"/>
    <s v="900212"/>
    <s v="7895653229297"/>
    <s v="*CF* OCULOS SOL OC CAROL B.M. 0O18001-58-I819"/>
    <x v="4"/>
    <x v="0"/>
    <x v="0"/>
    <x v="0"/>
    <x v="0"/>
    <x v="1"/>
    <x v="1"/>
    <x v="1"/>
    <n v="9923"/>
    <s v="OC CAROL"/>
    <x v="2"/>
    <x v="0"/>
    <x v="0"/>
    <x v="0"/>
    <n v="449"/>
    <n v="0"/>
    <n v="0"/>
    <n v="449"/>
    <m/>
    <n v="119.31"/>
    <m/>
    <n v="3.7633056742938602"/>
    <m/>
    <n v="329.69"/>
    <m/>
    <m/>
    <x v="1"/>
  </r>
  <r>
    <x v="1"/>
    <n v="3144"/>
    <x v="1"/>
    <s v="20/02/2022"/>
    <x v="27"/>
    <x v="28"/>
    <x v="0"/>
    <x v="2"/>
    <x v="2"/>
    <x v="0"/>
    <x v="0"/>
    <s v="900086"/>
    <s v="7895653229211"/>
    <s v="*CF* OCULOS SOL OC CAROL B.M. 0O11008-54-I810"/>
    <x v="4"/>
    <x v="0"/>
    <x v="0"/>
    <x v="0"/>
    <x v="0"/>
    <x v="1"/>
    <x v="1"/>
    <x v="1"/>
    <n v="9923"/>
    <s v="OC CAROL"/>
    <x v="2"/>
    <x v="0"/>
    <x v="0"/>
    <x v="0"/>
    <n v="449"/>
    <n v="0"/>
    <n v="0"/>
    <n v="449"/>
    <n v="449"/>
    <n v="119.31"/>
    <n v="119.31"/>
    <n v="3.7633056742938602"/>
    <n v="3.7633056742938602"/>
    <n v="329.69"/>
    <n v="329.69"/>
    <s v="Cartão Crédito: R$ 449,00"/>
    <x v="9"/>
  </r>
  <r>
    <x v="5"/>
    <n v="1431"/>
    <x v="1"/>
    <s v="22/02/2022"/>
    <x v="6"/>
    <x v="6"/>
    <x v="0"/>
    <x v="14"/>
    <x v="14"/>
    <x v="0"/>
    <x v="0"/>
    <s v="900087"/>
    <s v="7895653229228"/>
    <s v="*CF* OCULOS SOL OC CAROL B.M. 0O11008-54-I811"/>
    <x v="4"/>
    <x v="0"/>
    <x v="0"/>
    <x v="0"/>
    <x v="0"/>
    <x v="1"/>
    <x v="1"/>
    <x v="1"/>
    <n v="9923"/>
    <s v="OC CAROL"/>
    <x v="2"/>
    <x v="4"/>
    <x v="0"/>
    <x v="0"/>
    <n v="539"/>
    <n v="89"/>
    <n v="16.5121"/>
    <n v="450"/>
    <m/>
    <n v="119.31"/>
    <m/>
    <n v="3.7716872014081"/>
    <m/>
    <n v="330.69"/>
    <m/>
    <m/>
    <x v="1"/>
  </r>
  <r>
    <x v="4"/>
    <n v="18941"/>
    <x v="1"/>
    <s v="26/02/2022"/>
    <x v="2"/>
    <x v="2"/>
    <x v="0"/>
    <x v="7"/>
    <x v="7"/>
    <x v="0"/>
    <x v="0"/>
    <s v="900087"/>
    <s v="7895653229228"/>
    <s v="*CF* OCULOS SOL OC CAROL B.M. 0O11008-54-I811"/>
    <x v="4"/>
    <x v="0"/>
    <x v="0"/>
    <x v="0"/>
    <x v="0"/>
    <x v="1"/>
    <x v="1"/>
    <x v="1"/>
    <n v="9923"/>
    <s v="OC CAROL"/>
    <x v="2"/>
    <x v="0"/>
    <x v="0"/>
    <x v="0"/>
    <n v="449"/>
    <n v="110"/>
    <n v="24.498899999999999"/>
    <n v="339"/>
    <m/>
    <n v="119.31"/>
    <m/>
    <n v="2.8413376917274298"/>
    <m/>
    <n v="219.69"/>
    <m/>
    <m/>
    <x v="1"/>
  </r>
  <r>
    <x v="0"/>
    <n v="12931"/>
    <x v="1"/>
    <s v="07/02/2022"/>
    <x v="17"/>
    <x v="17"/>
    <x v="0"/>
    <x v="0"/>
    <x v="0"/>
    <x v="0"/>
    <x v="0"/>
    <s v="584246"/>
    <s v="7895653162808"/>
    <s v="OCULOS RX ARMANI EXCHANGE AX3005L-52-8003"/>
    <x v="1"/>
    <x v="0"/>
    <x v="0"/>
    <x v="0"/>
    <x v="0"/>
    <x v="1"/>
    <x v="2"/>
    <x v="2"/>
    <n v="1159"/>
    <s v="ARMANI EXCHANGE"/>
    <x v="2"/>
    <x v="0"/>
    <x v="0"/>
    <x v="0"/>
    <n v="488"/>
    <n v="293"/>
    <n v="60.040999999999997"/>
    <n v="195"/>
    <m/>
    <n v="122.48"/>
    <m/>
    <n v="1.59209666884389"/>
    <m/>
    <n v="72.52"/>
    <m/>
    <m/>
    <x v="1"/>
  </r>
  <r>
    <x v="0"/>
    <n v="12939"/>
    <x v="1"/>
    <s v="08/02/2022"/>
    <x v="4"/>
    <x v="4"/>
    <x v="0"/>
    <x v="0"/>
    <x v="0"/>
    <x v="0"/>
    <x v="0"/>
    <s v="584246"/>
    <s v="7895653162808"/>
    <s v="OCULOS RX ARMANI EXCHANGE AX3005L-52-8003"/>
    <x v="1"/>
    <x v="0"/>
    <x v="0"/>
    <x v="0"/>
    <x v="0"/>
    <x v="1"/>
    <x v="2"/>
    <x v="2"/>
    <n v="1159"/>
    <s v="ARMANI EXCHANGE"/>
    <x v="2"/>
    <x v="0"/>
    <x v="0"/>
    <x v="0"/>
    <n v="488"/>
    <n v="143"/>
    <n v="29.3033"/>
    <n v="345"/>
    <m/>
    <n v="122.48"/>
    <m/>
    <n v="2.8167864141084298"/>
    <m/>
    <n v="222.52"/>
    <m/>
    <m/>
    <x v="1"/>
  </r>
  <r>
    <x v="1"/>
    <n v="3025"/>
    <x v="1"/>
    <s v="07/02/2022"/>
    <x v="11"/>
    <x v="11"/>
    <x v="0"/>
    <x v="2"/>
    <x v="2"/>
    <x v="0"/>
    <x v="0"/>
    <s v="178200"/>
    <s v="733905676031"/>
    <s v="LENTES CNT ACUVUE OASYS AST -4.00 -1.75/10(8.6)"/>
    <x v="12"/>
    <x v="0"/>
    <x v="0"/>
    <x v="0"/>
    <x v="0"/>
    <x v="14"/>
    <x v="6"/>
    <x v="6"/>
    <n v="9999"/>
    <s v="RECEITA"/>
    <x v="4"/>
    <x v="1"/>
    <x v="0"/>
    <x v="0"/>
    <n v="320"/>
    <n v="0"/>
    <n v="0"/>
    <n v="640"/>
    <m/>
    <n v="123.57"/>
    <m/>
    <n v="5.1792506271748797"/>
    <m/>
    <n v="516.42999999999995"/>
    <m/>
    <m/>
    <x v="1"/>
  </r>
  <r>
    <x v="1"/>
    <n v="3034"/>
    <x v="1"/>
    <s v="07/02/2022"/>
    <x v="17"/>
    <x v="17"/>
    <x v="0"/>
    <x v="3"/>
    <x v="3"/>
    <x v="0"/>
    <x v="0"/>
    <s v="177948"/>
    <s v="733905669378"/>
    <s v="LENTES CNT ACUVUE OASYS AST -1.00 -1.25/10(8.6)"/>
    <x v="12"/>
    <x v="0"/>
    <x v="0"/>
    <x v="0"/>
    <x v="0"/>
    <x v="14"/>
    <x v="6"/>
    <x v="6"/>
    <n v="9999"/>
    <s v="RECEITA"/>
    <x v="2"/>
    <x v="1"/>
    <x v="0"/>
    <x v="0"/>
    <n v="320"/>
    <n v="0"/>
    <n v="0"/>
    <n v="320"/>
    <m/>
    <n v="123.58"/>
    <m/>
    <n v="2.5894157630684602"/>
    <m/>
    <n v="196.42"/>
    <m/>
    <m/>
    <x v="1"/>
  </r>
  <r>
    <x v="1"/>
    <n v="3034"/>
    <x v="1"/>
    <s v="07/02/2022"/>
    <x v="17"/>
    <x v="17"/>
    <x v="0"/>
    <x v="3"/>
    <x v="3"/>
    <x v="0"/>
    <x v="0"/>
    <s v="177983"/>
    <s v="733905674228"/>
    <s v="LENTES CNT ACUVUE OASYS AST -1.25 -1.75/180(8.6)"/>
    <x v="12"/>
    <x v="0"/>
    <x v="0"/>
    <x v="0"/>
    <x v="0"/>
    <x v="14"/>
    <x v="6"/>
    <x v="6"/>
    <n v="9999"/>
    <s v="RECEITA"/>
    <x v="2"/>
    <x v="1"/>
    <x v="0"/>
    <x v="0"/>
    <n v="320"/>
    <n v="0"/>
    <n v="0"/>
    <n v="320"/>
    <n v="640"/>
    <n v="123.58"/>
    <n v="247.16"/>
    <n v="2.5894157630684602"/>
    <n v="2.5894157630684602"/>
    <n v="196.42"/>
    <n v="392.84"/>
    <s v="Crédito: R$ 640,00"/>
    <x v="0"/>
  </r>
  <r>
    <x v="4"/>
    <n v="18847"/>
    <x v="1"/>
    <s v="16/02/2022"/>
    <x v="12"/>
    <x v="12"/>
    <x v="0"/>
    <x v="8"/>
    <x v="8"/>
    <x v="0"/>
    <x v="0"/>
    <s v="293882"/>
    <s v="733905667046"/>
    <s v="LENTES CNT ACUVUE OASYS AST -4.00 -0.75/20(8.6)"/>
    <x v="12"/>
    <x v="0"/>
    <x v="0"/>
    <x v="0"/>
    <x v="0"/>
    <x v="14"/>
    <x v="6"/>
    <x v="6"/>
    <n v="9999"/>
    <s v="RECEITA"/>
    <x v="2"/>
    <x v="1"/>
    <x v="0"/>
    <x v="0"/>
    <n v="320"/>
    <n v="0"/>
    <n v="0"/>
    <n v="320"/>
    <n v="320"/>
    <n v="123.58"/>
    <n v="123.58"/>
    <n v="2.5894157630684602"/>
    <n v="2.5894157630684602"/>
    <n v="196.42"/>
    <n v="196.42"/>
    <s v="Crédito: R$ 320,00"/>
    <x v="0"/>
  </r>
  <r>
    <x v="1"/>
    <n v="3104"/>
    <x v="1"/>
    <s v="16/02/2022"/>
    <x v="0"/>
    <x v="0"/>
    <x v="0"/>
    <x v="2"/>
    <x v="2"/>
    <x v="0"/>
    <x v="0"/>
    <s v="394900"/>
    <s v="733905664977"/>
    <s v="LENTES CNT ACUVUE OASYS AST -1.00 -0.75/110(8.6)"/>
    <x v="12"/>
    <x v="0"/>
    <x v="0"/>
    <x v="0"/>
    <x v="0"/>
    <x v="14"/>
    <x v="6"/>
    <x v="6"/>
    <n v="9999"/>
    <s v="RECEITA"/>
    <x v="2"/>
    <x v="1"/>
    <x v="0"/>
    <x v="0"/>
    <n v="320"/>
    <n v="0"/>
    <n v="0"/>
    <n v="320"/>
    <m/>
    <n v="123.58"/>
    <m/>
    <n v="2.5894157630684602"/>
    <m/>
    <n v="196.42"/>
    <m/>
    <m/>
    <x v="1"/>
  </r>
  <r>
    <x v="4"/>
    <n v="18730"/>
    <x v="1"/>
    <s v="08/02/2022"/>
    <x v="4"/>
    <x v="4"/>
    <x v="0"/>
    <x v="8"/>
    <x v="8"/>
    <x v="0"/>
    <x v="0"/>
    <s v="725536"/>
    <s v="8056597137294"/>
    <s v="OCULOS SOL VOGUE KIDS 0VJ2001-45-25537A"/>
    <x v="1"/>
    <x v="0"/>
    <x v="0"/>
    <x v="0"/>
    <x v="0"/>
    <x v="1"/>
    <x v="1"/>
    <x v="1"/>
    <n v="1043"/>
    <s v="VOGUE"/>
    <x v="2"/>
    <x v="0"/>
    <x v="0"/>
    <x v="0"/>
    <n v="450"/>
    <n v="12"/>
    <n v="2.6667000000000001"/>
    <n v="438"/>
    <n v="438"/>
    <n v="124.22"/>
    <n v="124.22"/>
    <n v="3.5260022540653702"/>
    <n v="3.5260022540653702"/>
    <n v="313.77999999999997"/>
    <n v="313.77999999999997"/>
    <s v="Cartão Crédito: R$ 438,00"/>
    <x v="7"/>
  </r>
  <r>
    <x v="1"/>
    <n v="3208"/>
    <x v="1"/>
    <s v="27/02/2022"/>
    <x v="24"/>
    <x v="25"/>
    <x v="0"/>
    <x v="3"/>
    <x v="3"/>
    <x v="0"/>
    <x v="0"/>
    <s v="502630"/>
    <s v="7895653145344"/>
    <s v="*CF* OCULOS RX ARMANI EXCHANGE 0AX1019L-54-6089"/>
    <x v="1"/>
    <x v="0"/>
    <x v="0"/>
    <x v="0"/>
    <x v="0"/>
    <x v="1"/>
    <x v="2"/>
    <x v="2"/>
    <n v="1159"/>
    <s v="ARMANI EXCHANGE"/>
    <x v="2"/>
    <x v="0"/>
    <x v="0"/>
    <x v="0"/>
    <n v="738"/>
    <n v="148"/>
    <n v="20.054200000000002"/>
    <n v="590"/>
    <n v="1489"/>
    <n v="125.71"/>
    <n v="125.71"/>
    <n v="4.6933418184710796"/>
    <n v="11.8447219791584"/>
    <n v="464.29"/>
    <n v="1363.29"/>
    <s v="Cartão Crédito: R$ 1489,00"/>
    <x v="3"/>
  </r>
  <r>
    <x v="4"/>
    <n v="18668"/>
    <x v="1"/>
    <s v="01/02/2022"/>
    <x v="10"/>
    <x v="10"/>
    <x v="0"/>
    <x v="10"/>
    <x v="10"/>
    <x v="0"/>
    <x v="0"/>
    <s v="LSA0012564"/>
    <s v="8056597558853"/>
    <s v="LT PRONTA AIRWEAR BLUE UV CRIZAL EASY UV"/>
    <x v="2"/>
    <x v="0"/>
    <x v="0"/>
    <x v="0"/>
    <x v="0"/>
    <x v="0"/>
    <x v="0"/>
    <x v="0"/>
    <n v="9999"/>
    <s v="RECEITA"/>
    <x v="4"/>
    <x v="3"/>
    <x v="0"/>
    <x v="0"/>
    <n v="274.5"/>
    <n v="0"/>
    <n v="0"/>
    <n v="549"/>
    <m/>
    <n v="127.19999999999999"/>
    <m/>
    <n v="8.6320754716981103"/>
    <m/>
    <n v="485.4"/>
    <m/>
    <m/>
    <x v="1"/>
  </r>
  <r>
    <x v="0"/>
    <n v="12877"/>
    <x v="1"/>
    <s v="03/02/2022"/>
    <x v="1"/>
    <x v="20"/>
    <x v="0"/>
    <x v="0"/>
    <x v="0"/>
    <x v="0"/>
    <x v="0"/>
    <s v="LSA0012564"/>
    <s v="8056597558853"/>
    <s v="LT PRONTA AIRWEAR BLUE UV CRIZAL EASY UV"/>
    <x v="2"/>
    <x v="0"/>
    <x v="0"/>
    <x v="0"/>
    <x v="0"/>
    <x v="0"/>
    <x v="0"/>
    <x v="0"/>
    <n v="9999"/>
    <s v="RECEITA"/>
    <x v="4"/>
    <x v="3"/>
    <x v="0"/>
    <x v="0"/>
    <n v="274.5"/>
    <n v="0"/>
    <n v="0"/>
    <n v="549"/>
    <m/>
    <n v="127.19999999999999"/>
    <m/>
    <n v="8.6320754716981103"/>
    <m/>
    <n v="485.4"/>
    <m/>
    <m/>
    <x v="1"/>
  </r>
  <r>
    <x v="1"/>
    <n v="2971"/>
    <x v="1"/>
    <s v="03/02/2022"/>
    <x v="1"/>
    <x v="20"/>
    <x v="0"/>
    <x v="1"/>
    <x v="1"/>
    <x v="0"/>
    <x v="0"/>
    <s v="LSA0012564"/>
    <s v="8056597558853"/>
    <s v="LT PRONTA AIRWEAR BLUE UV CRIZAL EASY UV"/>
    <x v="2"/>
    <x v="0"/>
    <x v="0"/>
    <x v="0"/>
    <x v="0"/>
    <x v="0"/>
    <x v="0"/>
    <x v="0"/>
    <n v="9999"/>
    <s v="RECEITA"/>
    <x v="4"/>
    <x v="3"/>
    <x v="0"/>
    <x v="0"/>
    <n v="274.5"/>
    <n v="0"/>
    <n v="0"/>
    <n v="549"/>
    <m/>
    <n v="127.19999999999999"/>
    <m/>
    <n v="7.3005319148936199"/>
    <m/>
    <n v="473.8"/>
    <m/>
    <m/>
    <x v="1"/>
  </r>
  <r>
    <x v="1"/>
    <n v="2973"/>
    <x v="1"/>
    <s v="03/02/2022"/>
    <x v="1"/>
    <x v="20"/>
    <x v="0"/>
    <x v="2"/>
    <x v="2"/>
    <x v="0"/>
    <x v="0"/>
    <s v="LSA0012564"/>
    <s v="8056597558853"/>
    <s v="LT PRONTA AIRWEAR BLUE UV CRIZAL EASY UV"/>
    <x v="2"/>
    <x v="0"/>
    <x v="0"/>
    <x v="0"/>
    <x v="0"/>
    <x v="0"/>
    <x v="0"/>
    <x v="0"/>
    <n v="9999"/>
    <s v="RECEITA"/>
    <x v="4"/>
    <x v="3"/>
    <x v="0"/>
    <x v="0"/>
    <n v="274.5"/>
    <n v="0"/>
    <n v="0"/>
    <n v="549"/>
    <m/>
    <n v="127.19999999999999"/>
    <m/>
    <n v="7.3005319148936199"/>
    <m/>
    <n v="473.8"/>
    <m/>
    <m/>
    <x v="1"/>
  </r>
  <r>
    <x v="4"/>
    <n v="18692"/>
    <x v="1"/>
    <s v="04/02/2022"/>
    <x v="20"/>
    <x v="21"/>
    <x v="0"/>
    <x v="10"/>
    <x v="10"/>
    <x v="0"/>
    <x v="0"/>
    <s v="LSA0012564"/>
    <s v="8056597558853"/>
    <s v="LT PRONTA AIRWEAR BLUE UV CRIZAL EASY UV"/>
    <x v="2"/>
    <x v="0"/>
    <x v="0"/>
    <x v="0"/>
    <x v="0"/>
    <x v="0"/>
    <x v="0"/>
    <x v="0"/>
    <n v="9999"/>
    <s v="RECEITA"/>
    <x v="4"/>
    <x v="1"/>
    <x v="0"/>
    <x v="0"/>
    <n v="274.5"/>
    <n v="0"/>
    <n v="0"/>
    <n v="549"/>
    <m/>
    <n v="127.19999999999999"/>
    <m/>
    <n v="8.6320754716981103"/>
    <m/>
    <n v="485.4"/>
    <m/>
    <m/>
    <x v="1"/>
  </r>
  <r>
    <x v="1"/>
    <n v="2999"/>
    <x v="1"/>
    <s v="05/02/2022"/>
    <x v="9"/>
    <x v="9"/>
    <x v="0"/>
    <x v="2"/>
    <x v="2"/>
    <x v="0"/>
    <x v="0"/>
    <s v="LSA0012564"/>
    <s v="8056597558853"/>
    <s v="LT PRONTA AIRWEAR BLUE UV CRIZAL EASY UV"/>
    <x v="2"/>
    <x v="0"/>
    <x v="0"/>
    <x v="0"/>
    <x v="0"/>
    <x v="0"/>
    <x v="0"/>
    <x v="0"/>
    <n v="9999"/>
    <s v="RECEITA"/>
    <x v="4"/>
    <x v="1"/>
    <x v="0"/>
    <x v="0"/>
    <n v="274.5"/>
    <n v="0"/>
    <n v="0"/>
    <n v="549"/>
    <m/>
    <n v="127.19999999999999"/>
    <m/>
    <n v="7.3005319148936199"/>
    <m/>
    <n v="473.8"/>
    <m/>
    <m/>
    <x v="1"/>
  </r>
  <r>
    <x v="2"/>
    <n v="8071"/>
    <x v="1"/>
    <s v="09/02/2022"/>
    <x v="16"/>
    <x v="16"/>
    <x v="0"/>
    <x v="4"/>
    <x v="4"/>
    <x v="0"/>
    <x v="0"/>
    <s v="LSA0012564"/>
    <s v="8056597558853"/>
    <s v="LT PRONTA AIRWEAR BLUE UV CRIZAL EASY UV"/>
    <x v="2"/>
    <x v="0"/>
    <x v="0"/>
    <x v="0"/>
    <x v="0"/>
    <x v="0"/>
    <x v="0"/>
    <x v="0"/>
    <n v="9999"/>
    <s v="RECEITA"/>
    <x v="4"/>
    <x v="1"/>
    <x v="0"/>
    <x v="0"/>
    <n v="274.5"/>
    <n v="0"/>
    <n v="0"/>
    <n v="549"/>
    <n v="549"/>
    <n v="127.19999999999999"/>
    <n v="37.5"/>
    <n v="14.64"/>
    <n v="14.64"/>
    <n v="511.5"/>
    <n v="511.5"/>
    <s v="Dinheiro: R$ 50,00 | Cartão Crédito: R$ 499,00"/>
    <x v="2"/>
  </r>
  <r>
    <x v="4"/>
    <n v="18742"/>
    <x v="1"/>
    <s v="09/02/2022"/>
    <x v="16"/>
    <x v="16"/>
    <x v="0"/>
    <x v="10"/>
    <x v="10"/>
    <x v="0"/>
    <x v="0"/>
    <s v="LSA0012564"/>
    <s v="8056597558853"/>
    <s v="LT PRONTA AIRWEAR BLUE UV CRIZAL EASY UV"/>
    <x v="2"/>
    <x v="0"/>
    <x v="0"/>
    <x v="0"/>
    <x v="0"/>
    <x v="0"/>
    <x v="0"/>
    <x v="0"/>
    <n v="9999"/>
    <s v="RECEITA"/>
    <x v="4"/>
    <x v="1"/>
    <x v="0"/>
    <x v="0"/>
    <n v="274.5"/>
    <n v="0"/>
    <n v="0"/>
    <n v="549"/>
    <m/>
    <n v="127.19999999999999"/>
    <m/>
    <n v="8.6320754716981103"/>
    <m/>
    <n v="485.4"/>
    <m/>
    <m/>
    <x v="1"/>
  </r>
  <r>
    <x v="4"/>
    <n v="18747"/>
    <x v="1"/>
    <s v="09/02/2022"/>
    <x v="16"/>
    <x v="16"/>
    <x v="0"/>
    <x v="8"/>
    <x v="8"/>
    <x v="0"/>
    <x v="0"/>
    <s v="LSA0012564"/>
    <s v="8056597558853"/>
    <s v="LT PRONTA AIRWEAR BLUE UV CRIZAL EASY UV"/>
    <x v="2"/>
    <x v="0"/>
    <x v="0"/>
    <x v="0"/>
    <x v="0"/>
    <x v="0"/>
    <x v="0"/>
    <x v="0"/>
    <n v="9999"/>
    <s v="RECEITA"/>
    <x v="4"/>
    <x v="1"/>
    <x v="0"/>
    <x v="0"/>
    <n v="274.5"/>
    <n v="0"/>
    <n v="0"/>
    <n v="549"/>
    <n v="888"/>
    <n v="127.19999999999999"/>
    <n v="170.77"/>
    <n v="8.6320754716981103"/>
    <n v="5.19997657668209"/>
    <n v="485.4"/>
    <n v="717.23"/>
    <s v="Cartão Crédito: R$ 888,00"/>
    <x v="3"/>
  </r>
  <r>
    <x v="4"/>
    <n v="18685"/>
    <x v="1"/>
    <s v="04/02/2022"/>
    <x v="18"/>
    <x v="18"/>
    <x v="0"/>
    <x v="8"/>
    <x v="8"/>
    <x v="0"/>
    <x v="0"/>
    <s v="LSA0012564"/>
    <s v="8056597558853"/>
    <s v="LT PRONTA AIRWEAR BLUE UV CRIZAL EASY UV"/>
    <x v="2"/>
    <x v="0"/>
    <x v="0"/>
    <x v="0"/>
    <x v="0"/>
    <x v="0"/>
    <x v="0"/>
    <x v="0"/>
    <n v="9999"/>
    <s v="RECEITA"/>
    <x v="4"/>
    <x v="1"/>
    <x v="0"/>
    <x v="0"/>
    <n v="274.5"/>
    <n v="0"/>
    <n v="0"/>
    <n v="549"/>
    <n v="1012"/>
    <n v="127.19999999999999"/>
    <n v="155.21"/>
    <n v="8.6320754716981103"/>
    <n v="6.5201984408221101"/>
    <n v="485.4"/>
    <n v="856.79"/>
    <s v="Cartão Crédito: R$ 1012,00"/>
    <x v="3"/>
  </r>
  <r>
    <x v="4"/>
    <n v="18777"/>
    <x v="1"/>
    <s v="11/02/2022"/>
    <x v="8"/>
    <x v="8"/>
    <x v="0"/>
    <x v="8"/>
    <x v="8"/>
    <x v="0"/>
    <x v="0"/>
    <s v="LSA0012564"/>
    <s v="8056597558853"/>
    <s v="LT PRONTA AIRWEAR BLUE UV CRIZAL EASY UV"/>
    <x v="2"/>
    <x v="0"/>
    <x v="0"/>
    <x v="0"/>
    <x v="0"/>
    <x v="0"/>
    <x v="0"/>
    <x v="0"/>
    <n v="9999"/>
    <s v="RECEITA"/>
    <x v="4"/>
    <x v="1"/>
    <x v="0"/>
    <x v="0"/>
    <n v="274.5"/>
    <n v="0"/>
    <n v="0"/>
    <n v="549"/>
    <m/>
    <n v="127.19999999999999"/>
    <m/>
    <n v="8.6320754716981103"/>
    <m/>
    <n v="485.4"/>
    <m/>
    <m/>
    <x v="1"/>
  </r>
  <r>
    <x v="1"/>
    <n v="3067"/>
    <x v="1"/>
    <s v="11/02/2022"/>
    <x v="8"/>
    <x v="8"/>
    <x v="0"/>
    <x v="2"/>
    <x v="2"/>
    <x v="0"/>
    <x v="0"/>
    <s v="LSA0012564"/>
    <s v="8056597558853"/>
    <s v="LT PRONTA AIRWEAR BLUE UV CRIZAL EASY UV"/>
    <x v="2"/>
    <x v="0"/>
    <x v="0"/>
    <x v="0"/>
    <x v="0"/>
    <x v="0"/>
    <x v="0"/>
    <x v="0"/>
    <n v="9999"/>
    <s v="RECEITA"/>
    <x v="4"/>
    <x v="1"/>
    <x v="0"/>
    <x v="0"/>
    <n v="274.5"/>
    <n v="0"/>
    <n v="0"/>
    <n v="549"/>
    <n v="1505"/>
    <n v="127.19999999999999"/>
    <n v="315.19"/>
    <n v="7.3005319148936199"/>
    <n v="4.7748976807639796"/>
    <n v="473.8"/>
    <n v="1189.81"/>
    <s v="Cartão Crédito: R$ 1505,00"/>
    <x v="6"/>
  </r>
  <r>
    <x v="2"/>
    <n v="8088"/>
    <x v="1"/>
    <s v="12/02/2022"/>
    <x v="3"/>
    <x v="3"/>
    <x v="0"/>
    <x v="4"/>
    <x v="4"/>
    <x v="0"/>
    <x v="0"/>
    <s v="LSA0012564"/>
    <s v="8056597558853"/>
    <s v="LT PRONTA AIRWEAR BLUE UV CRIZAL EASY UV"/>
    <x v="2"/>
    <x v="0"/>
    <x v="0"/>
    <x v="0"/>
    <x v="0"/>
    <x v="0"/>
    <x v="0"/>
    <x v="0"/>
    <n v="9999"/>
    <s v="RECEITA"/>
    <x v="4"/>
    <x v="1"/>
    <x v="0"/>
    <x v="0"/>
    <n v="274.5"/>
    <n v="0"/>
    <n v="0"/>
    <n v="549"/>
    <m/>
    <n v="127.19999999999999"/>
    <m/>
    <n v="14.64"/>
    <m/>
    <n v="511.5"/>
    <m/>
    <m/>
    <x v="1"/>
  </r>
  <r>
    <x v="4"/>
    <n v="18798"/>
    <x v="1"/>
    <s v="12/02/2022"/>
    <x v="3"/>
    <x v="3"/>
    <x v="0"/>
    <x v="10"/>
    <x v="10"/>
    <x v="0"/>
    <x v="0"/>
    <s v="LSA0012564"/>
    <s v="8056597558853"/>
    <s v="LT PRONTA AIRWEAR BLUE UV CRIZAL EASY UV"/>
    <x v="2"/>
    <x v="0"/>
    <x v="0"/>
    <x v="0"/>
    <x v="0"/>
    <x v="0"/>
    <x v="0"/>
    <x v="0"/>
    <n v="9999"/>
    <s v="RECEITA"/>
    <x v="4"/>
    <x v="1"/>
    <x v="0"/>
    <x v="0"/>
    <n v="274.5"/>
    <n v="0"/>
    <n v="0"/>
    <n v="549"/>
    <m/>
    <n v="127.19999999999999"/>
    <m/>
    <n v="8.6320754716981103"/>
    <m/>
    <n v="485.4"/>
    <m/>
    <m/>
    <x v="1"/>
  </r>
  <r>
    <x v="1"/>
    <n v="3070"/>
    <x v="1"/>
    <s v="12/02/2022"/>
    <x v="3"/>
    <x v="3"/>
    <x v="0"/>
    <x v="2"/>
    <x v="2"/>
    <x v="0"/>
    <x v="0"/>
    <s v="LSA0012564"/>
    <s v="8056597558853"/>
    <s v="LT PRONTA AIRWEAR BLUE UV CRIZAL EASY UV"/>
    <x v="2"/>
    <x v="0"/>
    <x v="0"/>
    <x v="0"/>
    <x v="0"/>
    <x v="0"/>
    <x v="0"/>
    <x v="0"/>
    <n v="9999"/>
    <s v="RECEITA"/>
    <x v="4"/>
    <x v="1"/>
    <x v="0"/>
    <x v="0"/>
    <n v="274.5"/>
    <n v="0"/>
    <n v="0"/>
    <n v="549"/>
    <n v="1359"/>
    <n v="127.19999999999999"/>
    <n v="286.83999999999997"/>
    <n v="7.3005319148936199"/>
    <n v="4.7378329382234003"/>
    <n v="473.8"/>
    <n v="1072.1600000000001"/>
    <s v="Cartão Crédito: R$ 1359,00"/>
    <x v="3"/>
  </r>
  <r>
    <x v="0"/>
    <n v="12992"/>
    <x v="1"/>
    <s v="14/02/2022"/>
    <x v="11"/>
    <x v="11"/>
    <x v="0"/>
    <x v="9"/>
    <x v="9"/>
    <x v="0"/>
    <x v="0"/>
    <s v="LSA0012564"/>
    <s v="8056597558853"/>
    <s v="LT PRONTA AIRWEAR BLUE UV CRIZAL EASY UV"/>
    <x v="2"/>
    <x v="0"/>
    <x v="0"/>
    <x v="0"/>
    <x v="0"/>
    <x v="0"/>
    <x v="0"/>
    <x v="0"/>
    <n v="9999"/>
    <s v="RECEITA"/>
    <x v="4"/>
    <x v="1"/>
    <x v="0"/>
    <x v="0"/>
    <n v="274.5"/>
    <n v="0"/>
    <n v="0"/>
    <n v="549"/>
    <n v="793"/>
    <n v="127.19999999999999"/>
    <n v="230.61"/>
    <n v="8.6320754716981103"/>
    <n v="3.4387060405012799"/>
    <n v="485.4"/>
    <n v="562.39"/>
    <s v="Cartão Crédito: R$ 793,00"/>
    <x v="3"/>
  </r>
  <r>
    <x v="4"/>
    <n v="18734"/>
    <x v="1"/>
    <s v="08/02/2022"/>
    <x v="12"/>
    <x v="12"/>
    <x v="0"/>
    <x v="8"/>
    <x v="8"/>
    <x v="0"/>
    <x v="0"/>
    <s v="LSA0012564"/>
    <s v="8056597558853"/>
    <s v="LT PRONTA AIRWEAR BLUE UV CRIZAL EASY UV"/>
    <x v="2"/>
    <x v="0"/>
    <x v="0"/>
    <x v="0"/>
    <x v="0"/>
    <x v="0"/>
    <x v="0"/>
    <x v="0"/>
    <n v="9999"/>
    <s v="RECEITA"/>
    <x v="4"/>
    <x v="1"/>
    <x v="0"/>
    <x v="0"/>
    <n v="274.5"/>
    <n v="0"/>
    <n v="0"/>
    <n v="549"/>
    <m/>
    <n v="127.19999999999999"/>
    <m/>
    <n v="8.6320754716981103"/>
    <m/>
    <n v="485.4"/>
    <m/>
    <m/>
    <x v="1"/>
  </r>
  <r>
    <x v="4"/>
    <n v="18850"/>
    <x v="1"/>
    <s v="16/02/2022"/>
    <x v="12"/>
    <x v="12"/>
    <x v="0"/>
    <x v="8"/>
    <x v="8"/>
    <x v="0"/>
    <x v="0"/>
    <s v="LSA0012564"/>
    <s v="8056597558853"/>
    <s v="LT PRONTA AIRWEAR BLUE UV CRIZAL EASY UV"/>
    <x v="2"/>
    <x v="0"/>
    <x v="0"/>
    <x v="0"/>
    <x v="0"/>
    <x v="0"/>
    <x v="0"/>
    <x v="0"/>
    <n v="9999"/>
    <s v="RECEITA"/>
    <x v="4"/>
    <x v="1"/>
    <x v="0"/>
    <x v="0"/>
    <n v="274.5"/>
    <n v="0"/>
    <n v="0"/>
    <n v="549"/>
    <n v="6977"/>
    <n v="127.19999999999999"/>
    <n v="619.24"/>
    <n v="8.6320754716981103"/>
    <n v="11.2670370131128"/>
    <n v="485.4"/>
    <n v="6357.76"/>
    <s v="Cartão Crédito: R$ 6000,00 | Cartão Débito: R$ 977,00"/>
    <x v="11"/>
  </r>
  <r>
    <x v="0"/>
    <n v="13030"/>
    <x v="1"/>
    <s v="17/02/2022"/>
    <x v="13"/>
    <x v="13"/>
    <x v="0"/>
    <x v="0"/>
    <x v="0"/>
    <x v="0"/>
    <x v="0"/>
    <s v="LSA0012564"/>
    <s v="8056597558853"/>
    <s v="LT PRONTA AIRWEAR BLUE UV CRIZAL EASY UV"/>
    <x v="2"/>
    <x v="0"/>
    <x v="0"/>
    <x v="0"/>
    <x v="0"/>
    <x v="0"/>
    <x v="0"/>
    <x v="0"/>
    <n v="9999"/>
    <s v="RECEITA"/>
    <x v="4"/>
    <x v="1"/>
    <x v="0"/>
    <x v="0"/>
    <n v="274.5"/>
    <n v="0"/>
    <n v="0"/>
    <n v="549"/>
    <m/>
    <n v="127.19999999999999"/>
    <m/>
    <n v="8.6320754716981103"/>
    <m/>
    <n v="485.4"/>
    <m/>
    <m/>
    <x v="1"/>
  </r>
  <r>
    <x v="2"/>
    <n v="8120"/>
    <x v="1"/>
    <s v="19/02/2022"/>
    <x v="14"/>
    <x v="14"/>
    <x v="0"/>
    <x v="4"/>
    <x v="4"/>
    <x v="0"/>
    <x v="0"/>
    <s v="LSA0012564"/>
    <s v="8056597558853"/>
    <s v="LT PRONTA AIRWEAR BLUE UV CRIZAL EASY UV"/>
    <x v="2"/>
    <x v="0"/>
    <x v="0"/>
    <x v="0"/>
    <x v="0"/>
    <x v="0"/>
    <x v="0"/>
    <x v="0"/>
    <n v="9999"/>
    <s v="RECEITA"/>
    <x v="4"/>
    <x v="1"/>
    <x v="0"/>
    <x v="0"/>
    <n v="274.5"/>
    <n v="0"/>
    <n v="0"/>
    <n v="549"/>
    <m/>
    <n v="127.19999999999999"/>
    <m/>
    <n v="14.64"/>
    <m/>
    <n v="511.5"/>
    <m/>
    <m/>
    <x v="1"/>
  </r>
  <r>
    <x v="0"/>
    <n v="13055"/>
    <x v="1"/>
    <s v="21/02/2022"/>
    <x v="0"/>
    <x v="0"/>
    <x v="0"/>
    <x v="0"/>
    <x v="0"/>
    <x v="0"/>
    <x v="0"/>
    <s v="LSA0012564"/>
    <s v="8056597558853"/>
    <s v="LT PRONTA AIRWEAR BLUE UV CRIZAL EASY PRO"/>
    <x v="2"/>
    <x v="0"/>
    <x v="0"/>
    <x v="0"/>
    <x v="0"/>
    <x v="0"/>
    <x v="0"/>
    <x v="0"/>
    <n v="9999"/>
    <s v="RECEITA"/>
    <x v="4"/>
    <x v="1"/>
    <x v="0"/>
    <x v="0"/>
    <n v="274.5"/>
    <n v="0"/>
    <n v="0"/>
    <n v="549"/>
    <m/>
    <n v="127.19999999999999"/>
    <m/>
    <n v="8.6320754716981103"/>
    <m/>
    <n v="485.4"/>
    <m/>
    <m/>
    <x v="1"/>
  </r>
  <r>
    <x v="2"/>
    <n v="8128"/>
    <x v="1"/>
    <s v="21/02/2022"/>
    <x v="0"/>
    <x v="0"/>
    <x v="0"/>
    <x v="4"/>
    <x v="4"/>
    <x v="0"/>
    <x v="0"/>
    <s v="LSA0012564"/>
    <s v="8056597558853"/>
    <s v="LT PRONTA AIRWEAR BLUE UV CRIZAL EASY PRO"/>
    <x v="2"/>
    <x v="0"/>
    <x v="0"/>
    <x v="0"/>
    <x v="0"/>
    <x v="0"/>
    <x v="0"/>
    <x v="0"/>
    <n v="9999"/>
    <s v="RECEITA"/>
    <x v="4"/>
    <x v="1"/>
    <x v="0"/>
    <x v="0"/>
    <n v="274.5"/>
    <n v="0"/>
    <n v="0"/>
    <n v="549"/>
    <n v="549"/>
    <n v="127.19999999999999"/>
    <n v="37.5"/>
    <n v="14.64"/>
    <n v="14.64"/>
    <n v="511.5"/>
    <n v="511.5"/>
    <s v="Cartão Crédito: R$ 549,00"/>
    <x v="3"/>
  </r>
  <r>
    <x v="2"/>
    <n v="8135"/>
    <x v="1"/>
    <s v="22/02/2022"/>
    <x v="6"/>
    <x v="6"/>
    <x v="0"/>
    <x v="4"/>
    <x v="4"/>
    <x v="0"/>
    <x v="0"/>
    <s v="LSA0012564"/>
    <s v="8056597558853"/>
    <s v="LT PRONTA AIRWEAR BLUE UV CRIZAL EASY PRO"/>
    <x v="2"/>
    <x v="0"/>
    <x v="0"/>
    <x v="0"/>
    <x v="0"/>
    <x v="0"/>
    <x v="0"/>
    <x v="0"/>
    <n v="9999"/>
    <s v="RECEITA"/>
    <x v="4"/>
    <x v="1"/>
    <x v="0"/>
    <x v="0"/>
    <n v="274.5"/>
    <n v="0"/>
    <n v="0"/>
    <n v="549"/>
    <m/>
    <n v="127.19999999999999"/>
    <m/>
    <n v="14.64"/>
    <m/>
    <n v="511.5"/>
    <m/>
    <m/>
    <x v="1"/>
  </r>
  <r>
    <x v="2"/>
    <n v="8137"/>
    <x v="1"/>
    <s v="22/02/2022"/>
    <x v="6"/>
    <x v="6"/>
    <x v="0"/>
    <x v="4"/>
    <x v="4"/>
    <x v="0"/>
    <x v="0"/>
    <s v="LSA0012564"/>
    <s v="8056597558853"/>
    <s v="LT PRONTA AIRWEAR BLUE UV CRIZAL EASY PRO"/>
    <x v="2"/>
    <x v="0"/>
    <x v="0"/>
    <x v="0"/>
    <x v="0"/>
    <x v="0"/>
    <x v="0"/>
    <x v="0"/>
    <n v="9999"/>
    <s v="RECEITA"/>
    <x v="4"/>
    <x v="1"/>
    <x v="0"/>
    <x v="0"/>
    <n v="274.5"/>
    <n v="0"/>
    <n v="0"/>
    <n v="549"/>
    <n v="549"/>
    <n v="127.19999999999999"/>
    <n v="37.5"/>
    <n v="14.64"/>
    <n v="14.64"/>
    <n v="511.5"/>
    <n v="511.5"/>
    <s v="Cartão Crédito: R$ 549,00"/>
    <x v="3"/>
  </r>
  <r>
    <x v="4"/>
    <n v="18903"/>
    <x v="1"/>
    <s v="22/02/2022"/>
    <x v="6"/>
    <x v="6"/>
    <x v="0"/>
    <x v="8"/>
    <x v="8"/>
    <x v="0"/>
    <x v="0"/>
    <s v="LSA0012564"/>
    <s v="8056597558853"/>
    <s v="LT PRONTA AIRWEAR BLUE UV CRIZAL EASY PRO"/>
    <x v="2"/>
    <x v="0"/>
    <x v="0"/>
    <x v="0"/>
    <x v="0"/>
    <x v="0"/>
    <x v="0"/>
    <x v="0"/>
    <n v="9999"/>
    <s v="RECEITA"/>
    <x v="4"/>
    <x v="1"/>
    <x v="0"/>
    <x v="0"/>
    <n v="274.5"/>
    <n v="0"/>
    <n v="0"/>
    <n v="549"/>
    <m/>
    <n v="127.19999999999999"/>
    <m/>
    <n v="13.725"/>
    <m/>
    <n v="509"/>
    <m/>
    <m/>
    <x v="1"/>
  </r>
  <r>
    <x v="0"/>
    <n v="13110"/>
    <x v="1"/>
    <s v="23/02/2022"/>
    <x v="23"/>
    <x v="24"/>
    <x v="0"/>
    <x v="9"/>
    <x v="9"/>
    <x v="0"/>
    <x v="0"/>
    <s v="LSA0012564"/>
    <s v="8056597558853"/>
    <s v="LT PRONTA AIRWEAR BLUE UV CRIZAL EASY PRO"/>
    <x v="2"/>
    <x v="0"/>
    <x v="0"/>
    <x v="0"/>
    <x v="0"/>
    <x v="0"/>
    <x v="0"/>
    <x v="0"/>
    <n v="9999"/>
    <s v="RECEITA"/>
    <x v="4"/>
    <x v="1"/>
    <x v="0"/>
    <x v="0"/>
    <n v="274.5"/>
    <n v="0"/>
    <n v="0"/>
    <n v="549"/>
    <m/>
    <n v="127.19999999999999"/>
    <m/>
    <n v="7.8540772532188798"/>
    <m/>
    <n v="479.1"/>
    <m/>
    <m/>
    <x v="0"/>
  </r>
  <r>
    <x v="0"/>
    <n v="13135"/>
    <x v="1"/>
    <s v="26/02/2022"/>
    <x v="2"/>
    <x v="2"/>
    <x v="0"/>
    <x v="15"/>
    <x v="15"/>
    <x v="0"/>
    <x v="0"/>
    <s v="LSA0012564"/>
    <s v="8056597558853"/>
    <s v="LT PRONTA AIRWEAR BLUE UV CRIZAL EASY PRO"/>
    <x v="2"/>
    <x v="0"/>
    <x v="0"/>
    <x v="0"/>
    <x v="0"/>
    <x v="0"/>
    <x v="0"/>
    <x v="0"/>
    <n v="9999"/>
    <s v="RECEITA"/>
    <x v="4"/>
    <x v="1"/>
    <x v="0"/>
    <x v="0"/>
    <n v="274.5"/>
    <n v="0"/>
    <n v="0"/>
    <n v="549"/>
    <m/>
    <n v="127.19999999999999"/>
    <m/>
    <n v="7.8540772532188798"/>
    <m/>
    <n v="479.1"/>
    <m/>
    <m/>
    <x v="1"/>
  </r>
  <r>
    <x v="1"/>
    <n v="3214"/>
    <x v="1"/>
    <s v="27/02/2022"/>
    <x v="24"/>
    <x v="25"/>
    <x v="0"/>
    <x v="3"/>
    <x v="3"/>
    <x v="0"/>
    <x v="0"/>
    <s v="LSA0012564"/>
    <s v="8056597558853"/>
    <s v="LT PRONTA AIRWEAR BLUE UV CRIZAL EASY PRO"/>
    <x v="2"/>
    <x v="0"/>
    <x v="0"/>
    <x v="0"/>
    <x v="0"/>
    <x v="0"/>
    <x v="0"/>
    <x v="0"/>
    <n v="9999"/>
    <s v="RECEITA"/>
    <x v="4"/>
    <x v="1"/>
    <x v="0"/>
    <x v="0"/>
    <n v="274.5"/>
    <n v="0"/>
    <n v="0"/>
    <n v="549"/>
    <m/>
    <n v="127.19999999999999"/>
    <m/>
    <n v="5.7306889352818402"/>
    <m/>
    <n v="453.2"/>
    <m/>
    <m/>
    <x v="1"/>
  </r>
  <r>
    <x v="5"/>
    <n v="1468"/>
    <x v="1"/>
    <s v="28/02/2022"/>
    <x v="25"/>
    <x v="26"/>
    <x v="0"/>
    <x v="13"/>
    <x v="13"/>
    <x v="0"/>
    <x v="0"/>
    <s v="LSA0012564"/>
    <s v="8056597558853"/>
    <s v="LT PRONTA AIRWEAR BLUE UV CRIZAL EASY PRO"/>
    <x v="2"/>
    <x v="0"/>
    <x v="0"/>
    <x v="0"/>
    <x v="0"/>
    <x v="0"/>
    <x v="0"/>
    <x v="0"/>
    <n v="9999"/>
    <s v="RECEITA"/>
    <x v="4"/>
    <x v="1"/>
    <x v="0"/>
    <x v="0"/>
    <n v="274.5"/>
    <n v="0"/>
    <n v="0"/>
    <n v="549"/>
    <m/>
    <n v="127.19999999999999"/>
    <m/>
    <n v="14.64"/>
    <m/>
    <n v="511.5"/>
    <m/>
    <m/>
    <x v="1"/>
  </r>
  <r>
    <x v="2"/>
    <n v="8130"/>
    <x v="1"/>
    <s v="21/02/2022"/>
    <x v="6"/>
    <x v="6"/>
    <x v="0"/>
    <x v="4"/>
    <x v="4"/>
    <x v="0"/>
    <x v="0"/>
    <s v="572258"/>
    <m/>
    <s v="OCULOS RX ANA HICKMANN AH6254-C02"/>
    <x v="6"/>
    <x v="0"/>
    <x v="0"/>
    <x v="0"/>
    <x v="0"/>
    <x v="5"/>
    <x v="2"/>
    <x v="2"/>
    <n v="1175"/>
    <s v="ANA HICKMANN"/>
    <x v="2"/>
    <x v="0"/>
    <x v="0"/>
    <x v="0"/>
    <n v="610"/>
    <n v="122"/>
    <n v="20"/>
    <n v="488"/>
    <n v="987"/>
    <n v="127.2"/>
    <n v="178.28"/>
    <n v="3.8364779874213801"/>
    <n v="5.5362351357415296"/>
    <n v="360.8"/>
    <n v="808.72"/>
    <s v="Cartão Crédito: R$ 587,00 | Cartão Débito: R$ 400,00"/>
    <x v="9"/>
  </r>
  <r>
    <x v="2"/>
    <n v="8044"/>
    <x v="1"/>
    <s v="08/02/2022"/>
    <x v="4"/>
    <x v="4"/>
    <x v="0"/>
    <x v="4"/>
    <x v="4"/>
    <x v="0"/>
    <x v="0"/>
    <s v="905951"/>
    <s v="7909446162422"/>
    <s v="OCULOS RX SPEEDO SP6091IN-A01"/>
    <x v="6"/>
    <x v="0"/>
    <x v="0"/>
    <x v="0"/>
    <x v="0"/>
    <x v="5"/>
    <x v="2"/>
    <x v="2"/>
    <n v="1176"/>
    <s v="SPEEDO"/>
    <x v="2"/>
    <x v="0"/>
    <x v="0"/>
    <x v="0"/>
    <n v="535"/>
    <n v="95"/>
    <n v="17.757000000000001"/>
    <n v="440"/>
    <n v="1050"/>
    <n v="127.68"/>
    <n v="229.26"/>
    <n v="3.4461152882205499"/>
    <n v="4.5799528919131101"/>
    <n v="312.32"/>
    <n v="820.74"/>
    <s v="Conta Bancária: R$ 1050,00"/>
    <x v="0"/>
  </r>
  <r>
    <x v="2"/>
    <n v="8080"/>
    <x v="1"/>
    <s v="11/02/2022"/>
    <x v="8"/>
    <x v="8"/>
    <x v="0"/>
    <x v="17"/>
    <x v="17"/>
    <x v="0"/>
    <x v="0"/>
    <s v="905962"/>
    <s v="7909446162668"/>
    <s v="OCULOS RX SPEEDO SP6108IN-G01"/>
    <x v="6"/>
    <x v="0"/>
    <x v="0"/>
    <x v="0"/>
    <x v="0"/>
    <x v="5"/>
    <x v="2"/>
    <x v="2"/>
    <n v="1176"/>
    <s v="SPEEDO"/>
    <x v="2"/>
    <x v="1"/>
    <x v="0"/>
    <x v="0"/>
    <n v="428"/>
    <n v="0"/>
    <n v="0"/>
    <n v="428"/>
    <m/>
    <n v="127.68"/>
    <m/>
    <n v="3.3521303258145401"/>
    <m/>
    <n v="300.32"/>
    <m/>
    <m/>
    <x v="1"/>
  </r>
  <r>
    <x v="2"/>
    <n v="8089"/>
    <x v="1"/>
    <s v="12/02/2022"/>
    <x v="3"/>
    <x v="3"/>
    <x v="0"/>
    <x v="17"/>
    <x v="17"/>
    <x v="0"/>
    <x v="0"/>
    <s v="905949"/>
    <s v="7909446162408"/>
    <s v="OCULOS RX SPEEDO SP6090IN-D01"/>
    <x v="6"/>
    <x v="0"/>
    <x v="0"/>
    <x v="0"/>
    <x v="0"/>
    <x v="5"/>
    <x v="2"/>
    <x v="2"/>
    <n v="1176"/>
    <s v="SPEEDO"/>
    <x v="2"/>
    <x v="0"/>
    <x v="0"/>
    <x v="0"/>
    <n v="535"/>
    <n v="134"/>
    <n v="25.046700000000001"/>
    <n v="401"/>
    <n v="619"/>
    <n v="127.68"/>
    <n v="143.13"/>
    <n v="3.1406641604010002"/>
    <n v="4.3247397470830702"/>
    <n v="273.32"/>
    <n v="475.87"/>
    <s v="Cartão Crédito: R$ 480,00 | Cartão Débito: R$ 139,00"/>
    <x v="9"/>
  </r>
  <r>
    <x v="4"/>
    <n v="18793"/>
    <x v="1"/>
    <s v="12/02/2022"/>
    <x v="3"/>
    <x v="3"/>
    <x v="0"/>
    <x v="8"/>
    <x v="8"/>
    <x v="0"/>
    <x v="0"/>
    <s v="905979"/>
    <s v="7909446162927"/>
    <s v="OCULOS RX SPEEDO SP7035-A02"/>
    <x v="6"/>
    <x v="0"/>
    <x v="0"/>
    <x v="0"/>
    <x v="0"/>
    <x v="5"/>
    <x v="2"/>
    <x v="2"/>
    <n v="1176"/>
    <s v="SPEEDO"/>
    <x v="2"/>
    <x v="0"/>
    <x v="0"/>
    <x v="0"/>
    <n v="535"/>
    <n v="268"/>
    <n v="50.093499999999999"/>
    <n v="267"/>
    <m/>
    <n v="127.68"/>
    <m/>
    <n v="2.09116541353383"/>
    <m/>
    <n v="139.32"/>
    <m/>
    <m/>
    <x v="1"/>
  </r>
  <r>
    <x v="4"/>
    <n v="18850"/>
    <x v="1"/>
    <s v="16/02/2022"/>
    <x v="12"/>
    <x v="12"/>
    <x v="0"/>
    <x v="8"/>
    <x v="8"/>
    <x v="0"/>
    <x v="0"/>
    <s v="905951"/>
    <s v="7909446162422"/>
    <s v="OCULOS RX SPEEDO SP6091IN-A01"/>
    <x v="6"/>
    <x v="0"/>
    <x v="0"/>
    <x v="0"/>
    <x v="0"/>
    <x v="5"/>
    <x v="2"/>
    <x v="2"/>
    <n v="1176"/>
    <s v="SPEEDO"/>
    <x v="2"/>
    <x v="0"/>
    <x v="0"/>
    <x v="0"/>
    <n v="535"/>
    <n v="135"/>
    <n v="25.233599999999999"/>
    <n v="400"/>
    <m/>
    <n v="127.68"/>
    <m/>
    <n v="3.1328320802005001"/>
    <m/>
    <n v="272.32"/>
    <m/>
    <m/>
    <x v="1"/>
  </r>
  <r>
    <x v="4"/>
    <n v="18856"/>
    <x v="1"/>
    <s v="17/02/2022"/>
    <x v="13"/>
    <x v="13"/>
    <x v="0"/>
    <x v="8"/>
    <x v="8"/>
    <x v="0"/>
    <x v="0"/>
    <s v="905965"/>
    <s v="7909446162699"/>
    <s v="OCULOS RX SPEEDO SP6109IN-H01"/>
    <x v="6"/>
    <x v="0"/>
    <x v="0"/>
    <x v="0"/>
    <x v="0"/>
    <x v="5"/>
    <x v="2"/>
    <x v="2"/>
    <n v="1176"/>
    <s v="SPEEDO"/>
    <x v="2"/>
    <x v="0"/>
    <x v="0"/>
    <x v="0"/>
    <n v="535"/>
    <n v="135"/>
    <n v="25.233599999999999"/>
    <n v="400"/>
    <n v="400"/>
    <n v="127.68"/>
    <n v="127.68"/>
    <n v="3.1328320802005001"/>
    <n v="3.1328320802005001"/>
    <n v="272.32"/>
    <n v="272.32"/>
    <s v="Cartão Crédito: R$ 400,00"/>
    <x v="3"/>
  </r>
  <r>
    <x v="2"/>
    <n v="8135"/>
    <x v="1"/>
    <s v="22/02/2022"/>
    <x v="6"/>
    <x v="6"/>
    <x v="0"/>
    <x v="4"/>
    <x v="4"/>
    <x v="0"/>
    <x v="0"/>
    <s v="905977"/>
    <s v="7909446162903"/>
    <s v="OCULOS RX SPEEDO SP7034-H01"/>
    <x v="6"/>
    <x v="0"/>
    <x v="0"/>
    <x v="0"/>
    <x v="0"/>
    <x v="5"/>
    <x v="2"/>
    <x v="2"/>
    <n v="1176"/>
    <s v="SPEEDO"/>
    <x v="2"/>
    <x v="0"/>
    <x v="0"/>
    <x v="0"/>
    <n v="535"/>
    <n v="55"/>
    <n v="10.2804"/>
    <n v="480"/>
    <n v="1029"/>
    <n v="127.68"/>
    <n v="165.18"/>
    <n v="3.7593984962406002"/>
    <n v="6.2295677442789703"/>
    <n v="352.32"/>
    <n v="863.82"/>
    <s v="Cartão Crédito: R$ 1029,00"/>
    <x v="3"/>
  </r>
  <r>
    <x v="4"/>
    <n v="18914"/>
    <x v="1"/>
    <s v="23/02/2022"/>
    <x v="23"/>
    <x v="24"/>
    <x v="0"/>
    <x v="10"/>
    <x v="10"/>
    <x v="0"/>
    <x v="0"/>
    <s v="905961"/>
    <s v="7909446162651"/>
    <s v="OCULOS RX SPEEDO SP6108IN-D01"/>
    <x v="6"/>
    <x v="0"/>
    <x v="0"/>
    <x v="0"/>
    <x v="0"/>
    <x v="5"/>
    <x v="2"/>
    <x v="2"/>
    <n v="1176"/>
    <s v="SPEEDO"/>
    <x v="2"/>
    <x v="0"/>
    <x v="0"/>
    <x v="0"/>
    <n v="535"/>
    <n v="360"/>
    <n v="67.289699999999996"/>
    <n v="175"/>
    <m/>
    <n v="127.68"/>
    <m/>
    <n v="1.3706140350877201"/>
    <m/>
    <n v="47.32"/>
    <m/>
    <m/>
    <x v="0"/>
  </r>
  <r>
    <x v="1"/>
    <n v="3218"/>
    <x v="1"/>
    <s v="28/02/2022"/>
    <x v="25"/>
    <x v="26"/>
    <x v="0"/>
    <x v="3"/>
    <x v="3"/>
    <x v="0"/>
    <x v="0"/>
    <s v="905913"/>
    <s v="7909446198063"/>
    <s v="OCULOS RX HICKMANN HI6170FN-T02"/>
    <x v="6"/>
    <x v="0"/>
    <x v="0"/>
    <x v="0"/>
    <x v="0"/>
    <x v="5"/>
    <x v="2"/>
    <x v="2"/>
    <n v="1226"/>
    <s v="HICKMANN"/>
    <x v="2"/>
    <x v="0"/>
    <x v="0"/>
    <x v="0"/>
    <n v="535"/>
    <n v="200"/>
    <n v="37.383200000000002"/>
    <n v="335"/>
    <n v="2094"/>
    <n v="127.68"/>
    <n v="502.05"/>
    <n v="2.6237468671679198"/>
    <n v="4.1708993128174496"/>
    <n v="207.32"/>
    <n v="1591.95"/>
    <s v="Cartão Crédito: R$ 2094,00"/>
    <x v="3"/>
  </r>
  <r>
    <x v="0"/>
    <n v="13122"/>
    <x v="1"/>
    <s v="24/02/2022"/>
    <x v="15"/>
    <x v="15"/>
    <x v="0"/>
    <x v="9"/>
    <x v="9"/>
    <x v="0"/>
    <x v="0"/>
    <s v="739435"/>
    <s v="7895653190795"/>
    <s v="*CF* OCULOS SOL GRAZI MASSAFERA 0GZ4039-56-H271"/>
    <x v="1"/>
    <x v="0"/>
    <x v="0"/>
    <x v="0"/>
    <x v="0"/>
    <x v="1"/>
    <x v="1"/>
    <x v="1"/>
    <n v="2018"/>
    <s v="GRAZI MASSAFERA"/>
    <x v="2"/>
    <x v="0"/>
    <x v="0"/>
    <x v="0"/>
    <n v="538"/>
    <n v="108"/>
    <n v="20.074300000000001"/>
    <n v="430"/>
    <n v="430"/>
    <n v="128.13"/>
    <n v="128.13"/>
    <n v="3.3559665964255099"/>
    <n v="3.3559665964255099"/>
    <n v="301.87"/>
    <n v="301.87"/>
    <s v="Cartão Débito: R$ 430,00"/>
    <x v="2"/>
  </r>
  <r>
    <x v="4"/>
    <n v="18769"/>
    <x v="1"/>
    <s v="10/02/2022"/>
    <x v="18"/>
    <x v="18"/>
    <x v="0"/>
    <x v="8"/>
    <x v="8"/>
    <x v="0"/>
    <x v="0"/>
    <s v="925955"/>
    <s v="6912001007060"/>
    <s v="OCULOS RX LILICA RIPILICA VLR169-49-C03"/>
    <x v="3"/>
    <x v="0"/>
    <x v="0"/>
    <x v="0"/>
    <x v="0"/>
    <x v="3"/>
    <x v="2"/>
    <x v="2"/>
    <n v="1216"/>
    <s v="LILICA RIPILICA"/>
    <x v="2"/>
    <x v="0"/>
    <x v="0"/>
    <x v="0"/>
    <n v="457"/>
    <n v="42"/>
    <n v="9.1904000000000003"/>
    <n v="415"/>
    <m/>
    <n v="130.31"/>
    <m/>
    <n v="3.1847133757961799"/>
    <m/>
    <n v="284.69"/>
    <m/>
    <m/>
    <x v="1"/>
  </r>
  <r>
    <x v="4"/>
    <n v="18691"/>
    <x v="1"/>
    <s v="04/02/2022"/>
    <x v="8"/>
    <x v="8"/>
    <x v="0"/>
    <x v="7"/>
    <x v="7"/>
    <x v="0"/>
    <x v="0"/>
    <s v="925962"/>
    <s v="6912001007138"/>
    <s v="OCULOS RX LILICA RIPILICA VLR171-50-C04"/>
    <x v="3"/>
    <x v="0"/>
    <x v="0"/>
    <x v="0"/>
    <x v="0"/>
    <x v="3"/>
    <x v="2"/>
    <x v="2"/>
    <n v="1216"/>
    <s v="LILICA RIPILICA"/>
    <x v="2"/>
    <x v="0"/>
    <x v="0"/>
    <x v="0"/>
    <n v="457"/>
    <n v="147"/>
    <n v="32.1663"/>
    <n v="310"/>
    <m/>
    <n v="130.31"/>
    <m/>
    <n v="2.3789425216790701"/>
    <m/>
    <n v="179.69"/>
    <m/>
    <m/>
    <x v="1"/>
  </r>
  <r>
    <x v="0"/>
    <n v="12976"/>
    <x v="1"/>
    <s v="11/02/2022"/>
    <x v="8"/>
    <x v="8"/>
    <x v="0"/>
    <x v="15"/>
    <x v="15"/>
    <x v="0"/>
    <x v="0"/>
    <s v="863327"/>
    <s v="7895653211940"/>
    <s v="*CF* OCULOS RX ARNETTE 0AN7187L-55-2725"/>
    <x v="4"/>
    <x v="0"/>
    <x v="0"/>
    <x v="0"/>
    <x v="0"/>
    <x v="1"/>
    <x v="2"/>
    <x v="2"/>
    <n v="1070"/>
    <s v="ARNETTE"/>
    <x v="2"/>
    <x v="0"/>
    <x v="0"/>
    <x v="0"/>
    <n v="563"/>
    <n v="123"/>
    <n v="21.847200000000001"/>
    <n v="440"/>
    <n v="686"/>
    <n v="130.74"/>
    <n v="148.21"/>
    <n v="3.3654581612360399"/>
    <n v="4.6285675730382598"/>
    <n v="309.26"/>
    <n v="537.79"/>
    <s v="Cartão Crédito: R$ 686,00"/>
    <x v="7"/>
  </r>
  <r>
    <x v="4"/>
    <n v="18880"/>
    <x v="1"/>
    <s v="19/02/2022"/>
    <x v="14"/>
    <x v="14"/>
    <x v="0"/>
    <x v="7"/>
    <x v="7"/>
    <x v="0"/>
    <x v="0"/>
    <s v="462192"/>
    <s v="7895653147669"/>
    <s v="*CF* OCULOS RX ARNETTE 0AN7113L-54-2292"/>
    <x v="1"/>
    <x v="0"/>
    <x v="0"/>
    <x v="0"/>
    <x v="0"/>
    <x v="1"/>
    <x v="2"/>
    <x v="2"/>
    <n v="1070"/>
    <s v="ARNETTE"/>
    <x v="2"/>
    <x v="0"/>
    <x v="0"/>
    <x v="0"/>
    <n v="563"/>
    <n v="314"/>
    <n v="55.772599999999997"/>
    <n v="249"/>
    <m/>
    <n v="130.74"/>
    <m/>
    <n v="1.90454336851767"/>
    <m/>
    <n v="118.26"/>
    <m/>
    <m/>
    <x v="1"/>
  </r>
  <r>
    <x v="1"/>
    <n v="3067"/>
    <x v="1"/>
    <s v="11/02/2022"/>
    <x v="8"/>
    <x v="8"/>
    <x v="0"/>
    <x v="2"/>
    <x v="2"/>
    <x v="0"/>
    <x v="0"/>
    <s v="676196"/>
    <m/>
    <s v="OCULOS RX HICKMANN HI6119B-E03"/>
    <x v="6"/>
    <x v="0"/>
    <x v="0"/>
    <x v="0"/>
    <x v="0"/>
    <x v="5"/>
    <x v="2"/>
    <x v="2"/>
    <n v="1226"/>
    <s v="HICKMANN"/>
    <x v="2"/>
    <x v="0"/>
    <x v="0"/>
    <x v="0"/>
    <n v="535"/>
    <n v="267"/>
    <n v="49.906500000000001"/>
    <n v="268"/>
    <m/>
    <n v="131.04"/>
    <m/>
    <n v="2.0451770451770499"/>
    <m/>
    <n v="136.96"/>
    <m/>
    <m/>
    <x v="1"/>
  </r>
  <r>
    <x v="5"/>
    <n v="1458"/>
    <x v="1"/>
    <s v="25/02/2022"/>
    <x v="19"/>
    <x v="19"/>
    <x v="0"/>
    <x v="13"/>
    <x v="13"/>
    <x v="0"/>
    <x v="0"/>
    <s v="676196"/>
    <m/>
    <s v="OCULOS RX HICKMANN HI6119B-E03"/>
    <x v="6"/>
    <x v="0"/>
    <x v="0"/>
    <x v="0"/>
    <x v="0"/>
    <x v="5"/>
    <x v="2"/>
    <x v="2"/>
    <n v="1226"/>
    <s v="HICKMANN"/>
    <x v="2"/>
    <x v="0"/>
    <x v="0"/>
    <x v="0"/>
    <n v="535"/>
    <n v="135"/>
    <n v="25.233599999999999"/>
    <n v="400"/>
    <n v="1990"/>
    <n v="131.04"/>
    <n v="243.63"/>
    <n v="3.0525030525030501"/>
    <n v="8.1681237942782108"/>
    <n v="268.95999999999998"/>
    <n v="1746.37"/>
    <s v="Dinheiro: R$ 140,00 | Cartão Crédito: R$ 1850,00"/>
    <x v="16"/>
  </r>
  <r>
    <x v="0"/>
    <n v="13028"/>
    <x v="1"/>
    <s v="17/02/2022"/>
    <x v="13"/>
    <x v="13"/>
    <x v="0"/>
    <x v="15"/>
    <x v="15"/>
    <x v="0"/>
    <x v="0"/>
    <s v="715686"/>
    <s v="8056597050715"/>
    <s v="OCULOS RX POLO 0PH2210-55-5182"/>
    <x v="1"/>
    <x v="0"/>
    <x v="0"/>
    <x v="0"/>
    <x v="0"/>
    <x v="1"/>
    <x v="2"/>
    <x v="2"/>
    <n v="1024"/>
    <s v="POLO"/>
    <x v="2"/>
    <x v="0"/>
    <x v="0"/>
    <x v="0"/>
    <n v="638"/>
    <n v="408"/>
    <n v="63.949800000000003"/>
    <n v="230"/>
    <m/>
    <n v="132.04"/>
    <m/>
    <n v="1.74189639503181"/>
    <m/>
    <n v="97.96"/>
    <m/>
    <m/>
    <x v="1"/>
  </r>
  <r>
    <x v="4"/>
    <n v="18910"/>
    <x v="1"/>
    <s v="23/02/2022"/>
    <x v="23"/>
    <x v="24"/>
    <x v="0"/>
    <x v="8"/>
    <x v="8"/>
    <x v="0"/>
    <x v="0"/>
    <s v="646023"/>
    <s v="888392357878"/>
    <s v="OCULOS SOL ARNETTE 0AN4249-63-254981"/>
    <x v="1"/>
    <x v="0"/>
    <x v="0"/>
    <x v="0"/>
    <x v="0"/>
    <x v="1"/>
    <x v="1"/>
    <x v="1"/>
    <n v="1070"/>
    <s v="ARNETTE"/>
    <x v="2"/>
    <x v="0"/>
    <x v="0"/>
    <x v="0"/>
    <n v="738"/>
    <n v="248"/>
    <n v="33.604300000000002"/>
    <n v="490"/>
    <n v="490"/>
    <n v="133.41999999999999"/>
    <n v="133.41999999999999"/>
    <n v="3.6726128016789099"/>
    <n v="3.6726128016789099"/>
    <n v="356.58"/>
    <n v="356.58"/>
    <s v="Cartão Crédito: R$ 490,00"/>
    <x v="2"/>
  </r>
  <r>
    <x v="4"/>
    <n v="18692"/>
    <x v="1"/>
    <s v="04/02/2022"/>
    <x v="20"/>
    <x v="21"/>
    <x v="0"/>
    <x v="10"/>
    <x v="10"/>
    <x v="0"/>
    <x v="0"/>
    <s v="374917"/>
    <s v="7891318437083"/>
    <s v="*CF* OCULOS RX ARNETTE 0AN7075L-54-2216"/>
    <x v="1"/>
    <x v="0"/>
    <x v="0"/>
    <x v="0"/>
    <x v="0"/>
    <x v="1"/>
    <x v="2"/>
    <x v="2"/>
    <n v="1070"/>
    <s v="ARNETTE"/>
    <x v="2"/>
    <x v="0"/>
    <x v="0"/>
    <x v="0"/>
    <n v="563"/>
    <n v="212"/>
    <n v="37.6554"/>
    <n v="351"/>
    <n v="900"/>
    <n v="133.71"/>
    <n v="197.31"/>
    <n v="2.6250841373120899"/>
    <n v="4.5613501596472599"/>
    <n v="217.29"/>
    <n v="702.69"/>
    <s v="Cartão Crédito: R$ 900,00"/>
    <x v="8"/>
  </r>
  <r>
    <x v="2"/>
    <n v="8061"/>
    <x v="1"/>
    <s v="08/02/2022"/>
    <x v="4"/>
    <x v="4"/>
    <x v="0"/>
    <x v="4"/>
    <x v="4"/>
    <x v="0"/>
    <x v="0"/>
    <s v="715464"/>
    <s v="7895653182363"/>
    <s v="*CF* OCULOS RX GRAZI MASSAFERA 0GZ3066-51-G691"/>
    <x v="1"/>
    <x v="0"/>
    <x v="0"/>
    <x v="0"/>
    <x v="0"/>
    <x v="1"/>
    <x v="2"/>
    <x v="2"/>
    <n v="2018"/>
    <s v="GRAZI MASSAFERA"/>
    <x v="2"/>
    <x v="0"/>
    <x v="0"/>
    <x v="0"/>
    <n v="625"/>
    <n v="175"/>
    <n v="28"/>
    <n v="450"/>
    <n v="2645"/>
    <n v="133.71"/>
    <n v="452.49"/>
    <n v="3.3654924837334499"/>
    <n v="5.8454330482441597"/>
    <n v="316.29000000000002"/>
    <n v="2192.5100000000002"/>
    <s v="Cartão Crédito: R$ 2645,00"/>
    <x v="16"/>
  </r>
  <r>
    <x v="1"/>
    <n v="3062"/>
    <x v="1"/>
    <s v="10/02/2022"/>
    <x v="18"/>
    <x v="18"/>
    <x v="0"/>
    <x v="1"/>
    <x v="1"/>
    <x v="0"/>
    <x v="0"/>
    <s v="790469"/>
    <s v="7895653195691"/>
    <s v="*CF* OCULOS RX GRAZI MASSAFERA 0GZ3077-53-H609"/>
    <x v="1"/>
    <x v="0"/>
    <x v="0"/>
    <x v="0"/>
    <x v="0"/>
    <x v="1"/>
    <x v="2"/>
    <x v="2"/>
    <n v="2018"/>
    <s v="GRAZI MASSAFERA"/>
    <x v="2"/>
    <x v="0"/>
    <x v="0"/>
    <x v="0"/>
    <n v="625"/>
    <n v="115"/>
    <n v="18.399999999999999"/>
    <n v="510"/>
    <n v="1220"/>
    <n v="133.71"/>
    <n v="171.21"/>
    <n v="3.8142248148979099"/>
    <n v="7.1257520004672603"/>
    <n v="376.29"/>
    <n v="1048.79"/>
    <s v="Cartão Crédito: R$ 1220,00"/>
    <x v="3"/>
  </r>
  <r>
    <x v="4"/>
    <n v="18777"/>
    <x v="1"/>
    <s v="11/02/2022"/>
    <x v="8"/>
    <x v="8"/>
    <x v="0"/>
    <x v="8"/>
    <x v="8"/>
    <x v="0"/>
    <x v="0"/>
    <s v="918156"/>
    <s v="7895653220638"/>
    <s v="*CF* OCULOS RX GRAZI MASSAFERA 0GZ3091-53-I528"/>
    <x v="1"/>
    <x v="0"/>
    <x v="0"/>
    <x v="0"/>
    <x v="0"/>
    <x v="1"/>
    <x v="2"/>
    <x v="2"/>
    <n v="2018"/>
    <s v="GRAZI MASSAFERA"/>
    <x v="2"/>
    <x v="0"/>
    <x v="0"/>
    <x v="0"/>
    <n v="625"/>
    <n v="248"/>
    <n v="39.68"/>
    <n v="377"/>
    <m/>
    <n v="133.71"/>
    <m/>
    <n v="2.81953481415003"/>
    <m/>
    <n v="243.29"/>
    <m/>
    <m/>
    <x v="1"/>
  </r>
  <r>
    <x v="4"/>
    <n v="18670"/>
    <x v="1"/>
    <s v="03/02/2022"/>
    <x v="3"/>
    <x v="3"/>
    <x v="0"/>
    <x v="8"/>
    <x v="8"/>
    <x v="0"/>
    <x v="0"/>
    <s v="709498"/>
    <s v="7895653177246"/>
    <s v="*CF* OCULOS RX GRAZI MASSAFERA 0GZ3060B-53-G439"/>
    <x v="1"/>
    <x v="0"/>
    <x v="0"/>
    <x v="0"/>
    <x v="0"/>
    <x v="1"/>
    <x v="2"/>
    <x v="2"/>
    <n v="2018"/>
    <s v="GRAZI MASSAFERA"/>
    <x v="2"/>
    <x v="0"/>
    <x v="0"/>
    <x v="0"/>
    <n v="563"/>
    <n v="163"/>
    <n v="28.952000000000002"/>
    <n v="400"/>
    <n v="3700"/>
    <n v="133.71"/>
    <n v="702.88"/>
    <n v="2.99154887442974"/>
    <n v="5.2640564534486698"/>
    <n v="266.29000000000002"/>
    <n v="2997.12"/>
    <s v="Cartão Débito: R$ 1400,00 | Crédito: R$ 2300,00"/>
    <x v="2"/>
  </r>
  <r>
    <x v="0"/>
    <n v="13105"/>
    <x v="1"/>
    <s v="23/02/2022"/>
    <x v="23"/>
    <x v="24"/>
    <x v="0"/>
    <x v="9"/>
    <x v="9"/>
    <x v="0"/>
    <x v="0"/>
    <s v="723581"/>
    <s v="7895653185531"/>
    <s v="*CF* OCULOS RX GRAZI MASSAFERA 0GZ3069-52-G904"/>
    <x v="1"/>
    <x v="0"/>
    <x v="0"/>
    <x v="0"/>
    <x v="0"/>
    <x v="1"/>
    <x v="2"/>
    <x v="2"/>
    <n v="2018"/>
    <s v="GRAZI MASSAFERA"/>
    <x v="2"/>
    <x v="0"/>
    <x v="0"/>
    <x v="0"/>
    <n v="625"/>
    <n v="375"/>
    <n v="60"/>
    <n v="250"/>
    <m/>
    <n v="133.71"/>
    <m/>
    <n v="1.8697180465185801"/>
    <m/>
    <n v="116.29"/>
    <m/>
    <m/>
    <x v="0"/>
  </r>
  <r>
    <x v="0"/>
    <n v="12926"/>
    <x v="1"/>
    <s v="07/02/2022"/>
    <x v="17"/>
    <x v="17"/>
    <x v="0"/>
    <x v="0"/>
    <x v="0"/>
    <x v="0"/>
    <x v="0"/>
    <s v="812009"/>
    <s v="6912001005523"/>
    <s v="OCULOS RX TIGOR T TIGRE VTT111-50-C03"/>
    <x v="3"/>
    <x v="0"/>
    <x v="0"/>
    <x v="0"/>
    <x v="0"/>
    <x v="3"/>
    <x v="2"/>
    <x v="2"/>
    <n v="1217"/>
    <s v="TIGOR T. TIGRE"/>
    <x v="2"/>
    <x v="0"/>
    <x v="0"/>
    <x v="0"/>
    <n v="472"/>
    <n v="266"/>
    <n v="56.355899999999998"/>
    <n v="206"/>
    <m/>
    <n v="134.77000000000001"/>
    <m/>
    <n v="1.5285300882985799"/>
    <m/>
    <n v="71.23"/>
    <m/>
    <m/>
    <x v="1"/>
  </r>
  <r>
    <x v="0"/>
    <n v="12938"/>
    <x v="1"/>
    <s v="08/02/2022"/>
    <x v="4"/>
    <x v="4"/>
    <x v="0"/>
    <x v="0"/>
    <x v="0"/>
    <x v="0"/>
    <x v="0"/>
    <s v="812009"/>
    <s v="6912001005523"/>
    <s v="OCULOS RX TIGOR T TIGRE VTT111-50-C03"/>
    <x v="3"/>
    <x v="0"/>
    <x v="0"/>
    <x v="0"/>
    <x v="0"/>
    <x v="3"/>
    <x v="2"/>
    <x v="2"/>
    <n v="1217"/>
    <s v="TIGOR T. TIGRE"/>
    <x v="2"/>
    <x v="0"/>
    <x v="0"/>
    <x v="0"/>
    <n v="472"/>
    <n v="74"/>
    <n v="15.678000000000001"/>
    <n v="398"/>
    <m/>
    <n v="134.77000000000001"/>
    <m/>
    <n v="2.9531794909846401"/>
    <m/>
    <n v="263.23"/>
    <m/>
    <m/>
    <x v="1"/>
  </r>
  <r>
    <x v="5"/>
    <n v="1422"/>
    <x v="1"/>
    <s v="19/02/2022"/>
    <x v="14"/>
    <x v="14"/>
    <x v="0"/>
    <x v="13"/>
    <x v="13"/>
    <x v="0"/>
    <x v="0"/>
    <s v="812009"/>
    <s v="6912001005523"/>
    <s v="OCULOS RX TIGOR T TIGRE VTT111-50-C03"/>
    <x v="3"/>
    <x v="0"/>
    <x v="0"/>
    <x v="0"/>
    <x v="0"/>
    <x v="3"/>
    <x v="2"/>
    <x v="2"/>
    <n v="1217"/>
    <s v="TIGOR T. TIGRE"/>
    <x v="2"/>
    <x v="0"/>
    <x v="0"/>
    <x v="0"/>
    <n v="472"/>
    <n v="201"/>
    <n v="42.584699999999998"/>
    <n v="271"/>
    <m/>
    <n v="134.77000000000001"/>
    <m/>
    <n v="2.0108332714995898"/>
    <m/>
    <n v="136.22999999999999"/>
    <m/>
    <m/>
    <x v="1"/>
  </r>
  <r>
    <x v="0"/>
    <n v="13057"/>
    <x v="1"/>
    <s v="21/02/2022"/>
    <x v="0"/>
    <x v="0"/>
    <x v="0"/>
    <x v="0"/>
    <x v="0"/>
    <x v="0"/>
    <x v="0"/>
    <s v="664084"/>
    <s v="8053672948592"/>
    <s v="*CF* OCULOS RX POLO 0PH2197-56-5182"/>
    <x v="1"/>
    <x v="0"/>
    <x v="0"/>
    <x v="0"/>
    <x v="0"/>
    <x v="1"/>
    <x v="2"/>
    <x v="2"/>
    <n v="1024"/>
    <s v="POLO"/>
    <x v="2"/>
    <x v="0"/>
    <x v="0"/>
    <x v="0"/>
    <n v="900"/>
    <n v="558"/>
    <n v="62"/>
    <n v="342"/>
    <n v="5407"/>
    <n v="135.22"/>
    <n v="774.76"/>
    <n v="2.5292116550806099"/>
    <n v="6.9789354122566998"/>
    <n v="206.78"/>
    <n v="4632.24"/>
    <s v="Cartão Crédito: R$ 5407,00"/>
    <x v="3"/>
  </r>
  <r>
    <x v="2"/>
    <n v="8035"/>
    <x v="1"/>
    <s v="05/02/2022"/>
    <x v="9"/>
    <x v="9"/>
    <x v="0"/>
    <x v="4"/>
    <x v="4"/>
    <x v="0"/>
    <x v="0"/>
    <s v="LSA0002846"/>
    <s v="8056597246842"/>
    <s v="LT PRONTA ESSILOR ORMA E-SPF 35 FORTE"/>
    <x v="0"/>
    <x v="0"/>
    <x v="0"/>
    <x v="0"/>
    <x v="0"/>
    <x v="0"/>
    <x v="0"/>
    <x v="0"/>
    <n v="9999"/>
    <s v="RECEITA"/>
    <x v="4"/>
    <x v="1"/>
    <x v="0"/>
    <x v="0"/>
    <n v="274.5"/>
    <n v="0"/>
    <n v="0"/>
    <n v="549"/>
    <m/>
    <n v="136.19999999999999"/>
    <m/>
    <n v="8.6729857819905192"/>
    <m/>
    <n v="485.7"/>
    <m/>
    <m/>
    <x v="1"/>
  </r>
  <r>
    <x v="2"/>
    <n v="8039"/>
    <x v="1"/>
    <s v="05/02/2022"/>
    <x v="9"/>
    <x v="9"/>
    <x v="0"/>
    <x v="4"/>
    <x v="4"/>
    <x v="0"/>
    <x v="0"/>
    <s v="LSA0002846"/>
    <s v="8056597246842"/>
    <s v="LT PRONTA ESSILOR ORMA E-SPF 35 FORTE"/>
    <x v="0"/>
    <x v="0"/>
    <x v="0"/>
    <x v="0"/>
    <x v="0"/>
    <x v="0"/>
    <x v="0"/>
    <x v="0"/>
    <n v="9999"/>
    <s v="RECEITA"/>
    <x v="4"/>
    <x v="1"/>
    <x v="0"/>
    <x v="0"/>
    <n v="274.5"/>
    <n v="0"/>
    <n v="0"/>
    <n v="549"/>
    <m/>
    <n v="136.19999999999999"/>
    <m/>
    <n v="8.6729857819905192"/>
    <m/>
    <n v="485.7"/>
    <m/>
    <m/>
    <x v="1"/>
  </r>
  <r>
    <x v="4"/>
    <n v="18841"/>
    <x v="1"/>
    <s v="16/02/2022"/>
    <x v="12"/>
    <x v="12"/>
    <x v="0"/>
    <x v="10"/>
    <x v="10"/>
    <x v="0"/>
    <x v="0"/>
    <s v="LSA0002846"/>
    <s v="8056597246842"/>
    <s v="LT PRONTA ESSILOR ORMA E-SPF 35 FORTE"/>
    <x v="0"/>
    <x v="0"/>
    <x v="0"/>
    <x v="0"/>
    <x v="0"/>
    <x v="0"/>
    <x v="0"/>
    <x v="0"/>
    <n v="9999"/>
    <s v="RECEITA"/>
    <x v="4"/>
    <x v="1"/>
    <x v="0"/>
    <x v="0"/>
    <n v="274.5"/>
    <n v="0"/>
    <n v="0"/>
    <n v="549"/>
    <n v="1339"/>
    <n v="136.19999999999999"/>
    <n v="337.38"/>
    <n v="14.64"/>
    <n v="3.9688185428893199"/>
    <n v="511.5"/>
    <n v="1001.62"/>
    <s v="Cartão Crédito: R$ 1339,00"/>
    <x v="3"/>
  </r>
  <r>
    <x v="2"/>
    <n v="8119"/>
    <x v="1"/>
    <s v="18/02/2022"/>
    <x v="22"/>
    <x v="23"/>
    <x v="0"/>
    <x v="4"/>
    <x v="4"/>
    <x v="0"/>
    <x v="0"/>
    <s v="LSA0002846"/>
    <s v="8056597246842"/>
    <s v="LT PRONTA ESSILOR ORMA E-SPF 35 FORTE"/>
    <x v="0"/>
    <x v="0"/>
    <x v="0"/>
    <x v="0"/>
    <x v="0"/>
    <x v="0"/>
    <x v="0"/>
    <x v="0"/>
    <n v="9999"/>
    <s v="RECEITA"/>
    <x v="4"/>
    <x v="1"/>
    <x v="0"/>
    <x v="0"/>
    <n v="274.5"/>
    <n v="0"/>
    <n v="0"/>
    <n v="549"/>
    <m/>
    <n v="136.19999999999999"/>
    <m/>
    <n v="8.6729857819905192"/>
    <m/>
    <n v="485.7"/>
    <m/>
    <m/>
    <x v="1"/>
  </r>
  <r>
    <x v="4"/>
    <n v="18882"/>
    <x v="1"/>
    <s v="19/02/2022"/>
    <x v="14"/>
    <x v="14"/>
    <x v="0"/>
    <x v="7"/>
    <x v="7"/>
    <x v="0"/>
    <x v="0"/>
    <s v="BF0524"/>
    <m/>
    <s v="BIF. FLAT TOP POLI INC.BIF. FLAT TOP POLI INC"/>
    <x v="14"/>
    <x v="0"/>
    <x v="0"/>
    <x v="0"/>
    <x v="0"/>
    <x v="2"/>
    <x v="0"/>
    <x v="0"/>
    <n v="9999"/>
    <s v="RECEITA"/>
    <x v="4"/>
    <x v="5"/>
    <x v="0"/>
    <x v="0"/>
    <n v="310"/>
    <n v="197"/>
    <n v="31.7742"/>
    <n v="423"/>
    <n v="900"/>
    <n v="137"/>
    <n v="82.1"/>
    <n v="5.15225334957369"/>
    <n v="10.962241169305701"/>
    <n v="340.9"/>
    <n v="817.9"/>
    <s v="Cartão Crédito: R$ 900,00"/>
    <x v="3"/>
  </r>
  <r>
    <x v="2"/>
    <n v="8035"/>
    <x v="1"/>
    <s v="05/02/2022"/>
    <x v="9"/>
    <x v="9"/>
    <x v="0"/>
    <x v="4"/>
    <x v="4"/>
    <x v="0"/>
    <x v="0"/>
    <s v="500499"/>
    <s v="7895277053087"/>
    <s v="OCULOS SOL MORMAII M0035-A1471"/>
    <x v="13"/>
    <x v="0"/>
    <x v="0"/>
    <x v="0"/>
    <x v="0"/>
    <x v="15"/>
    <x v="1"/>
    <x v="1"/>
    <n v="1047"/>
    <s v="MORMAII"/>
    <x v="2"/>
    <x v="0"/>
    <x v="0"/>
    <x v="0"/>
    <n v="374"/>
    <n v="161"/>
    <n v="43.048099999999998"/>
    <n v="213"/>
    <n v="1400"/>
    <n v="137.54"/>
    <n v="370.96"/>
    <n v="1.5486403955213"/>
    <n v="3.7739918050463701"/>
    <n v="75.459999999999994"/>
    <n v="1029.04"/>
    <s v="Conta Bancária: R$ 1400,00"/>
    <x v="0"/>
  </r>
  <r>
    <x v="5"/>
    <n v="1366"/>
    <x v="1"/>
    <s v="11/02/2022"/>
    <x v="8"/>
    <x v="8"/>
    <x v="0"/>
    <x v="13"/>
    <x v="13"/>
    <x v="0"/>
    <x v="0"/>
    <s v="143332"/>
    <s v="7895277003990"/>
    <s v="OCULOS SOL MORMAII 00287-71-117"/>
    <x v="2"/>
    <x v="0"/>
    <x v="0"/>
    <x v="0"/>
    <x v="0"/>
    <x v="15"/>
    <x v="1"/>
    <x v="1"/>
    <n v="1047"/>
    <s v="MORMAII"/>
    <x v="2"/>
    <x v="0"/>
    <x v="0"/>
    <x v="0"/>
    <n v="374"/>
    <n v="44"/>
    <n v="11.764699999999999"/>
    <n v="330"/>
    <n v="330"/>
    <n v="137.54"/>
    <n v="137.54"/>
    <n v="2.3993020212301901"/>
    <n v="2.3993020212301901"/>
    <n v="192.46"/>
    <n v="192.46"/>
    <s v="Dinheiro: R$ 330,00"/>
    <x v="0"/>
  </r>
  <r>
    <x v="5"/>
    <n v="1416"/>
    <x v="1"/>
    <s v="18/02/2022"/>
    <x v="22"/>
    <x v="23"/>
    <x v="0"/>
    <x v="14"/>
    <x v="14"/>
    <x v="0"/>
    <x v="0"/>
    <s v="500518"/>
    <s v="7895277053032"/>
    <s v="OCULOS SOL MORMAII KONA M0036-33-AA8"/>
    <x v="13"/>
    <x v="0"/>
    <x v="0"/>
    <x v="0"/>
    <x v="0"/>
    <x v="15"/>
    <x v="1"/>
    <x v="1"/>
    <n v="1047"/>
    <s v="MORMAII"/>
    <x v="2"/>
    <x v="0"/>
    <x v="0"/>
    <x v="0"/>
    <n v="374"/>
    <n v="64"/>
    <n v="17.112300000000001"/>
    <n v="310"/>
    <n v="310"/>
    <n v="137.54"/>
    <n v="137.54"/>
    <n v="2.2538897775192699"/>
    <n v="2.2538897775192699"/>
    <n v="172.46"/>
    <n v="172.46"/>
    <s v="Cartão Débito: R$ 310,00"/>
    <x v="2"/>
  </r>
  <r>
    <x v="1"/>
    <n v="3134"/>
    <x v="1"/>
    <s v="19/02/2022"/>
    <x v="14"/>
    <x v="14"/>
    <x v="0"/>
    <x v="3"/>
    <x v="3"/>
    <x v="0"/>
    <x v="0"/>
    <s v="143332"/>
    <s v="7895277003990"/>
    <s v="OCULOS SOL MORMAII 00287-71-117"/>
    <x v="2"/>
    <x v="0"/>
    <x v="0"/>
    <x v="0"/>
    <x v="0"/>
    <x v="15"/>
    <x v="1"/>
    <x v="1"/>
    <n v="1047"/>
    <s v="MORMAII"/>
    <x v="2"/>
    <x v="0"/>
    <x v="0"/>
    <x v="0"/>
    <n v="374"/>
    <n v="0"/>
    <n v="0"/>
    <n v="374"/>
    <n v="374"/>
    <n v="137.54"/>
    <n v="137.54"/>
    <n v="2.7192089573942102"/>
    <n v="2.7192089573942102"/>
    <n v="236.46"/>
    <n v="236.46"/>
    <s v="Cartão Crédito: R$ 374,00"/>
    <x v="3"/>
  </r>
  <r>
    <x v="0"/>
    <n v="13051"/>
    <x v="1"/>
    <s v="20/02/2022"/>
    <x v="27"/>
    <x v="28"/>
    <x v="0"/>
    <x v="0"/>
    <x v="0"/>
    <x v="0"/>
    <x v="0"/>
    <s v="587323"/>
    <s v="7895277065691"/>
    <s v="OCULOS SOL MORMAII M0060-01-A14"/>
    <x v="2"/>
    <x v="0"/>
    <x v="0"/>
    <x v="0"/>
    <x v="0"/>
    <x v="15"/>
    <x v="1"/>
    <x v="1"/>
    <n v="1047"/>
    <s v="MORMAII"/>
    <x v="2"/>
    <x v="0"/>
    <x v="0"/>
    <x v="0"/>
    <n v="337"/>
    <n v="0"/>
    <n v="0"/>
    <n v="337"/>
    <n v="337"/>
    <n v="137.54"/>
    <n v="137.54"/>
    <n v="2.4501963065290102"/>
    <n v="2.4501963065290102"/>
    <n v="199.46"/>
    <n v="199.46"/>
    <s v="Cartão Crédito: R$ 337,00"/>
    <x v="5"/>
  </r>
  <r>
    <x v="1"/>
    <n v="3192"/>
    <x v="1"/>
    <s v="26/02/2022"/>
    <x v="2"/>
    <x v="2"/>
    <x v="0"/>
    <x v="2"/>
    <x v="2"/>
    <x v="0"/>
    <x v="0"/>
    <s v="587325"/>
    <s v="7895277065707"/>
    <s v="OCULOS SOL MORMAII M0060-01-ACO"/>
    <x v="2"/>
    <x v="0"/>
    <x v="0"/>
    <x v="0"/>
    <x v="0"/>
    <x v="15"/>
    <x v="1"/>
    <x v="1"/>
    <n v="1047"/>
    <s v="MORMAII"/>
    <x v="2"/>
    <x v="0"/>
    <x v="0"/>
    <x v="0"/>
    <n v="337"/>
    <n v="37"/>
    <n v="10.979200000000001"/>
    <n v="300"/>
    <n v="1680"/>
    <n v="137.54"/>
    <n v="637.25"/>
    <n v="2.1811836556638098"/>
    <n v="2.6363279717536301"/>
    <n v="162.46"/>
    <n v="1042.75"/>
    <s v="Cartão Débito: R$ 1680,00"/>
    <x v="2"/>
  </r>
  <r>
    <x v="1"/>
    <n v="3207"/>
    <x v="1"/>
    <s v="27/02/2022"/>
    <x v="24"/>
    <x v="25"/>
    <x v="0"/>
    <x v="3"/>
    <x v="3"/>
    <x v="0"/>
    <x v="0"/>
    <s v="653372"/>
    <s v="7895277071739"/>
    <s v="OCULOS SOL MORMAII M0060-97-A14"/>
    <x v="2"/>
    <x v="0"/>
    <x v="0"/>
    <x v="0"/>
    <x v="0"/>
    <x v="15"/>
    <x v="1"/>
    <x v="1"/>
    <n v="1047"/>
    <s v="MORMAII"/>
    <x v="2"/>
    <x v="0"/>
    <x v="0"/>
    <x v="0"/>
    <n v="312"/>
    <n v="0"/>
    <n v="0"/>
    <n v="312"/>
    <n v="312"/>
    <n v="137.54"/>
    <n v="137.54"/>
    <n v="2.26843100189036"/>
    <n v="2.26843100189036"/>
    <n v="174.46"/>
    <n v="174.46"/>
    <s v="Cartão Crédito: R$ 312,00"/>
    <x v="7"/>
  </r>
  <r>
    <x v="1"/>
    <n v="3209"/>
    <x v="1"/>
    <s v="27/02/2022"/>
    <x v="24"/>
    <x v="25"/>
    <x v="0"/>
    <x v="3"/>
    <x v="3"/>
    <x v="0"/>
    <x v="0"/>
    <s v="500514"/>
    <s v="7895277053049"/>
    <s v="OCULOS SOL MORMAII M0036-09-A14"/>
    <x v="13"/>
    <x v="0"/>
    <x v="0"/>
    <x v="0"/>
    <x v="0"/>
    <x v="15"/>
    <x v="1"/>
    <x v="1"/>
    <n v="1047"/>
    <s v="MORMAII"/>
    <x v="2"/>
    <x v="0"/>
    <x v="0"/>
    <x v="0"/>
    <n v="374"/>
    <n v="44"/>
    <n v="11.764699999999999"/>
    <n v="330"/>
    <n v="330"/>
    <n v="137.54"/>
    <n v="137.54"/>
    <n v="2.3993020212301901"/>
    <n v="2.3993020212301901"/>
    <n v="192.46"/>
    <n v="192.46"/>
    <s v="Dinheiro: R$ 330,00"/>
    <x v="0"/>
  </r>
  <r>
    <x v="4"/>
    <n v="18774"/>
    <x v="1"/>
    <s v="10/02/2022"/>
    <x v="18"/>
    <x v="18"/>
    <x v="0"/>
    <x v="8"/>
    <x v="8"/>
    <x v="0"/>
    <x v="0"/>
    <s v="788446"/>
    <s v="7909446139073"/>
    <s v="OCULOS RX HICKMANN HI7005-A02"/>
    <x v="6"/>
    <x v="0"/>
    <x v="0"/>
    <x v="0"/>
    <x v="0"/>
    <x v="5"/>
    <x v="2"/>
    <x v="2"/>
    <n v="1226"/>
    <s v="HICKMANN"/>
    <x v="2"/>
    <x v="0"/>
    <x v="0"/>
    <x v="0"/>
    <n v="582"/>
    <n v="291"/>
    <n v="50"/>
    <n v="291"/>
    <m/>
    <n v="138.6"/>
    <m/>
    <n v="2.0995670995670999"/>
    <m/>
    <n v="152.4"/>
    <m/>
    <m/>
    <x v="1"/>
  </r>
  <r>
    <x v="0"/>
    <n v="13133"/>
    <x v="1"/>
    <s v="26/02/2022"/>
    <x v="2"/>
    <x v="2"/>
    <x v="0"/>
    <x v="9"/>
    <x v="9"/>
    <x v="0"/>
    <x v="0"/>
    <s v="918107"/>
    <s v="7895653226753"/>
    <s v="*CF* OCULOS RX ARNETTE 0AN7204L-57-2792"/>
    <x v="1"/>
    <x v="0"/>
    <x v="0"/>
    <x v="0"/>
    <x v="0"/>
    <x v="1"/>
    <x v="2"/>
    <x v="2"/>
    <n v="1070"/>
    <s v="ARNETTE"/>
    <x v="2"/>
    <x v="0"/>
    <x v="0"/>
    <x v="0"/>
    <n v="600"/>
    <n v="80"/>
    <n v="13.333299999999999"/>
    <n v="520"/>
    <n v="790"/>
    <n v="139.66999999999999"/>
    <n v="156.43"/>
    <n v="3.7230615021121198"/>
    <n v="5.0501821901169803"/>
    <n v="380.33"/>
    <n v="633.57000000000005"/>
    <s v="Cartão Crédito: R$ 790,00"/>
    <x v="12"/>
  </r>
  <r>
    <x v="2"/>
    <n v="8134"/>
    <x v="1"/>
    <s v="22/02/2022"/>
    <x v="6"/>
    <x v="6"/>
    <x v="0"/>
    <x v="4"/>
    <x v="4"/>
    <x v="0"/>
    <x v="0"/>
    <s v="662998"/>
    <s v="7895653174290"/>
    <s v="OCULOS SOL VOGUE 0VO5252SL-56-W44/90"/>
    <x v="1"/>
    <x v="0"/>
    <x v="0"/>
    <x v="0"/>
    <x v="0"/>
    <x v="1"/>
    <x v="1"/>
    <x v="1"/>
    <n v="1043"/>
    <s v="VOGUE"/>
    <x v="2"/>
    <x v="0"/>
    <x v="0"/>
    <x v="0"/>
    <n v="468"/>
    <n v="0"/>
    <n v="0"/>
    <n v="468"/>
    <n v="468"/>
    <n v="140.76"/>
    <n v="140.76"/>
    <n v="3.3248081841432202"/>
    <n v="3.3248081841432202"/>
    <n v="327.24"/>
    <n v="327.24"/>
    <s v="Cartão Débito: R$ 468,00"/>
    <x v="2"/>
  </r>
  <r>
    <x v="1"/>
    <n v="3059"/>
    <x v="1"/>
    <s v="10/02/2022"/>
    <x v="18"/>
    <x v="18"/>
    <x v="0"/>
    <x v="2"/>
    <x v="2"/>
    <x v="0"/>
    <x v="0"/>
    <s v="LSA0012572"/>
    <s v="8056597558938"/>
    <s v="LP KODAK BLUE 1.67 BLUE UV "/>
    <x v="0"/>
    <x v="0"/>
    <x v="0"/>
    <x v="0"/>
    <x v="0"/>
    <x v="0"/>
    <x v="0"/>
    <x v="0"/>
    <n v="9999"/>
    <s v="RECEITA"/>
    <x v="4"/>
    <x v="1"/>
    <x v="0"/>
    <x v="0"/>
    <n v="349.5"/>
    <n v="0"/>
    <n v="0"/>
    <n v="699"/>
    <m/>
    <n v="142.19999999999999"/>
    <m/>
    <n v="8.4522370012091894"/>
    <m/>
    <n v="616.29999999999995"/>
    <m/>
    <m/>
    <x v="1"/>
  </r>
  <r>
    <x v="5"/>
    <n v="1324"/>
    <x v="1"/>
    <s v="03/02/2022"/>
    <x v="1"/>
    <x v="20"/>
    <x v="0"/>
    <x v="14"/>
    <x v="14"/>
    <x v="0"/>
    <x v="0"/>
    <s v="8688"/>
    <m/>
    <s v="PROG BASIC"/>
    <x v="2"/>
    <x v="0"/>
    <x v="0"/>
    <x v="0"/>
    <x v="0"/>
    <x v="2"/>
    <x v="0"/>
    <x v="0"/>
    <n v="9999"/>
    <s v="RECEITA"/>
    <x v="4"/>
    <x v="2"/>
    <x v="0"/>
    <x v="0"/>
    <n v="202.5"/>
    <n v="0"/>
    <n v="0"/>
    <n v="405"/>
    <n v="700"/>
    <n v="142.32"/>
    <n v="152.57"/>
    <n v="4.3283103558832998"/>
    <n v="4.5880579406174196"/>
    <n v="311.43"/>
    <n v="547.42999999999995"/>
    <s v="Cartão Crédito: R$ 700,00"/>
    <x v="3"/>
  </r>
  <r>
    <x v="0"/>
    <n v="13054"/>
    <x v="1"/>
    <s v="21/02/2022"/>
    <x v="0"/>
    <x v="0"/>
    <x v="0"/>
    <x v="0"/>
    <x v="0"/>
    <x v="0"/>
    <x v="0"/>
    <s v="811961"/>
    <s v="6911001005724"/>
    <s v="OCULOS RX LILICA RIPILICA VLR150-47-C1"/>
    <x v="3"/>
    <x v="0"/>
    <x v="0"/>
    <x v="0"/>
    <x v="0"/>
    <x v="3"/>
    <x v="2"/>
    <x v="2"/>
    <n v="1216"/>
    <s v="LILICA RIPILICA"/>
    <x v="2"/>
    <x v="0"/>
    <x v="0"/>
    <x v="0"/>
    <n v="504"/>
    <n v="102"/>
    <n v="20.238099999999999"/>
    <n v="402"/>
    <m/>
    <n v="143.69"/>
    <m/>
    <n v="2.79768947038764"/>
    <m/>
    <n v="258.31"/>
    <m/>
    <m/>
    <x v="1"/>
  </r>
  <r>
    <x v="4"/>
    <n v="18889"/>
    <x v="1"/>
    <s v="21/02/2022"/>
    <x v="0"/>
    <x v="0"/>
    <x v="0"/>
    <x v="7"/>
    <x v="7"/>
    <x v="0"/>
    <x v="0"/>
    <s v="811972"/>
    <s v="6911001005830"/>
    <s v="OCULOS RX TIGOR T TIGRE VTT117-49-C3"/>
    <x v="3"/>
    <x v="0"/>
    <x v="0"/>
    <x v="0"/>
    <x v="0"/>
    <x v="3"/>
    <x v="2"/>
    <x v="2"/>
    <n v="1217"/>
    <s v="TIGOR T. TIGRE"/>
    <x v="2"/>
    <x v="0"/>
    <x v="0"/>
    <x v="0"/>
    <n v="504"/>
    <n v="94"/>
    <n v="18.6508"/>
    <n v="410"/>
    <m/>
    <n v="143.69"/>
    <m/>
    <n v="2.85336488273366"/>
    <m/>
    <n v="266.31"/>
    <m/>
    <m/>
    <x v="1"/>
  </r>
  <r>
    <x v="1"/>
    <n v="3199"/>
    <x v="1"/>
    <s v="26/02/2022"/>
    <x v="2"/>
    <x v="2"/>
    <x v="0"/>
    <x v="2"/>
    <x v="2"/>
    <x v="0"/>
    <x v="0"/>
    <s v="811961"/>
    <s v="6911001005724"/>
    <s v="OCULOS RX LILICA RIPILICA VLR150-47-C1"/>
    <x v="3"/>
    <x v="0"/>
    <x v="0"/>
    <x v="0"/>
    <x v="0"/>
    <x v="3"/>
    <x v="2"/>
    <x v="2"/>
    <n v="1216"/>
    <s v="LILICA RIPILICA"/>
    <x v="2"/>
    <x v="0"/>
    <x v="0"/>
    <x v="0"/>
    <n v="504"/>
    <n v="104"/>
    <n v="20.634899999999998"/>
    <n v="400"/>
    <m/>
    <n v="143.69"/>
    <m/>
    <n v="2.7837706173011298"/>
    <m/>
    <n v="256.31"/>
    <m/>
    <m/>
    <x v="1"/>
  </r>
  <r>
    <x v="1"/>
    <n v="3159"/>
    <x v="1"/>
    <s v="22/02/2022"/>
    <x v="6"/>
    <x v="6"/>
    <x v="0"/>
    <x v="3"/>
    <x v="3"/>
    <x v="0"/>
    <x v="0"/>
    <s v="905892"/>
    <s v="7909446196748"/>
    <s v="OCULOS RX HICKMANN HI1130N-05B"/>
    <x v="6"/>
    <x v="0"/>
    <x v="0"/>
    <x v="0"/>
    <x v="0"/>
    <x v="5"/>
    <x v="2"/>
    <x v="2"/>
    <n v="1226"/>
    <s v="HICKMANN"/>
    <x v="2"/>
    <x v="0"/>
    <x v="0"/>
    <x v="0"/>
    <n v="607"/>
    <n v="0"/>
    <n v="0"/>
    <n v="607"/>
    <m/>
    <n v="144.47999999999999"/>
    <m/>
    <n v="4.2012735326688802"/>
    <m/>
    <n v="462.52"/>
    <m/>
    <m/>
    <x v="1"/>
  </r>
  <r>
    <x v="0"/>
    <n v="12988"/>
    <x v="1"/>
    <s v="13/02/2022"/>
    <x v="26"/>
    <x v="27"/>
    <x v="0"/>
    <x v="0"/>
    <x v="0"/>
    <x v="0"/>
    <x v="0"/>
    <s v="900278"/>
    <s v="7895277098835"/>
    <s v="OCULOS RX COLCCI C6119-53-D65"/>
    <x v="15"/>
    <x v="0"/>
    <x v="0"/>
    <x v="0"/>
    <x v="0"/>
    <x v="15"/>
    <x v="2"/>
    <x v="2"/>
    <n v="1223"/>
    <s v="COLCCI"/>
    <x v="2"/>
    <x v="4"/>
    <x v="0"/>
    <x v="0"/>
    <n v="749"/>
    <n v="150"/>
    <n v="20.026700000000002"/>
    <n v="599"/>
    <n v="599"/>
    <n v="144.9"/>
    <n v="144.9"/>
    <n v="4.1338854382332597"/>
    <n v="4.1338854382332597"/>
    <n v="454.1"/>
    <n v="454.1"/>
    <s v="Cartão Crédito: R$ 599,00"/>
    <x v="6"/>
  </r>
  <r>
    <x v="5"/>
    <n v="1314"/>
    <x v="1"/>
    <s v="01/02/2022"/>
    <x v="10"/>
    <x v="10"/>
    <x v="0"/>
    <x v="13"/>
    <x v="13"/>
    <x v="0"/>
    <x v="0"/>
    <s v="8370"/>
    <m/>
    <s v="PROG CONCEPT"/>
    <x v="2"/>
    <x v="0"/>
    <x v="0"/>
    <x v="0"/>
    <x v="0"/>
    <x v="2"/>
    <x v="0"/>
    <x v="0"/>
    <n v="9999"/>
    <s v="RECEITA"/>
    <x v="4"/>
    <x v="1"/>
    <x v="0"/>
    <x v="0"/>
    <n v="1336"/>
    <n v="1675"/>
    <n v="62.687100000000001"/>
    <n v="997"/>
    <n v="1065"/>
    <n v="145.52000000000001"/>
    <n v="148.46"/>
    <n v="11.911589008363199"/>
    <n v="7.1736494678701304"/>
    <n v="913.3"/>
    <n v="916.54"/>
    <s v="Cartão Crédito: R$ 1065,00"/>
    <x v="3"/>
  </r>
  <r>
    <x v="5"/>
    <n v="1287"/>
    <x v="1"/>
    <s v="27/01/2022"/>
    <x v="5"/>
    <x v="5"/>
    <x v="0"/>
    <x v="13"/>
    <x v="13"/>
    <x v="0"/>
    <x v="0"/>
    <s v="8370"/>
    <m/>
    <s v="PROG CONCEPT"/>
    <x v="2"/>
    <x v="0"/>
    <x v="0"/>
    <x v="0"/>
    <x v="0"/>
    <x v="2"/>
    <x v="0"/>
    <x v="0"/>
    <n v="9999"/>
    <s v="RECEITA"/>
    <x v="4"/>
    <x v="2"/>
    <x v="0"/>
    <x v="0"/>
    <n v="345"/>
    <n v="41"/>
    <n v="5.9420000000000002"/>
    <n v="649"/>
    <n v="930"/>
    <n v="145.52000000000001"/>
    <n v="168.06"/>
    <n v="7.7538829151732402"/>
    <n v="5.5337379507318802"/>
    <n v="565.29999999999995"/>
    <n v="761.94"/>
    <s v="Cartão Débito: R$ 530,00 | Crédito: R$ 400,00"/>
    <x v="2"/>
  </r>
  <r>
    <x v="2"/>
    <n v="8038"/>
    <x v="1"/>
    <s v="05/02/2022"/>
    <x v="9"/>
    <x v="9"/>
    <x v="0"/>
    <x v="17"/>
    <x v="17"/>
    <x v="0"/>
    <x v="0"/>
    <s v="8370"/>
    <m/>
    <s v="PROG CONCEPT"/>
    <x v="2"/>
    <x v="0"/>
    <x v="0"/>
    <x v="0"/>
    <x v="0"/>
    <x v="2"/>
    <x v="0"/>
    <x v="0"/>
    <n v="9999"/>
    <s v="RECEITA"/>
    <x v="4"/>
    <x v="2"/>
    <x v="0"/>
    <x v="0"/>
    <n v="345"/>
    <n v="190"/>
    <n v="27.536200000000001"/>
    <n v="500"/>
    <n v="1000"/>
    <n v="145.52000000000001"/>
    <n v="298.38"/>
    <n v="4.52161331162959"/>
    <n v="3.35143106106307"/>
    <n v="389.42"/>
    <n v="701.62"/>
    <s v="Cartão Crédito: R$ 1000,00"/>
    <x v="6"/>
  </r>
  <r>
    <x v="4"/>
    <n v="18704"/>
    <x v="1"/>
    <s v="07/02/2022"/>
    <x v="17"/>
    <x v="17"/>
    <x v="0"/>
    <x v="8"/>
    <x v="8"/>
    <x v="0"/>
    <x v="0"/>
    <s v="8370"/>
    <m/>
    <s v="PROG CONCEPT"/>
    <x v="2"/>
    <x v="0"/>
    <x v="0"/>
    <x v="0"/>
    <x v="0"/>
    <x v="2"/>
    <x v="0"/>
    <x v="0"/>
    <n v="9999"/>
    <s v="RECEITA"/>
    <x v="4"/>
    <x v="1"/>
    <x v="0"/>
    <x v="0"/>
    <n v="1336"/>
    <n v="2023"/>
    <n v="75.711100000000002"/>
    <n v="649"/>
    <m/>
    <n v="145.52000000000001"/>
    <m/>
    <n v="8.9197361187465596"/>
    <m/>
    <n v="576.24"/>
    <m/>
    <m/>
    <x v="1"/>
  </r>
  <r>
    <x v="4"/>
    <n v="18709"/>
    <x v="1"/>
    <s v="07/02/2022"/>
    <x v="17"/>
    <x v="17"/>
    <x v="0"/>
    <x v="8"/>
    <x v="8"/>
    <x v="0"/>
    <x v="0"/>
    <s v="8370"/>
    <m/>
    <s v="PROG CONCEPT"/>
    <x v="2"/>
    <x v="0"/>
    <x v="0"/>
    <x v="0"/>
    <x v="0"/>
    <x v="2"/>
    <x v="0"/>
    <x v="0"/>
    <n v="9999"/>
    <s v="RECEITA"/>
    <x v="4"/>
    <x v="1"/>
    <x v="0"/>
    <x v="0"/>
    <n v="1336"/>
    <n v="2023"/>
    <n v="75.711100000000002"/>
    <n v="649"/>
    <n v="831"/>
    <n v="145.52000000000001"/>
    <n v="144.02000000000001"/>
    <n v="8.9197361187465596"/>
    <n v="5.7700319400083302"/>
    <n v="576.24"/>
    <n v="686.98"/>
    <s v="Cartão Convênio: R$ 831,00"/>
    <x v="3"/>
  </r>
  <r>
    <x v="2"/>
    <n v="8064"/>
    <x v="1"/>
    <s v="08/02/2022"/>
    <x v="4"/>
    <x v="4"/>
    <x v="0"/>
    <x v="17"/>
    <x v="17"/>
    <x v="0"/>
    <x v="0"/>
    <s v="8370"/>
    <m/>
    <s v="PROG CONCEPT"/>
    <x v="2"/>
    <x v="0"/>
    <x v="0"/>
    <x v="0"/>
    <x v="0"/>
    <x v="2"/>
    <x v="0"/>
    <x v="0"/>
    <n v="9999"/>
    <s v="RECEITA"/>
    <x v="4"/>
    <x v="2"/>
    <x v="0"/>
    <x v="0"/>
    <n v="345"/>
    <n v="41"/>
    <n v="5.9420000000000002"/>
    <n v="649"/>
    <m/>
    <n v="145.52000000000001"/>
    <m/>
    <n v="5.8690540784952097"/>
    <m/>
    <n v="538.41999999999996"/>
    <m/>
    <m/>
    <x v="1"/>
  </r>
  <r>
    <x v="2"/>
    <n v="8065"/>
    <x v="1"/>
    <s v="08/02/2022"/>
    <x v="4"/>
    <x v="4"/>
    <x v="0"/>
    <x v="4"/>
    <x v="4"/>
    <x v="0"/>
    <x v="0"/>
    <s v="8370"/>
    <m/>
    <s v="PROG CONCEPT"/>
    <x v="2"/>
    <x v="0"/>
    <x v="0"/>
    <x v="0"/>
    <x v="0"/>
    <x v="2"/>
    <x v="0"/>
    <x v="0"/>
    <n v="9999"/>
    <s v="RECEITA"/>
    <x v="4"/>
    <x v="2"/>
    <x v="0"/>
    <x v="0"/>
    <n v="345"/>
    <n v="41"/>
    <n v="5.9420000000000002"/>
    <n v="649"/>
    <m/>
    <n v="145.52000000000001"/>
    <m/>
    <n v="5.8690540784952097"/>
    <m/>
    <n v="538.41999999999996"/>
    <m/>
    <m/>
    <x v="1"/>
  </r>
  <r>
    <x v="4"/>
    <n v="18732"/>
    <x v="1"/>
    <s v="08/02/2022"/>
    <x v="4"/>
    <x v="4"/>
    <x v="0"/>
    <x v="10"/>
    <x v="10"/>
    <x v="0"/>
    <x v="0"/>
    <s v="8370"/>
    <m/>
    <s v="PROG CONCEPT"/>
    <x v="2"/>
    <x v="0"/>
    <x v="0"/>
    <x v="0"/>
    <x v="0"/>
    <x v="2"/>
    <x v="0"/>
    <x v="0"/>
    <n v="9999"/>
    <s v="RECEITA"/>
    <x v="4"/>
    <x v="2"/>
    <x v="0"/>
    <x v="0"/>
    <n v="345"/>
    <n v="41"/>
    <n v="5.9420000000000002"/>
    <n v="649"/>
    <m/>
    <n v="145.52000000000001"/>
    <m/>
    <n v="8.9197361187465596"/>
    <m/>
    <n v="576.24"/>
    <m/>
    <m/>
    <x v="1"/>
  </r>
  <r>
    <x v="4"/>
    <n v="18770"/>
    <x v="1"/>
    <s v="10/02/2022"/>
    <x v="18"/>
    <x v="18"/>
    <x v="0"/>
    <x v="10"/>
    <x v="10"/>
    <x v="0"/>
    <x v="0"/>
    <s v="8370"/>
    <m/>
    <s v="PROG CONCEPT"/>
    <x v="2"/>
    <x v="0"/>
    <x v="0"/>
    <x v="0"/>
    <x v="0"/>
    <x v="2"/>
    <x v="0"/>
    <x v="0"/>
    <n v="9999"/>
    <s v="RECEITA"/>
    <x v="4"/>
    <x v="2"/>
    <x v="0"/>
    <x v="0"/>
    <n v="345"/>
    <n v="41"/>
    <n v="5.9420000000000002"/>
    <n v="649"/>
    <m/>
    <n v="145.52000000000001"/>
    <m/>
    <n v="8.9197361187465596"/>
    <m/>
    <n v="576.24"/>
    <m/>
    <m/>
    <x v="1"/>
  </r>
  <r>
    <x v="5"/>
    <n v="1365"/>
    <x v="1"/>
    <s v="11/02/2022"/>
    <x v="8"/>
    <x v="8"/>
    <x v="0"/>
    <x v="13"/>
    <x v="13"/>
    <x v="0"/>
    <x v="0"/>
    <s v="8370"/>
    <m/>
    <s v="PROG CONCEPT"/>
    <x v="2"/>
    <x v="0"/>
    <x v="0"/>
    <x v="0"/>
    <x v="0"/>
    <x v="2"/>
    <x v="0"/>
    <x v="0"/>
    <n v="9999"/>
    <s v="RECEITA"/>
    <x v="4"/>
    <x v="2"/>
    <x v="0"/>
    <x v="0"/>
    <n v="345"/>
    <n v="105"/>
    <n v="15.2174"/>
    <n v="585"/>
    <n v="585"/>
    <n v="145.52000000000001"/>
    <n v="83.7"/>
    <n v="6.9892473118279597"/>
    <n v="6.9892473118279597"/>
    <n v="501.3"/>
    <n v="501.3"/>
    <s v="Cartão Crédito: R$ 585,00"/>
    <x v="3"/>
  </r>
  <r>
    <x v="5"/>
    <n v="1363"/>
    <x v="1"/>
    <s v="11/02/2022"/>
    <x v="8"/>
    <x v="8"/>
    <x v="0"/>
    <x v="13"/>
    <x v="13"/>
    <x v="0"/>
    <x v="0"/>
    <s v="8370"/>
    <m/>
    <s v="PROG CONCEPT"/>
    <x v="2"/>
    <x v="0"/>
    <x v="0"/>
    <x v="0"/>
    <x v="0"/>
    <x v="2"/>
    <x v="0"/>
    <x v="0"/>
    <n v="9999"/>
    <s v="RECEITA"/>
    <x v="4"/>
    <x v="2"/>
    <x v="0"/>
    <x v="0"/>
    <n v="345"/>
    <n v="70"/>
    <n v="10.1449"/>
    <n v="620"/>
    <n v="620"/>
    <n v="145.52000000000001"/>
    <n v="83.7"/>
    <n v="7.4074074074074101"/>
    <n v="7.4074074074074101"/>
    <n v="536.29999999999995"/>
    <n v="536.29999999999995"/>
    <s v="Cartão Débito: R$ 620,00"/>
    <x v="2"/>
  </r>
  <r>
    <x v="4"/>
    <n v="18689"/>
    <x v="1"/>
    <s v="04/02/2022"/>
    <x v="8"/>
    <x v="8"/>
    <x v="0"/>
    <x v="10"/>
    <x v="10"/>
    <x v="0"/>
    <x v="0"/>
    <s v="8370"/>
    <m/>
    <s v="PROG CONCEPT"/>
    <x v="2"/>
    <x v="0"/>
    <x v="0"/>
    <x v="0"/>
    <x v="0"/>
    <x v="2"/>
    <x v="0"/>
    <x v="0"/>
    <n v="9999"/>
    <s v="RECEITA"/>
    <x v="4"/>
    <x v="2"/>
    <x v="0"/>
    <x v="0"/>
    <n v="345"/>
    <n v="41"/>
    <n v="5.9420000000000002"/>
    <n v="649"/>
    <m/>
    <n v="145.52000000000001"/>
    <m/>
    <n v="8.9197361187465596"/>
    <m/>
    <n v="576.24"/>
    <m/>
    <m/>
    <x v="1"/>
  </r>
  <r>
    <x v="4"/>
    <n v="18804"/>
    <x v="1"/>
    <s v="14/02/2022"/>
    <x v="11"/>
    <x v="11"/>
    <x v="0"/>
    <x v="12"/>
    <x v="12"/>
    <x v="0"/>
    <x v="0"/>
    <s v="8370"/>
    <m/>
    <s v="PROG MAX"/>
    <x v="2"/>
    <x v="0"/>
    <x v="0"/>
    <x v="0"/>
    <x v="0"/>
    <x v="2"/>
    <x v="0"/>
    <x v="0"/>
    <n v="9999"/>
    <s v="RECEITA"/>
    <x v="4"/>
    <x v="2"/>
    <x v="0"/>
    <x v="0"/>
    <n v="565"/>
    <n v="290"/>
    <n v="25.663699999999999"/>
    <n v="840"/>
    <m/>
    <n v="145.52000000000001"/>
    <m/>
    <n v="10.754064780437799"/>
    <m/>
    <n v="761.89"/>
    <m/>
    <m/>
    <x v="1"/>
  </r>
  <r>
    <x v="1"/>
    <n v="3024"/>
    <x v="1"/>
    <s v="07/02/2022"/>
    <x v="12"/>
    <x v="12"/>
    <x v="0"/>
    <x v="2"/>
    <x v="2"/>
    <x v="0"/>
    <x v="0"/>
    <s v="8370"/>
    <m/>
    <s v="PROG CONCEPT"/>
    <x v="2"/>
    <x v="0"/>
    <x v="0"/>
    <x v="0"/>
    <x v="0"/>
    <x v="2"/>
    <x v="0"/>
    <x v="0"/>
    <n v="9999"/>
    <s v="RECEITA"/>
    <x v="4"/>
    <x v="2"/>
    <x v="0"/>
    <x v="0"/>
    <n v="345"/>
    <n v="90"/>
    <n v="13.0435"/>
    <n v="600"/>
    <n v="620"/>
    <n v="145.52000000000001"/>
    <n v="87.87"/>
    <n v="7.16845878136201"/>
    <n v="7.0558780015932596"/>
    <n v="516.29999999999995"/>
    <n v="532.13"/>
    <s v="Dinheiro: R$ 320,00 | Crédito: R$ 300,00"/>
    <x v="0"/>
  </r>
  <r>
    <x v="5"/>
    <n v="1427"/>
    <x v="1"/>
    <s v="19/02/2022"/>
    <x v="14"/>
    <x v="14"/>
    <x v="0"/>
    <x v="14"/>
    <x v="14"/>
    <x v="0"/>
    <x v="0"/>
    <s v="8370"/>
    <m/>
    <s v="PROG CONCEPT"/>
    <x v="2"/>
    <x v="0"/>
    <x v="0"/>
    <x v="0"/>
    <x v="0"/>
    <x v="2"/>
    <x v="0"/>
    <x v="0"/>
    <n v="9999"/>
    <s v="RECEITA"/>
    <x v="4"/>
    <x v="2"/>
    <x v="0"/>
    <x v="0"/>
    <n v="345"/>
    <n v="70"/>
    <n v="10.1449"/>
    <n v="620"/>
    <n v="620"/>
    <n v="145.52000000000001"/>
    <n v="83.7"/>
    <n v="7.4074074074074101"/>
    <n v="7.4074074074074101"/>
    <n v="536.29999999999995"/>
    <n v="536.29999999999995"/>
    <s v="Cartão Débito: R$ 620,00"/>
    <x v="2"/>
  </r>
  <r>
    <x v="2"/>
    <n v="8157"/>
    <x v="1"/>
    <s v="24/02/2022"/>
    <x v="15"/>
    <x v="15"/>
    <x v="0"/>
    <x v="4"/>
    <x v="4"/>
    <x v="0"/>
    <x v="0"/>
    <s v="8370"/>
    <m/>
    <s v="PROG CONCEPT"/>
    <x v="2"/>
    <x v="0"/>
    <x v="0"/>
    <x v="0"/>
    <x v="0"/>
    <x v="2"/>
    <x v="0"/>
    <x v="0"/>
    <n v="9999"/>
    <s v="RECEITA"/>
    <x v="4"/>
    <x v="2"/>
    <x v="0"/>
    <x v="0"/>
    <n v="345"/>
    <n v="41"/>
    <n v="5.9420000000000002"/>
    <n v="649"/>
    <m/>
    <n v="145.52000000000001"/>
    <m/>
    <n v="8.9197361187465596"/>
    <m/>
    <n v="576.24"/>
    <m/>
    <m/>
    <x v="1"/>
  </r>
  <r>
    <x v="2"/>
    <n v="8158"/>
    <x v="1"/>
    <s v="24/02/2022"/>
    <x v="15"/>
    <x v="15"/>
    <x v="0"/>
    <x v="4"/>
    <x v="4"/>
    <x v="0"/>
    <x v="0"/>
    <s v="8370"/>
    <m/>
    <s v="PROG CONCEPT"/>
    <x v="2"/>
    <x v="0"/>
    <x v="0"/>
    <x v="0"/>
    <x v="0"/>
    <x v="2"/>
    <x v="0"/>
    <x v="0"/>
    <n v="9999"/>
    <s v="RECEITA"/>
    <x v="4"/>
    <x v="2"/>
    <x v="0"/>
    <x v="0"/>
    <n v="345"/>
    <n v="41"/>
    <n v="5.9420000000000002"/>
    <n v="649"/>
    <m/>
    <n v="145.52000000000001"/>
    <m/>
    <n v="8.9197361187465596"/>
    <m/>
    <n v="576.24"/>
    <m/>
    <m/>
    <x v="1"/>
  </r>
  <r>
    <x v="2"/>
    <n v="8159"/>
    <x v="1"/>
    <s v="24/02/2022"/>
    <x v="15"/>
    <x v="15"/>
    <x v="0"/>
    <x v="4"/>
    <x v="4"/>
    <x v="0"/>
    <x v="0"/>
    <s v="8370"/>
    <m/>
    <s v="PROG CONCEPT"/>
    <x v="2"/>
    <x v="0"/>
    <x v="0"/>
    <x v="0"/>
    <x v="0"/>
    <x v="2"/>
    <x v="0"/>
    <x v="0"/>
    <n v="9999"/>
    <s v="RECEITA"/>
    <x v="4"/>
    <x v="2"/>
    <x v="0"/>
    <x v="0"/>
    <n v="345"/>
    <n v="41"/>
    <n v="5.9420000000000002"/>
    <n v="649"/>
    <m/>
    <n v="145.52000000000001"/>
    <m/>
    <n v="8.9197361187465596"/>
    <m/>
    <n v="576.24"/>
    <m/>
    <m/>
    <x v="1"/>
  </r>
  <r>
    <x v="5"/>
    <n v="1452"/>
    <x v="1"/>
    <s v="24/02/2022"/>
    <x v="15"/>
    <x v="15"/>
    <x v="0"/>
    <x v="13"/>
    <x v="13"/>
    <x v="0"/>
    <x v="0"/>
    <s v="8370"/>
    <m/>
    <s v="PROG CONCEPT"/>
    <x v="2"/>
    <x v="0"/>
    <x v="0"/>
    <x v="0"/>
    <x v="0"/>
    <x v="2"/>
    <x v="0"/>
    <x v="0"/>
    <n v="9999"/>
    <s v="RECEITA"/>
    <x v="4"/>
    <x v="2"/>
    <x v="0"/>
    <x v="0"/>
    <n v="345"/>
    <n v="110"/>
    <n v="15.942"/>
    <n v="580"/>
    <m/>
    <n v="145.52000000000001"/>
    <m/>
    <n v="3.9590443686006802"/>
    <m/>
    <n v="433.5"/>
    <m/>
    <m/>
    <x v="1"/>
  </r>
  <r>
    <x v="0"/>
    <n v="12963"/>
    <x v="1"/>
    <s v="10/02/2022"/>
    <x v="18"/>
    <x v="18"/>
    <x v="0"/>
    <x v="0"/>
    <x v="0"/>
    <x v="0"/>
    <x v="0"/>
    <s v="619230"/>
    <m/>
    <s v="OCULOS RX ANA HICKMANN AH6335-C04"/>
    <x v="6"/>
    <x v="0"/>
    <x v="0"/>
    <x v="0"/>
    <x v="0"/>
    <x v="5"/>
    <x v="2"/>
    <x v="2"/>
    <n v="1175"/>
    <s v="ANA HICKMANN"/>
    <x v="2"/>
    <x v="0"/>
    <x v="0"/>
    <x v="0"/>
    <n v="669"/>
    <n v="509"/>
    <n v="76.083699999999993"/>
    <n v="160"/>
    <m/>
    <n v="146.28"/>
    <m/>
    <n v="1.09379272627837"/>
    <m/>
    <n v="13.72"/>
    <m/>
    <m/>
    <x v="1"/>
  </r>
  <r>
    <x v="1"/>
    <n v="3057"/>
    <x v="1"/>
    <s v="10/02/2022"/>
    <x v="18"/>
    <x v="18"/>
    <x v="0"/>
    <x v="2"/>
    <x v="2"/>
    <x v="0"/>
    <x v="0"/>
    <s v="739377"/>
    <s v="8056597176811"/>
    <s v="*CF* OCULOS RX EMPORIO ARMANI 0EA3162-52-5766"/>
    <x v="1"/>
    <x v="0"/>
    <x v="0"/>
    <x v="0"/>
    <x v="0"/>
    <x v="1"/>
    <x v="2"/>
    <x v="2"/>
    <n v="1036"/>
    <s v="EMPORIO ARMANI"/>
    <x v="2"/>
    <x v="3"/>
    <x v="0"/>
    <x v="0"/>
    <n v="836"/>
    <n v="0"/>
    <n v="0"/>
    <n v="836"/>
    <m/>
    <n v="148.16"/>
    <m/>
    <n v="5.6425485961123103"/>
    <m/>
    <n v="687.84"/>
    <m/>
    <m/>
    <x v="1"/>
  </r>
  <r>
    <x v="2"/>
    <n v="8096"/>
    <x v="1"/>
    <s v="15/02/2022"/>
    <x v="7"/>
    <x v="7"/>
    <x v="0"/>
    <x v="4"/>
    <x v="4"/>
    <x v="0"/>
    <x v="0"/>
    <s v="711287"/>
    <m/>
    <s v="OCULOS RX ANA HICKMANN AH1357L-06A"/>
    <x v="6"/>
    <x v="0"/>
    <x v="0"/>
    <x v="0"/>
    <x v="0"/>
    <x v="5"/>
    <x v="2"/>
    <x v="2"/>
    <n v="1175"/>
    <s v="ANA HICKMANN"/>
    <x v="2"/>
    <x v="0"/>
    <x v="0"/>
    <x v="0"/>
    <n v="698"/>
    <n v="200"/>
    <n v="28.653300000000002"/>
    <n v="498"/>
    <m/>
    <n v="148.68"/>
    <m/>
    <n v="3.3494753833736901"/>
    <m/>
    <n v="349.32"/>
    <m/>
    <m/>
    <x v="1"/>
  </r>
  <r>
    <x v="5"/>
    <n v="1335"/>
    <x v="1"/>
    <s v="05/02/2022"/>
    <x v="9"/>
    <x v="9"/>
    <x v="0"/>
    <x v="13"/>
    <x v="13"/>
    <x v="0"/>
    <x v="0"/>
    <s v="924000"/>
    <s v="6911011006759"/>
    <s v="OCULOS RX TIGOR T TIGRE VTT127-49-C3"/>
    <x v="3"/>
    <x v="0"/>
    <x v="0"/>
    <x v="0"/>
    <x v="0"/>
    <x v="3"/>
    <x v="2"/>
    <x v="2"/>
    <n v="1217"/>
    <s v="TIGOR T. TIGRE"/>
    <x v="2"/>
    <x v="3"/>
    <x v="0"/>
    <x v="0"/>
    <n v="460"/>
    <n v="100"/>
    <n v="21.739100000000001"/>
    <n v="360"/>
    <m/>
    <n v="149.05000000000001"/>
    <m/>
    <n v="2.41529688024153"/>
    <m/>
    <n v="210.95"/>
    <m/>
    <m/>
    <x v="1"/>
  </r>
  <r>
    <x v="2"/>
    <n v="8162"/>
    <x v="1"/>
    <s v="24/02/2022"/>
    <x v="15"/>
    <x v="15"/>
    <x v="0"/>
    <x v="4"/>
    <x v="4"/>
    <x v="0"/>
    <x v="0"/>
    <s v="730960"/>
    <s v="7909446112724"/>
    <s v="OCULOS RX HICKMANN HI6144F-A01"/>
    <x v="6"/>
    <x v="0"/>
    <x v="0"/>
    <x v="0"/>
    <x v="0"/>
    <x v="5"/>
    <x v="2"/>
    <x v="2"/>
    <n v="1226"/>
    <s v="HICKMANN"/>
    <x v="2"/>
    <x v="0"/>
    <x v="0"/>
    <x v="0"/>
    <n v="623"/>
    <n v="0"/>
    <n v="0"/>
    <n v="623"/>
    <m/>
    <n v="149.52000000000001"/>
    <m/>
    <n v="4.1666666666666696"/>
    <m/>
    <n v="473.48"/>
    <m/>
    <m/>
    <x v="1"/>
  </r>
  <r>
    <x v="0"/>
    <n v="12868"/>
    <x v="1"/>
    <s v="02/02/2022"/>
    <x v="5"/>
    <x v="5"/>
    <x v="0"/>
    <x v="0"/>
    <x v="0"/>
    <x v="0"/>
    <x v="0"/>
    <s v="710455"/>
    <s v="8056597035170"/>
    <s v="OCULOS RX RAY BAN VISTA 0RX2185V-52-2012"/>
    <x v="1"/>
    <x v="0"/>
    <x v="0"/>
    <x v="0"/>
    <x v="0"/>
    <x v="1"/>
    <x v="2"/>
    <x v="2"/>
    <n v="1050"/>
    <s v="RAY BAN"/>
    <x v="2"/>
    <x v="0"/>
    <x v="0"/>
    <x v="0"/>
    <n v="900"/>
    <n v="180"/>
    <n v="20"/>
    <n v="720"/>
    <m/>
    <n v="151.66999999999999"/>
    <m/>
    <n v="4.7471484143205602"/>
    <m/>
    <n v="568.33000000000004"/>
    <m/>
    <m/>
    <x v="1"/>
  </r>
  <r>
    <x v="1"/>
    <n v="3057"/>
    <x v="1"/>
    <s v="10/02/2022"/>
    <x v="18"/>
    <x v="18"/>
    <x v="0"/>
    <x v="2"/>
    <x v="2"/>
    <x v="0"/>
    <x v="0"/>
    <s v="918138"/>
    <s v="7895653220416"/>
    <s v="*CF* OCULOS RX GRAZI MASSAFERA 0GZ3085-53-I447"/>
    <x v="1"/>
    <x v="0"/>
    <x v="0"/>
    <x v="0"/>
    <x v="0"/>
    <x v="1"/>
    <x v="2"/>
    <x v="2"/>
    <n v="2018"/>
    <s v="GRAZI MASSAFERA"/>
    <x v="2"/>
    <x v="0"/>
    <x v="0"/>
    <x v="0"/>
    <n v="713"/>
    <n v="324"/>
    <n v="45.441800000000001"/>
    <n v="389"/>
    <m/>
    <n v="154.51"/>
    <m/>
    <n v="2.5176363989385799"/>
    <m/>
    <n v="234.49"/>
    <m/>
    <m/>
    <x v="1"/>
  </r>
  <r>
    <x v="4"/>
    <n v="18892"/>
    <x v="1"/>
    <s v="21/02/2022"/>
    <x v="0"/>
    <x v="0"/>
    <x v="0"/>
    <x v="10"/>
    <x v="10"/>
    <x v="0"/>
    <x v="0"/>
    <s v="864259"/>
    <s v="7895653209879"/>
    <s v="*CF* OCULOS RX GRAZI MASSAFERA 0GZ3084-52-H915"/>
    <x v="4"/>
    <x v="0"/>
    <x v="0"/>
    <x v="0"/>
    <x v="0"/>
    <x v="1"/>
    <x v="2"/>
    <x v="2"/>
    <n v="2018"/>
    <s v="GRAZI MASSAFERA"/>
    <x v="2"/>
    <x v="0"/>
    <x v="0"/>
    <x v="0"/>
    <n v="713"/>
    <n v="305"/>
    <n v="42.777000000000001"/>
    <n v="408"/>
    <m/>
    <n v="154.51"/>
    <m/>
    <n v="2.6406057860332699"/>
    <m/>
    <n v="253.49"/>
    <m/>
    <m/>
    <x v="1"/>
  </r>
  <r>
    <x v="2"/>
    <n v="8158"/>
    <x v="1"/>
    <s v="24/02/2022"/>
    <x v="15"/>
    <x v="15"/>
    <x v="0"/>
    <x v="4"/>
    <x v="4"/>
    <x v="0"/>
    <x v="0"/>
    <s v="715461"/>
    <s v="7895653182332"/>
    <s v="*CF* OCULOS RX GRAZI MASSAFERA 0GZ3065-52-G688"/>
    <x v="1"/>
    <x v="0"/>
    <x v="0"/>
    <x v="0"/>
    <x v="0"/>
    <x v="1"/>
    <x v="2"/>
    <x v="2"/>
    <n v="2018"/>
    <s v="GRAZI MASSAFERA"/>
    <x v="2"/>
    <x v="0"/>
    <x v="0"/>
    <x v="0"/>
    <n v="713"/>
    <n v="162"/>
    <n v="22.7209"/>
    <n v="551"/>
    <n v="1200"/>
    <n v="154.51"/>
    <n v="227.27"/>
    <n v="3.5661122257459099"/>
    <n v="5.2800633607603302"/>
    <n v="396.49"/>
    <n v="972.73"/>
    <s v="Cartão Crédito: R$ 920,00 | Cartão Débito: R$ 280,00"/>
    <x v="12"/>
  </r>
  <r>
    <x v="4"/>
    <n v="18926"/>
    <x v="1"/>
    <s v="24/02/2022"/>
    <x v="15"/>
    <x v="15"/>
    <x v="0"/>
    <x v="10"/>
    <x v="10"/>
    <x v="0"/>
    <x v="0"/>
    <s v="899607"/>
    <s v="7895653218710"/>
    <s v="*CF* OCULOS RX GRAZI MASSAFERA 0GZ3065-52-I351"/>
    <x v="4"/>
    <x v="0"/>
    <x v="0"/>
    <x v="0"/>
    <x v="0"/>
    <x v="1"/>
    <x v="2"/>
    <x v="2"/>
    <n v="2018"/>
    <s v="GRAZI MASSAFERA"/>
    <x v="2"/>
    <x v="1"/>
    <x v="0"/>
    <x v="0"/>
    <n v="570"/>
    <n v="80"/>
    <n v="14.0351"/>
    <n v="490"/>
    <n v="870"/>
    <n v="154.51"/>
    <n v="178.56"/>
    <n v="3.1713157724419099"/>
    <n v="4.8723118279569899"/>
    <n v="335.49"/>
    <n v="691.44"/>
    <s v="Cartão Crédito: R$ 870,00"/>
    <x v="3"/>
  </r>
  <r>
    <x v="4"/>
    <n v="18752"/>
    <x v="1"/>
    <s v="09/02/2022"/>
    <x v="16"/>
    <x v="16"/>
    <x v="0"/>
    <x v="8"/>
    <x v="8"/>
    <x v="0"/>
    <x v="0"/>
    <s v="616570"/>
    <s v="7895653166202"/>
    <s v="OCULOS RX VOGUE VO5206L-53-2597"/>
    <x v="1"/>
    <x v="0"/>
    <x v="0"/>
    <x v="0"/>
    <x v="0"/>
    <x v="1"/>
    <x v="2"/>
    <x v="2"/>
    <n v="1043"/>
    <s v="VOGUE"/>
    <x v="2"/>
    <x v="0"/>
    <x v="0"/>
    <x v="0"/>
    <n v="563"/>
    <n v="0"/>
    <n v="0"/>
    <n v="563"/>
    <m/>
    <n v="154.94"/>
    <m/>
    <n v="3.6336646443784701"/>
    <m/>
    <n v="408.06"/>
    <m/>
    <m/>
    <x v="1"/>
  </r>
  <r>
    <x v="2"/>
    <n v="8019"/>
    <x v="1"/>
    <s v="01/02/2022"/>
    <x v="5"/>
    <x v="5"/>
    <x v="0"/>
    <x v="4"/>
    <x v="4"/>
    <x v="0"/>
    <x v="0"/>
    <s v="8569"/>
    <m/>
    <s v="PROG MAX"/>
    <x v="2"/>
    <x v="0"/>
    <x v="0"/>
    <x v="0"/>
    <x v="0"/>
    <x v="2"/>
    <x v="0"/>
    <x v="0"/>
    <n v="9999"/>
    <s v="RECEITA"/>
    <x v="4"/>
    <x v="2"/>
    <x v="0"/>
    <x v="0"/>
    <n v="565"/>
    <n v="370"/>
    <n v="32.743400000000001"/>
    <n v="760"/>
    <m/>
    <n v="156.22"/>
    <m/>
    <n v="8.7205966724039001"/>
    <m/>
    <n v="672.85"/>
    <m/>
    <m/>
    <x v="1"/>
  </r>
  <r>
    <x v="1"/>
    <n v="2966"/>
    <x v="1"/>
    <s v="02/02/2022"/>
    <x v="5"/>
    <x v="5"/>
    <x v="0"/>
    <x v="3"/>
    <x v="3"/>
    <x v="0"/>
    <x v="0"/>
    <s v="8569"/>
    <m/>
    <s v="PROG MAX"/>
    <x v="2"/>
    <x v="0"/>
    <x v="0"/>
    <x v="0"/>
    <x v="0"/>
    <x v="2"/>
    <x v="0"/>
    <x v="0"/>
    <n v="9999"/>
    <s v="RECEITA"/>
    <x v="4"/>
    <x v="2"/>
    <x v="0"/>
    <x v="0"/>
    <n v="565"/>
    <n v="342"/>
    <n v="30.265499999999999"/>
    <n v="788"/>
    <n v="908"/>
    <n v="156.22"/>
    <n v="132.96"/>
    <n v="12.434906106990701"/>
    <n v="6.8291215403128804"/>
    <n v="724.63"/>
    <n v="775.04"/>
    <s v="Crédito: R$ 908,00"/>
    <x v="0"/>
  </r>
  <r>
    <x v="1"/>
    <n v="2964"/>
    <x v="1"/>
    <s v="02/02/2022"/>
    <x v="5"/>
    <x v="5"/>
    <x v="0"/>
    <x v="2"/>
    <x v="2"/>
    <x v="0"/>
    <x v="0"/>
    <s v="8569"/>
    <m/>
    <s v="PROG MAX"/>
    <x v="2"/>
    <x v="0"/>
    <x v="0"/>
    <x v="0"/>
    <x v="0"/>
    <x v="2"/>
    <x v="0"/>
    <x v="0"/>
    <n v="9999"/>
    <s v="RECEITA"/>
    <x v="4"/>
    <x v="2"/>
    <x v="0"/>
    <x v="0"/>
    <n v="565"/>
    <n v="342"/>
    <n v="30.265499999999999"/>
    <n v="788"/>
    <n v="908"/>
    <n v="156.22"/>
    <n v="132.96"/>
    <n v="12.434906106990701"/>
    <n v="6.8291215403128804"/>
    <n v="724.63"/>
    <n v="775.04"/>
    <s v="Cartão Crédito: R$ 908,00"/>
    <x v="12"/>
  </r>
  <r>
    <x v="0"/>
    <n v="12867"/>
    <x v="1"/>
    <s v="02/02/2022"/>
    <x v="5"/>
    <x v="5"/>
    <x v="0"/>
    <x v="0"/>
    <x v="0"/>
    <x v="0"/>
    <x v="0"/>
    <s v="8569"/>
    <m/>
    <s v="PROG MAX"/>
    <x v="2"/>
    <x v="0"/>
    <x v="0"/>
    <x v="0"/>
    <x v="0"/>
    <x v="2"/>
    <x v="0"/>
    <x v="0"/>
    <n v="9999"/>
    <s v="RECEITA"/>
    <x v="4"/>
    <x v="2"/>
    <x v="0"/>
    <x v="0"/>
    <n v="565"/>
    <n v="290"/>
    <n v="25.663699999999999"/>
    <n v="840"/>
    <m/>
    <n v="156.22"/>
    <m/>
    <n v="8.3341601349340202"/>
    <m/>
    <n v="739.21"/>
    <m/>
    <m/>
    <x v="1"/>
  </r>
  <r>
    <x v="4"/>
    <n v="18695"/>
    <x v="1"/>
    <s v="05/02/2022"/>
    <x v="9"/>
    <x v="9"/>
    <x v="0"/>
    <x v="12"/>
    <x v="12"/>
    <x v="0"/>
    <x v="0"/>
    <s v="8569"/>
    <m/>
    <s v="PROG MAX"/>
    <x v="2"/>
    <x v="0"/>
    <x v="0"/>
    <x v="0"/>
    <x v="0"/>
    <x v="2"/>
    <x v="0"/>
    <x v="0"/>
    <n v="9999"/>
    <s v="RECEITA"/>
    <x v="4"/>
    <x v="1"/>
    <x v="0"/>
    <x v="0"/>
    <n v="1413"/>
    <n v="1986"/>
    <n v="70.275999999999996"/>
    <n v="840"/>
    <n v="840"/>
    <n v="156.22"/>
    <n v="78.11"/>
    <n v="10.754064780437799"/>
    <n v="10.754064780437799"/>
    <n v="761.89"/>
    <n v="761.89"/>
    <s v="Cartão Crédito: R$ 840,00"/>
    <x v="3"/>
  </r>
  <r>
    <x v="2"/>
    <n v="8041"/>
    <x v="1"/>
    <s v="07/02/2022"/>
    <x v="17"/>
    <x v="17"/>
    <x v="0"/>
    <x v="17"/>
    <x v="17"/>
    <x v="0"/>
    <x v="0"/>
    <s v="8569"/>
    <m/>
    <s v="PROG MAX"/>
    <x v="2"/>
    <x v="0"/>
    <x v="0"/>
    <x v="0"/>
    <x v="0"/>
    <x v="2"/>
    <x v="0"/>
    <x v="0"/>
    <n v="9999"/>
    <s v="RECEITA"/>
    <x v="4"/>
    <x v="2"/>
    <x v="0"/>
    <x v="0"/>
    <n v="565"/>
    <n v="290"/>
    <n v="25.663699999999999"/>
    <n v="840"/>
    <n v="840"/>
    <n v="156.22"/>
    <n v="87.15"/>
    <n v="9.6385542168674707"/>
    <n v="9.6385542168674707"/>
    <n v="752.85"/>
    <n v="752.85"/>
    <s v="Cartão Crédito: R$ 840,00"/>
    <x v="3"/>
  </r>
  <r>
    <x v="4"/>
    <n v="18705"/>
    <x v="1"/>
    <s v="07/02/2022"/>
    <x v="17"/>
    <x v="17"/>
    <x v="0"/>
    <x v="10"/>
    <x v="10"/>
    <x v="0"/>
    <x v="0"/>
    <s v="8569"/>
    <m/>
    <s v="PROG MAX"/>
    <x v="2"/>
    <x v="0"/>
    <x v="0"/>
    <x v="0"/>
    <x v="0"/>
    <x v="2"/>
    <x v="0"/>
    <x v="0"/>
    <n v="9999"/>
    <s v="RECEITA"/>
    <x v="4"/>
    <x v="2"/>
    <x v="0"/>
    <x v="0"/>
    <n v="565"/>
    <n v="290"/>
    <n v="25.663699999999999"/>
    <n v="840"/>
    <m/>
    <n v="156.22"/>
    <m/>
    <n v="10.754064780437799"/>
    <m/>
    <n v="761.89"/>
    <m/>
    <m/>
    <x v="1"/>
  </r>
  <r>
    <x v="2"/>
    <n v="8001"/>
    <x v="1"/>
    <s v="31/01/2022"/>
    <x v="4"/>
    <x v="4"/>
    <x v="0"/>
    <x v="5"/>
    <x v="5"/>
    <x v="0"/>
    <x v="0"/>
    <s v="8569"/>
    <m/>
    <s v="PROG MAX"/>
    <x v="2"/>
    <x v="0"/>
    <x v="0"/>
    <x v="0"/>
    <x v="0"/>
    <x v="2"/>
    <x v="0"/>
    <x v="0"/>
    <n v="9999"/>
    <s v="RECEITA"/>
    <x v="4"/>
    <x v="1"/>
    <x v="0"/>
    <x v="0"/>
    <n v="1413"/>
    <n v="2226"/>
    <n v="78.768600000000006"/>
    <n v="600"/>
    <n v="600"/>
    <n v="156.22"/>
    <n v="87.15"/>
    <n v="6.8846815834767598"/>
    <n v="6.8846815834767598"/>
    <n v="512.85"/>
    <n v="512.85"/>
    <s v="Dinheiro: R$ 600,00"/>
    <x v="0"/>
  </r>
  <r>
    <x v="4"/>
    <n v="18749"/>
    <x v="1"/>
    <s v="09/02/2022"/>
    <x v="16"/>
    <x v="16"/>
    <x v="0"/>
    <x v="8"/>
    <x v="8"/>
    <x v="0"/>
    <x v="0"/>
    <s v="8569"/>
    <m/>
    <s v="PROG MAX"/>
    <x v="2"/>
    <x v="0"/>
    <x v="0"/>
    <x v="0"/>
    <x v="0"/>
    <x v="2"/>
    <x v="0"/>
    <x v="0"/>
    <n v="9999"/>
    <s v="RECEITA"/>
    <x v="4"/>
    <x v="1"/>
    <x v="0"/>
    <x v="0"/>
    <n v="1413"/>
    <n v="1986"/>
    <n v="70.275999999999996"/>
    <n v="840"/>
    <n v="840"/>
    <n v="156.22"/>
    <n v="78.11"/>
    <n v="10.754064780437799"/>
    <n v="10.754064780437799"/>
    <n v="761.89"/>
    <n v="761.89"/>
    <s v="Cartão Crédito: R$ 649,00 | Cartão Débito: R$ 191,00"/>
    <x v="11"/>
  </r>
  <r>
    <x v="4"/>
    <n v="18798"/>
    <x v="1"/>
    <s v="12/02/2022"/>
    <x v="3"/>
    <x v="3"/>
    <x v="0"/>
    <x v="10"/>
    <x v="10"/>
    <x v="0"/>
    <x v="0"/>
    <s v="8569"/>
    <m/>
    <s v="PROG MAX"/>
    <x v="2"/>
    <x v="0"/>
    <x v="0"/>
    <x v="0"/>
    <x v="0"/>
    <x v="2"/>
    <x v="0"/>
    <x v="0"/>
    <n v="9999"/>
    <s v="RECEITA"/>
    <x v="4"/>
    <x v="2"/>
    <x v="0"/>
    <x v="0"/>
    <n v="565"/>
    <n v="290"/>
    <n v="25.663699999999999"/>
    <n v="840"/>
    <m/>
    <n v="156.22"/>
    <m/>
    <n v="10.754064780437799"/>
    <m/>
    <n v="761.89"/>
    <m/>
    <m/>
    <x v="1"/>
  </r>
  <r>
    <x v="2"/>
    <n v="8100"/>
    <x v="1"/>
    <s v="16/02/2022"/>
    <x v="12"/>
    <x v="12"/>
    <x v="0"/>
    <x v="17"/>
    <x v="17"/>
    <x v="0"/>
    <x v="0"/>
    <s v="8569"/>
    <m/>
    <s v="PROG MAX"/>
    <x v="2"/>
    <x v="0"/>
    <x v="0"/>
    <x v="0"/>
    <x v="0"/>
    <x v="2"/>
    <x v="0"/>
    <x v="0"/>
    <n v="9999"/>
    <s v="RECEITA"/>
    <x v="4"/>
    <x v="2"/>
    <x v="0"/>
    <x v="0"/>
    <n v="565"/>
    <n v="290"/>
    <n v="25.663699999999999"/>
    <n v="840"/>
    <n v="1093"/>
    <n v="156.22"/>
    <n v="115.15"/>
    <n v="9.6385542168674707"/>
    <n v="9.4919669995657792"/>
    <n v="752.85"/>
    <n v="977.85"/>
    <s v="Cartão Crédito: R$ 1093,00"/>
    <x v="3"/>
  </r>
  <r>
    <x v="4"/>
    <n v="18823"/>
    <x v="1"/>
    <s v="16/02/2022"/>
    <x v="12"/>
    <x v="12"/>
    <x v="0"/>
    <x v="10"/>
    <x v="10"/>
    <x v="0"/>
    <x v="0"/>
    <s v="8569"/>
    <m/>
    <s v="PROG MAX"/>
    <x v="2"/>
    <x v="0"/>
    <x v="0"/>
    <x v="0"/>
    <x v="0"/>
    <x v="2"/>
    <x v="0"/>
    <x v="0"/>
    <n v="9999"/>
    <s v="RECEITA"/>
    <x v="4"/>
    <x v="2"/>
    <x v="0"/>
    <x v="0"/>
    <n v="565"/>
    <n v="290"/>
    <n v="25.663699999999999"/>
    <n v="840"/>
    <m/>
    <n v="156.22"/>
    <m/>
    <n v="10.754064780437799"/>
    <m/>
    <n v="761.89"/>
    <m/>
    <m/>
    <x v="1"/>
  </r>
  <r>
    <x v="4"/>
    <n v="18861"/>
    <x v="1"/>
    <s v="17/02/2022"/>
    <x v="13"/>
    <x v="13"/>
    <x v="0"/>
    <x v="10"/>
    <x v="10"/>
    <x v="0"/>
    <x v="0"/>
    <s v="8569"/>
    <m/>
    <s v="PROG MAX"/>
    <x v="2"/>
    <x v="0"/>
    <x v="0"/>
    <x v="0"/>
    <x v="0"/>
    <x v="2"/>
    <x v="0"/>
    <x v="0"/>
    <n v="9999"/>
    <s v="RECEITA"/>
    <x v="4"/>
    <x v="2"/>
    <x v="0"/>
    <x v="0"/>
    <n v="565"/>
    <n v="290"/>
    <n v="25.663699999999999"/>
    <n v="840"/>
    <m/>
    <n v="156.22"/>
    <m/>
    <n v="10.754064780437799"/>
    <m/>
    <n v="761.89"/>
    <m/>
    <m/>
    <x v="1"/>
  </r>
  <r>
    <x v="1"/>
    <n v="3131"/>
    <x v="1"/>
    <s v="18/02/2022"/>
    <x v="22"/>
    <x v="23"/>
    <x v="0"/>
    <x v="2"/>
    <x v="2"/>
    <x v="0"/>
    <x v="0"/>
    <s v="8569"/>
    <m/>
    <s v="PROG MAX"/>
    <x v="2"/>
    <x v="0"/>
    <x v="0"/>
    <x v="0"/>
    <x v="0"/>
    <x v="2"/>
    <x v="0"/>
    <x v="0"/>
    <n v="9999"/>
    <s v="RECEITA"/>
    <x v="4"/>
    <x v="2"/>
    <x v="0"/>
    <x v="0"/>
    <n v="565"/>
    <n v="290"/>
    <n v="25.663699999999999"/>
    <n v="840"/>
    <m/>
    <n v="156.22"/>
    <m/>
    <n v="13.2554836673505"/>
    <m/>
    <n v="776.63"/>
    <m/>
    <m/>
    <x v="1"/>
  </r>
  <r>
    <x v="4"/>
    <n v="18880"/>
    <x v="1"/>
    <s v="19/02/2022"/>
    <x v="14"/>
    <x v="14"/>
    <x v="0"/>
    <x v="7"/>
    <x v="7"/>
    <x v="0"/>
    <x v="0"/>
    <s v="8569"/>
    <m/>
    <s v="PROG MAX"/>
    <x v="2"/>
    <x v="0"/>
    <x v="0"/>
    <x v="0"/>
    <x v="0"/>
    <x v="2"/>
    <x v="0"/>
    <x v="0"/>
    <n v="9999"/>
    <s v="RECEITA"/>
    <x v="4"/>
    <x v="2"/>
    <x v="0"/>
    <x v="0"/>
    <n v="565"/>
    <n v="290"/>
    <n v="25.663699999999999"/>
    <n v="840"/>
    <m/>
    <n v="156.22"/>
    <m/>
    <n v="10.754064780437799"/>
    <m/>
    <n v="761.89"/>
    <m/>
    <m/>
    <x v="1"/>
  </r>
  <r>
    <x v="4"/>
    <n v="18893"/>
    <x v="1"/>
    <s v="21/02/2022"/>
    <x v="0"/>
    <x v="0"/>
    <x v="0"/>
    <x v="8"/>
    <x v="8"/>
    <x v="0"/>
    <x v="0"/>
    <s v="PR10662"/>
    <m/>
    <s v="PROG MAX"/>
    <x v="2"/>
    <x v="0"/>
    <x v="0"/>
    <x v="0"/>
    <x v="0"/>
    <x v="2"/>
    <x v="0"/>
    <x v="0"/>
    <n v="9999"/>
    <s v="RECEITA"/>
    <x v="4"/>
    <x v="1"/>
    <x v="0"/>
    <x v="0"/>
    <n v="1413"/>
    <n v="1986"/>
    <n v="70.275999999999996"/>
    <n v="840"/>
    <m/>
    <n v="156.22"/>
    <m/>
    <n v="10.754064780437799"/>
    <m/>
    <n v="761.89"/>
    <m/>
    <m/>
    <x v="1"/>
  </r>
  <r>
    <x v="4"/>
    <n v="18894"/>
    <x v="1"/>
    <s v="21/02/2022"/>
    <x v="0"/>
    <x v="0"/>
    <x v="0"/>
    <x v="7"/>
    <x v="7"/>
    <x v="0"/>
    <x v="0"/>
    <s v="PR10662"/>
    <m/>
    <s v="PROG MAX"/>
    <x v="2"/>
    <x v="0"/>
    <x v="0"/>
    <x v="0"/>
    <x v="0"/>
    <x v="2"/>
    <x v="0"/>
    <x v="0"/>
    <n v="9999"/>
    <s v="RECEITA"/>
    <x v="4"/>
    <x v="2"/>
    <x v="0"/>
    <x v="0"/>
    <n v="565"/>
    <n v="290"/>
    <n v="25.663699999999999"/>
    <n v="840"/>
    <m/>
    <n v="156.22"/>
    <m/>
    <n v="10.754064780437799"/>
    <m/>
    <n v="761.89"/>
    <m/>
    <m/>
    <x v="1"/>
  </r>
  <r>
    <x v="0"/>
    <n v="13099"/>
    <x v="1"/>
    <s v="22/02/2022"/>
    <x v="6"/>
    <x v="6"/>
    <x v="0"/>
    <x v="0"/>
    <x v="0"/>
    <x v="0"/>
    <x v="0"/>
    <s v="PR10662"/>
    <m/>
    <s v="PROG MAX"/>
    <x v="2"/>
    <x v="0"/>
    <x v="0"/>
    <x v="0"/>
    <x v="0"/>
    <x v="2"/>
    <x v="0"/>
    <x v="0"/>
    <n v="9999"/>
    <s v="RECEITA"/>
    <x v="4"/>
    <x v="2"/>
    <x v="0"/>
    <x v="0"/>
    <n v="565"/>
    <n v="290"/>
    <n v="25.663699999999999"/>
    <n v="840"/>
    <m/>
    <n v="156.22"/>
    <m/>
    <n v="9.7674418604651194"/>
    <m/>
    <n v="754"/>
    <m/>
    <m/>
    <x v="1"/>
  </r>
  <r>
    <x v="2"/>
    <n v="8067"/>
    <x v="1"/>
    <s v="09/02/2022"/>
    <x v="16"/>
    <x v="16"/>
    <x v="0"/>
    <x v="4"/>
    <x v="4"/>
    <x v="0"/>
    <x v="0"/>
    <s v="739002"/>
    <s v="8056597193344"/>
    <s v="*CF* OCULOS RX ARMANI EXCHANGE 0AX1038-56-6006"/>
    <x v="1"/>
    <x v="0"/>
    <x v="0"/>
    <x v="0"/>
    <x v="0"/>
    <x v="1"/>
    <x v="2"/>
    <x v="2"/>
    <n v="1159"/>
    <s v="ARMANI EXCHANGE"/>
    <x v="2"/>
    <x v="3"/>
    <x v="0"/>
    <x v="0"/>
    <n v="649"/>
    <n v="325"/>
    <n v="50.076999999999998"/>
    <n v="324"/>
    <m/>
    <n v="156.44"/>
    <m/>
    <n v="2.0710815648171801"/>
    <m/>
    <n v="167.56"/>
    <m/>
    <m/>
    <x v="1"/>
  </r>
  <r>
    <x v="4"/>
    <n v="18780"/>
    <x v="1"/>
    <s v="11/02/2022"/>
    <x v="8"/>
    <x v="8"/>
    <x v="0"/>
    <x v="8"/>
    <x v="8"/>
    <x v="0"/>
    <x v="0"/>
    <s v="739002"/>
    <s v="8056597193344"/>
    <s v="*CF* OCULOS RX ARMANI EXCHANGE 0AX1038-56-6006"/>
    <x v="1"/>
    <x v="0"/>
    <x v="0"/>
    <x v="0"/>
    <x v="0"/>
    <x v="1"/>
    <x v="2"/>
    <x v="2"/>
    <n v="1159"/>
    <s v="ARMANI EXCHANGE"/>
    <x v="2"/>
    <x v="0"/>
    <x v="0"/>
    <x v="0"/>
    <n v="738"/>
    <n v="311"/>
    <n v="42.140900000000002"/>
    <n v="427"/>
    <n v="2022"/>
    <n v="156.44"/>
    <n v="390.14"/>
    <n v="2.72948095116339"/>
    <n v="5.18275490849439"/>
    <n v="270.56"/>
    <n v="1631.86"/>
    <s v="Cartão Crédito: R$ 2022,00"/>
    <x v="3"/>
  </r>
  <r>
    <x v="1"/>
    <n v="3145"/>
    <x v="1"/>
    <s v="20/02/2022"/>
    <x v="27"/>
    <x v="28"/>
    <x v="0"/>
    <x v="2"/>
    <x v="2"/>
    <x v="0"/>
    <x v="0"/>
    <s v="739001"/>
    <s v="8056597193320"/>
    <s v="*CF* OCULOS RX ARMANI EXCHANGE 0AX1038-56-6063"/>
    <x v="1"/>
    <x v="0"/>
    <x v="0"/>
    <x v="0"/>
    <x v="0"/>
    <x v="1"/>
    <x v="2"/>
    <x v="2"/>
    <n v="1159"/>
    <s v="ARMANI EXCHANGE"/>
    <x v="2"/>
    <x v="0"/>
    <x v="0"/>
    <x v="0"/>
    <n v="738"/>
    <n v="88"/>
    <n v="11.924099999999999"/>
    <n v="650"/>
    <m/>
    <n v="156.44"/>
    <m/>
    <n v="4.1549475837381804"/>
    <m/>
    <n v="493.56"/>
    <m/>
    <m/>
    <x v="1"/>
  </r>
  <r>
    <x v="5"/>
    <n v="1376"/>
    <x v="1"/>
    <s v="12/02/2022"/>
    <x v="3"/>
    <x v="3"/>
    <x v="0"/>
    <x v="13"/>
    <x v="13"/>
    <x v="0"/>
    <x v="0"/>
    <s v="723170"/>
    <s v="7895653187665"/>
    <s v="*CF* OCULOS RX ARMANI EXCHANGE 0AX3067-55-8295"/>
    <x v="1"/>
    <x v="0"/>
    <x v="0"/>
    <x v="0"/>
    <x v="0"/>
    <x v="1"/>
    <x v="2"/>
    <x v="2"/>
    <n v="1159"/>
    <s v="ARMANI EXCHANGE"/>
    <x v="2"/>
    <x v="0"/>
    <x v="0"/>
    <x v="0"/>
    <n v="675"/>
    <n v="125"/>
    <n v="18.5185"/>
    <n v="550"/>
    <m/>
    <n v="157.49"/>
    <m/>
    <n v="3.4922852244586999"/>
    <m/>
    <n v="392.51"/>
    <m/>
    <m/>
    <x v="1"/>
  </r>
  <r>
    <x v="4"/>
    <n v="18811"/>
    <x v="1"/>
    <s v="15/02/2022"/>
    <x v="7"/>
    <x v="7"/>
    <x v="0"/>
    <x v="8"/>
    <x v="8"/>
    <x v="0"/>
    <x v="0"/>
    <s v="533165"/>
    <m/>
    <s v="OCULOS RX STEPPER EYEWEAR SI-30064-54-130"/>
    <x v="16"/>
    <x v="0"/>
    <x v="0"/>
    <x v="0"/>
    <x v="0"/>
    <x v="16"/>
    <x v="2"/>
    <x v="2"/>
    <n v="2022"/>
    <s v="STEPPER EYEWEAR"/>
    <x v="2"/>
    <x v="0"/>
    <x v="0"/>
    <x v="0"/>
    <n v="1257"/>
    <n v="616"/>
    <n v="49.005600000000001"/>
    <n v="641"/>
    <m/>
    <n v="157.5"/>
    <m/>
    <n v="4.0698412698412696"/>
    <m/>
    <n v="483.5"/>
    <m/>
    <m/>
    <x v="1"/>
  </r>
  <r>
    <x v="4"/>
    <n v="18916"/>
    <x v="1"/>
    <s v="23/02/2022"/>
    <x v="23"/>
    <x v="24"/>
    <x v="0"/>
    <x v="8"/>
    <x v="8"/>
    <x v="0"/>
    <x v="0"/>
    <s v="786047"/>
    <m/>
    <s v="OCULOS RX STEPPER EYEWEAR SI-30129-52-110"/>
    <x v="16"/>
    <x v="0"/>
    <x v="0"/>
    <x v="0"/>
    <x v="0"/>
    <x v="16"/>
    <x v="2"/>
    <x v="2"/>
    <n v="2022"/>
    <s v="STEPPER EYEWEAR"/>
    <x v="2"/>
    <x v="0"/>
    <x v="0"/>
    <x v="0"/>
    <n v="1175"/>
    <n v="755"/>
    <n v="64.255300000000005"/>
    <n v="420"/>
    <m/>
    <n v="157.5"/>
    <m/>
    <n v="2.6666666666666701"/>
    <m/>
    <n v="262.5"/>
    <m/>
    <m/>
    <x v="0"/>
  </r>
  <r>
    <x v="4"/>
    <n v="18935"/>
    <x v="1"/>
    <s v="25/02/2022"/>
    <x v="19"/>
    <x v="19"/>
    <x v="0"/>
    <x v="8"/>
    <x v="8"/>
    <x v="0"/>
    <x v="0"/>
    <s v="786079"/>
    <m/>
    <s v="OCULOS RX STEPPER EYEWEAR SI-30145-54-110"/>
    <x v="16"/>
    <x v="0"/>
    <x v="0"/>
    <x v="0"/>
    <x v="0"/>
    <x v="16"/>
    <x v="2"/>
    <x v="2"/>
    <n v="2022"/>
    <s v="STEPPER EYEWEAR"/>
    <x v="2"/>
    <x v="0"/>
    <x v="0"/>
    <x v="0"/>
    <n v="1257"/>
    <n v="880"/>
    <n v="70.007999999999996"/>
    <n v="377"/>
    <n v="1927"/>
    <n v="157.5"/>
    <n v="259.14999999999998"/>
    <n v="2.39365079365079"/>
    <n v="7.4358479644993203"/>
    <n v="219.5"/>
    <n v="1667.85"/>
    <s v="Cartão Crédito: R$ 1927,00"/>
    <x v="3"/>
  </r>
  <r>
    <x v="1"/>
    <n v="3085"/>
    <x v="1"/>
    <s v="13/02/2022"/>
    <x v="26"/>
    <x v="27"/>
    <x v="0"/>
    <x v="3"/>
    <x v="3"/>
    <x v="0"/>
    <x v="0"/>
    <s v="905748"/>
    <s v="7909446190043"/>
    <s v="OCULOS RX ANA HICKMANN AH6415N-H03"/>
    <x v="6"/>
    <x v="0"/>
    <x v="0"/>
    <x v="0"/>
    <x v="0"/>
    <x v="5"/>
    <x v="2"/>
    <x v="2"/>
    <n v="1175"/>
    <s v="ANA HICKMANN"/>
    <x v="2"/>
    <x v="0"/>
    <x v="0"/>
    <x v="0"/>
    <n v="660"/>
    <n v="66"/>
    <n v="10"/>
    <n v="594"/>
    <m/>
    <n v="157.91999999999999"/>
    <m/>
    <n v="3.7613981762917899"/>
    <m/>
    <n v="436.08"/>
    <m/>
    <m/>
    <x v="1"/>
  </r>
  <r>
    <x v="0"/>
    <n v="13050"/>
    <x v="1"/>
    <s v="20/02/2022"/>
    <x v="27"/>
    <x v="28"/>
    <x v="0"/>
    <x v="0"/>
    <x v="0"/>
    <x v="0"/>
    <x v="0"/>
    <s v="732860"/>
    <s v="7895277091522"/>
    <s v="OCULOS SOL MORMAII M0066-AA301"/>
    <x v="2"/>
    <x v="0"/>
    <x v="0"/>
    <x v="0"/>
    <x v="0"/>
    <x v="15"/>
    <x v="1"/>
    <x v="1"/>
    <n v="1047"/>
    <s v="MORMAII"/>
    <x v="2"/>
    <x v="0"/>
    <x v="0"/>
    <x v="0"/>
    <n v="437"/>
    <n v="0"/>
    <n v="0"/>
    <n v="437"/>
    <n v="437"/>
    <n v="158.69999999999999"/>
    <n v="158.69999999999999"/>
    <n v="2.7536231884058"/>
    <n v="2.7536231884058"/>
    <n v="278.3"/>
    <n v="278.3"/>
    <s v="Cartão Crédito: R$ 437,00"/>
    <x v="3"/>
  </r>
  <r>
    <x v="2"/>
    <n v="8155"/>
    <x v="1"/>
    <s v="23/02/2022"/>
    <x v="23"/>
    <x v="24"/>
    <x v="0"/>
    <x v="17"/>
    <x v="17"/>
    <x v="0"/>
    <x v="0"/>
    <s v="918741"/>
    <s v="8056597541244"/>
    <s v="*CF* OCULOS RX RAY BAN 0RX3681V-50-3094"/>
    <x v="1"/>
    <x v="0"/>
    <x v="0"/>
    <x v="0"/>
    <x v="0"/>
    <x v="1"/>
    <x v="2"/>
    <x v="2"/>
    <n v="1050"/>
    <s v="RAY BAN"/>
    <x v="2"/>
    <x v="2"/>
    <x v="0"/>
    <x v="0"/>
    <n v="738"/>
    <n v="118"/>
    <n v="15.9892"/>
    <n v="620"/>
    <m/>
    <n v="158.74"/>
    <m/>
    <n v="3.9057578430137299"/>
    <m/>
    <n v="461.26"/>
    <m/>
    <m/>
    <x v="0"/>
  </r>
  <r>
    <x v="2"/>
    <n v="8094"/>
    <x v="1"/>
    <s v="15/02/2022"/>
    <x v="7"/>
    <x v="7"/>
    <x v="0"/>
    <x v="17"/>
    <x v="17"/>
    <x v="0"/>
    <x v="0"/>
    <s v="8383"/>
    <m/>
    <s v="PROG MAX"/>
    <x v="2"/>
    <x v="0"/>
    <x v="0"/>
    <x v="0"/>
    <x v="0"/>
    <x v="2"/>
    <x v="0"/>
    <x v="0"/>
    <n v="9999"/>
    <s v="RECEITA"/>
    <x v="4"/>
    <x v="2"/>
    <x v="0"/>
    <x v="0"/>
    <n v="565"/>
    <n v="330"/>
    <n v="29.203499999999998"/>
    <n v="800"/>
    <n v="900"/>
    <n v="158.78"/>
    <n v="156.74"/>
    <n v="9.1795754446356899"/>
    <n v="5.7419931096082699"/>
    <n v="712.85"/>
    <n v="743.26"/>
    <s v="Cartão Crédito: R$ 900,00"/>
    <x v="3"/>
  </r>
  <r>
    <x v="4"/>
    <n v="18757"/>
    <x v="1"/>
    <s v="09/02/2022"/>
    <x v="16"/>
    <x v="16"/>
    <x v="0"/>
    <x v="8"/>
    <x v="8"/>
    <x v="0"/>
    <x v="0"/>
    <s v="917844"/>
    <s v="8056597497022"/>
    <s v="*CF* OCULOS RX RALPH 0RA7134-54-5989"/>
    <x v="1"/>
    <x v="0"/>
    <x v="0"/>
    <x v="0"/>
    <x v="0"/>
    <x v="1"/>
    <x v="2"/>
    <x v="2"/>
    <n v="1171"/>
    <s v="RALPH"/>
    <x v="2"/>
    <x v="0"/>
    <x v="0"/>
    <x v="0"/>
    <n v="713"/>
    <n v="465"/>
    <n v="65.217399999999998"/>
    <n v="248"/>
    <n v="2818"/>
    <n v="159.77000000000001"/>
    <n v="495.42"/>
    <n v="1.5522313325405299"/>
    <n v="5.68810302369707"/>
    <n v="88.23"/>
    <n v="2322.58"/>
    <s v="Cartão Crédito: R$ 2100,00 | Cartão Débito: R$ 718,00"/>
    <x v="11"/>
  </r>
  <r>
    <x v="1"/>
    <n v="3064"/>
    <x v="1"/>
    <s v="11/02/2022"/>
    <x v="8"/>
    <x v="8"/>
    <x v="0"/>
    <x v="2"/>
    <x v="2"/>
    <x v="0"/>
    <x v="0"/>
    <s v="918318"/>
    <s v="8056597514538"/>
    <s v="*CF* OCULOS RX RALPH 0RA7135-55-5983"/>
    <x v="1"/>
    <x v="0"/>
    <x v="0"/>
    <x v="0"/>
    <x v="0"/>
    <x v="1"/>
    <x v="2"/>
    <x v="2"/>
    <n v="1171"/>
    <s v="RALPH"/>
    <x v="2"/>
    <x v="0"/>
    <x v="0"/>
    <x v="0"/>
    <n v="713"/>
    <n v="25"/>
    <n v="3.5063"/>
    <n v="688"/>
    <m/>
    <n v="159.77000000000001"/>
    <m/>
    <n v="4.3061901483382403"/>
    <m/>
    <n v="528.23"/>
    <m/>
    <m/>
    <x v="1"/>
  </r>
  <r>
    <x v="4"/>
    <n v="18797"/>
    <x v="1"/>
    <s v="12/02/2022"/>
    <x v="3"/>
    <x v="3"/>
    <x v="0"/>
    <x v="10"/>
    <x v="10"/>
    <x v="0"/>
    <x v="0"/>
    <s v="918318"/>
    <s v="8056597514538"/>
    <s v="*CF* OCULOS RX RALPH 0RA7135-55-5983"/>
    <x v="1"/>
    <x v="0"/>
    <x v="0"/>
    <x v="0"/>
    <x v="0"/>
    <x v="1"/>
    <x v="2"/>
    <x v="2"/>
    <n v="1171"/>
    <s v="RALPH"/>
    <x v="2"/>
    <x v="0"/>
    <x v="0"/>
    <x v="0"/>
    <n v="713"/>
    <n v="328"/>
    <n v="46.002800000000001"/>
    <n v="385"/>
    <n v="2955"/>
    <n v="159.77000000000001"/>
    <n v="495.42"/>
    <n v="2.4097139638230001"/>
    <n v="5.9646360663679303"/>
    <n v="225.23"/>
    <n v="2459.58"/>
    <s v="Cartão Crédito: R$ 2955,00"/>
    <x v="3"/>
  </r>
  <r>
    <x v="4"/>
    <n v="18808"/>
    <x v="1"/>
    <s v="14/02/2022"/>
    <x v="19"/>
    <x v="19"/>
    <x v="0"/>
    <x v="10"/>
    <x v="10"/>
    <x v="0"/>
    <x v="0"/>
    <s v="739975"/>
    <s v="8056597161237"/>
    <s v="*CF* OCULOS RX RALPH 0RA7118-53-5785"/>
    <x v="1"/>
    <x v="0"/>
    <x v="0"/>
    <x v="0"/>
    <x v="0"/>
    <x v="1"/>
    <x v="2"/>
    <x v="2"/>
    <n v="1171"/>
    <s v="RALPH"/>
    <x v="2"/>
    <x v="0"/>
    <x v="0"/>
    <x v="0"/>
    <n v="713"/>
    <n v="573"/>
    <n v="80.364699999999999"/>
    <n v="140"/>
    <m/>
    <n v="159.77000000000001"/>
    <m/>
    <n v="0.87625962320836204"/>
    <m/>
    <n v="-19.77"/>
    <m/>
    <m/>
    <x v="1"/>
  </r>
  <r>
    <x v="4"/>
    <n v="18670"/>
    <x v="1"/>
    <s v="03/02/2022"/>
    <x v="3"/>
    <x v="3"/>
    <x v="0"/>
    <x v="8"/>
    <x v="8"/>
    <x v="0"/>
    <x v="0"/>
    <s v="740480"/>
    <s v="8056597190992"/>
    <s v="OCULOS RX VOGUE 0VO4164-53-323"/>
    <x v="1"/>
    <x v="0"/>
    <x v="0"/>
    <x v="0"/>
    <x v="0"/>
    <x v="1"/>
    <x v="2"/>
    <x v="2"/>
    <n v="1043"/>
    <s v="VOGUE"/>
    <x v="2"/>
    <x v="0"/>
    <x v="0"/>
    <x v="0"/>
    <n v="913"/>
    <n v="213"/>
    <n v="23.329699999999999"/>
    <n v="700"/>
    <m/>
    <n v="160.72999999999999"/>
    <m/>
    <n v="4.3551297206495398"/>
    <m/>
    <n v="539.27"/>
    <m/>
    <m/>
    <x v="1"/>
  </r>
  <r>
    <x v="4"/>
    <n v="18787"/>
    <x v="1"/>
    <s v="12/02/2022"/>
    <x v="3"/>
    <x v="3"/>
    <x v="0"/>
    <x v="8"/>
    <x v="8"/>
    <x v="0"/>
    <x v="0"/>
    <s v="659858"/>
    <m/>
    <s v="OCULOS RX MIRAFLEX BABY ONE 44-4416-D"/>
    <x v="17"/>
    <x v="0"/>
    <x v="0"/>
    <x v="0"/>
    <x v="0"/>
    <x v="17"/>
    <x v="2"/>
    <x v="2"/>
    <n v="1215"/>
    <s v="MIRAFLEX"/>
    <x v="2"/>
    <x v="0"/>
    <x v="0"/>
    <x v="0"/>
    <n v="443"/>
    <n v="93"/>
    <n v="20.993200000000002"/>
    <n v="350"/>
    <n v="750"/>
    <n v="161.53"/>
    <n v="180.16"/>
    <n v="2.16678016467529"/>
    <n v="4.16296625222025"/>
    <n v="188.47"/>
    <n v="569.84"/>
    <s v="Cartão Crédito: R$ 750,00"/>
    <x v="3"/>
  </r>
  <r>
    <x v="1"/>
    <n v="3037"/>
    <x v="1"/>
    <s v="08/02/2022"/>
    <x v="4"/>
    <x v="4"/>
    <x v="0"/>
    <x v="1"/>
    <x v="1"/>
    <x v="0"/>
    <x v="0"/>
    <s v="LSA0002849"/>
    <s v="8056597246873"/>
    <s v="LT PRONTA ESSILOR ORMA SAPPHIRE"/>
    <x v="0"/>
    <x v="0"/>
    <x v="0"/>
    <x v="0"/>
    <x v="0"/>
    <x v="0"/>
    <x v="0"/>
    <x v="0"/>
    <n v="9999"/>
    <s v="RECEITA"/>
    <x v="4"/>
    <x v="1"/>
    <x v="0"/>
    <x v="0"/>
    <n v="359.5"/>
    <n v="9"/>
    <n v="1.2517"/>
    <n v="710"/>
    <m/>
    <n v="162.6"/>
    <m/>
    <n v="18.933333333333302"/>
    <m/>
    <n v="672.5"/>
    <m/>
    <m/>
    <x v="1"/>
  </r>
  <r>
    <x v="1"/>
    <n v="3062"/>
    <x v="1"/>
    <s v="10/02/2022"/>
    <x v="18"/>
    <x v="18"/>
    <x v="0"/>
    <x v="1"/>
    <x v="1"/>
    <x v="0"/>
    <x v="0"/>
    <s v="LSA0002849"/>
    <s v="8056597246873"/>
    <s v="LT PRONTA ESSILOR ORMA SAPPHIRE"/>
    <x v="0"/>
    <x v="0"/>
    <x v="0"/>
    <x v="0"/>
    <x v="0"/>
    <x v="0"/>
    <x v="0"/>
    <x v="0"/>
    <n v="9999"/>
    <s v="RECEITA"/>
    <x v="4"/>
    <x v="1"/>
    <x v="0"/>
    <x v="0"/>
    <n v="359.5"/>
    <n v="9"/>
    <n v="1.2517"/>
    <n v="710"/>
    <m/>
    <n v="162.6"/>
    <m/>
    <n v="18.933333333333302"/>
    <m/>
    <n v="672.5"/>
    <m/>
    <m/>
    <x v="1"/>
  </r>
  <r>
    <x v="1"/>
    <n v="3080"/>
    <x v="1"/>
    <s v="12/02/2022"/>
    <x v="3"/>
    <x v="3"/>
    <x v="0"/>
    <x v="2"/>
    <x v="2"/>
    <x v="0"/>
    <x v="0"/>
    <s v="LSA0002849"/>
    <s v="8056597246873"/>
    <s v="LT PRONTA ESSILOR ORMA SAPPHIRE"/>
    <x v="0"/>
    <x v="0"/>
    <x v="0"/>
    <x v="0"/>
    <x v="0"/>
    <x v="0"/>
    <x v="0"/>
    <x v="0"/>
    <n v="9999"/>
    <s v="RECEITA"/>
    <x v="4"/>
    <x v="1"/>
    <x v="0"/>
    <x v="0"/>
    <n v="359.5"/>
    <n v="9"/>
    <n v="1.2517"/>
    <n v="710"/>
    <m/>
    <n v="162.6"/>
    <m/>
    <n v="18.933333333333302"/>
    <m/>
    <n v="672.5"/>
    <m/>
    <m/>
    <x v="1"/>
  </r>
  <r>
    <x v="2"/>
    <n v="8162"/>
    <x v="1"/>
    <s v="24/02/2022"/>
    <x v="15"/>
    <x v="15"/>
    <x v="0"/>
    <x v="4"/>
    <x v="4"/>
    <x v="0"/>
    <x v="0"/>
    <s v="LSA0002849"/>
    <s v="8056597246873"/>
    <s v="LT PRONTA ESSILOR ORMA SAPPHIRE"/>
    <x v="0"/>
    <x v="0"/>
    <x v="0"/>
    <x v="0"/>
    <x v="0"/>
    <x v="0"/>
    <x v="0"/>
    <x v="0"/>
    <n v="9999"/>
    <s v="RECEITA"/>
    <x v="4"/>
    <x v="1"/>
    <x v="0"/>
    <x v="0"/>
    <n v="359.5"/>
    <n v="0"/>
    <n v="0"/>
    <n v="719"/>
    <n v="1342"/>
    <n v="162.6"/>
    <n v="241.86"/>
    <n v="7.7864414121724099"/>
    <n v="5.5486645166625301"/>
    <n v="626.66"/>
    <n v="1100.1400000000001"/>
    <s v="Cartão Crédito: R$ 1342,00"/>
    <x v="3"/>
  </r>
  <r>
    <x v="2"/>
    <n v="8066"/>
    <x v="1"/>
    <s v="09/02/2022"/>
    <x v="16"/>
    <x v="16"/>
    <x v="0"/>
    <x v="17"/>
    <x v="17"/>
    <x v="0"/>
    <x v="0"/>
    <s v="737847"/>
    <s v="7895277094653"/>
    <s v="OCULOS RX COLCCI C6136-51-B35"/>
    <x v="2"/>
    <x v="0"/>
    <x v="0"/>
    <x v="0"/>
    <x v="0"/>
    <x v="15"/>
    <x v="2"/>
    <x v="2"/>
    <n v="1223"/>
    <s v="COLCCI"/>
    <x v="2"/>
    <x v="3"/>
    <x v="0"/>
    <x v="0"/>
    <n v="549"/>
    <n v="79"/>
    <n v="14.389799999999999"/>
    <n v="470"/>
    <m/>
    <n v="164.22"/>
    <m/>
    <n v="2.8620143709657802"/>
    <m/>
    <n v="305.77999999999997"/>
    <m/>
    <m/>
    <x v="1"/>
  </r>
  <r>
    <x v="5"/>
    <n v="1420"/>
    <x v="1"/>
    <s v="19/02/2022"/>
    <x v="14"/>
    <x v="14"/>
    <x v="0"/>
    <x v="13"/>
    <x v="13"/>
    <x v="0"/>
    <x v="0"/>
    <s v="737886"/>
    <s v="7895277094172"/>
    <s v="OCULOS RX COLCCI C6147-55-B38"/>
    <x v="2"/>
    <x v="0"/>
    <x v="0"/>
    <x v="0"/>
    <x v="0"/>
    <x v="15"/>
    <x v="2"/>
    <x v="2"/>
    <n v="1223"/>
    <s v="COLCCI"/>
    <x v="2"/>
    <x v="1"/>
    <x v="0"/>
    <x v="0"/>
    <n v="499"/>
    <n v="29"/>
    <n v="5.8116000000000003"/>
    <n v="470"/>
    <m/>
    <n v="164.22"/>
    <m/>
    <n v="2.8620143709657802"/>
    <m/>
    <n v="305.77999999999997"/>
    <m/>
    <m/>
    <x v="1"/>
  </r>
  <r>
    <x v="0"/>
    <n v="13039"/>
    <x v="1"/>
    <s v="19/02/2022"/>
    <x v="14"/>
    <x v="14"/>
    <x v="0"/>
    <x v="9"/>
    <x v="9"/>
    <x v="0"/>
    <x v="0"/>
    <s v="903781"/>
    <s v="7895277099290"/>
    <s v="OCULOS RX COLCCI C6167-57-E5256"/>
    <x v="13"/>
    <x v="0"/>
    <x v="0"/>
    <x v="0"/>
    <x v="0"/>
    <x v="15"/>
    <x v="2"/>
    <x v="2"/>
    <n v="1223"/>
    <s v="COLCCI"/>
    <x v="2"/>
    <x v="0"/>
    <x v="0"/>
    <x v="0"/>
    <n v="624"/>
    <n v="0"/>
    <n v="0"/>
    <n v="624"/>
    <m/>
    <n v="164.22"/>
    <m/>
    <n v="3.7997807818779701"/>
    <m/>
    <n v="459.78"/>
    <m/>
    <m/>
    <x v="1"/>
  </r>
  <r>
    <x v="0"/>
    <n v="12931"/>
    <x v="1"/>
    <s v="07/02/2022"/>
    <x v="17"/>
    <x v="17"/>
    <x v="0"/>
    <x v="0"/>
    <x v="0"/>
    <x v="0"/>
    <x v="0"/>
    <s v="8684"/>
    <m/>
    <s v="PROG CONCEPT"/>
    <x v="2"/>
    <x v="0"/>
    <x v="0"/>
    <x v="0"/>
    <x v="0"/>
    <x v="2"/>
    <x v="0"/>
    <x v="0"/>
    <n v="9999"/>
    <s v="RECEITA"/>
    <x v="4"/>
    <x v="1"/>
    <x v="0"/>
    <x v="0"/>
    <n v="1336"/>
    <n v="1543"/>
    <n v="57.747"/>
    <n v="1129"/>
    <n v="1324"/>
    <n v="165.26"/>
    <n v="195.24"/>
    <n v="15.5167674546454"/>
    <n v="6.7813972546609298"/>
    <n v="1056.24"/>
    <n v="1128.76"/>
    <s v="Cartão Crédito: R$ 1324,00"/>
    <x v="16"/>
  </r>
  <r>
    <x v="0"/>
    <n v="12939"/>
    <x v="1"/>
    <s v="08/02/2022"/>
    <x v="4"/>
    <x v="4"/>
    <x v="0"/>
    <x v="0"/>
    <x v="0"/>
    <x v="0"/>
    <x v="0"/>
    <s v="8684"/>
    <m/>
    <s v="PROG BASIC"/>
    <x v="2"/>
    <x v="0"/>
    <x v="0"/>
    <x v="0"/>
    <x v="0"/>
    <x v="2"/>
    <x v="0"/>
    <x v="0"/>
    <n v="9999"/>
    <s v="RECEITA"/>
    <x v="4"/>
    <x v="1"/>
    <x v="0"/>
    <x v="0"/>
    <n v="1336"/>
    <n v="1693"/>
    <n v="63.360799999999998"/>
    <n v="979"/>
    <n v="1324"/>
    <n v="165.26"/>
    <n v="154.19"/>
    <n v="30.873541469568"/>
    <n v="8.5868084830404001"/>
    <n v="947.29"/>
    <n v="1169.81"/>
    <s v="Cartão Crédito: R$ 1324,00"/>
    <x v="16"/>
  </r>
  <r>
    <x v="4"/>
    <n v="18802"/>
    <x v="1"/>
    <s v="14/02/2022"/>
    <x v="11"/>
    <x v="11"/>
    <x v="0"/>
    <x v="10"/>
    <x v="10"/>
    <x v="0"/>
    <x v="0"/>
    <s v="8684"/>
    <m/>
    <s v="PROG BASIC"/>
    <x v="2"/>
    <x v="0"/>
    <x v="0"/>
    <x v="0"/>
    <x v="0"/>
    <x v="2"/>
    <x v="0"/>
    <x v="0"/>
    <n v="9999"/>
    <s v="RECEITA"/>
    <x v="4"/>
    <x v="1"/>
    <x v="0"/>
    <x v="0"/>
    <n v="1336"/>
    <n v="1693"/>
    <n v="63.360799999999998"/>
    <n v="979"/>
    <m/>
    <n v="165.26"/>
    <m/>
    <n v="19.166014095536401"/>
    <m/>
    <n v="927.92"/>
    <m/>
    <m/>
    <x v="1"/>
  </r>
  <r>
    <x v="4"/>
    <n v="18694"/>
    <x v="1"/>
    <s v="05/02/2022"/>
    <x v="22"/>
    <x v="23"/>
    <x v="0"/>
    <x v="10"/>
    <x v="10"/>
    <x v="0"/>
    <x v="0"/>
    <s v="8684"/>
    <m/>
    <s v="PROG BASIC"/>
    <x v="2"/>
    <x v="0"/>
    <x v="0"/>
    <x v="0"/>
    <x v="0"/>
    <x v="2"/>
    <x v="0"/>
    <x v="0"/>
    <n v="9999"/>
    <s v="RECEITA"/>
    <x v="4"/>
    <x v="1"/>
    <x v="0"/>
    <x v="0"/>
    <n v="1336"/>
    <n v="1693"/>
    <n v="63.360799999999998"/>
    <n v="979"/>
    <m/>
    <n v="165.26"/>
    <m/>
    <n v="19.166014095536401"/>
    <m/>
    <n v="927.92"/>
    <m/>
    <m/>
    <x v="1"/>
  </r>
  <r>
    <x v="2"/>
    <n v="8090"/>
    <x v="1"/>
    <s v="14/02/2022"/>
    <x v="15"/>
    <x v="15"/>
    <x v="0"/>
    <x v="17"/>
    <x v="17"/>
    <x v="0"/>
    <x v="0"/>
    <s v="8684"/>
    <m/>
    <s v="PROG BASIC"/>
    <x v="2"/>
    <x v="0"/>
    <x v="0"/>
    <x v="0"/>
    <x v="0"/>
    <x v="2"/>
    <x v="0"/>
    <x v="0"/>
    <n v="9999"/>
    <s v="RECEITA"/>
    <x v="4"/>
    <x v="1"/>
    <x v="0"/>
    <x v="0"/>
    <n v="1336"/>
    <n v="1693"/>
    <n v="63.360799999999998"/>
    <n v="979"/>
    <n v="1269"/>
    <n v="165.26"/>
    <n v="141.80000000000001"/>
    <n v="19.166014095536401"/>
    <n v="8.9492242595204505"/>
    <n v="927.92"/>
    <n v="1127.2"/>
    <s v="Cartão Débito: R$ 634,50 | Crédito: R$ 634,50"/>
    <x v="2"/>
  </r>
  <r>
    <x v="1"/>
    <n v="3192"/>
    <x v="1"/>
    <s v="26/02/2022"/>
    <x v="2"/>
    <x v="2"/>
    <x v="0"/>
    <x v="2"/>
    <x v="2"/>
    <x v="0"/>
    <x v="0"/>
    <s v="919657"/>
    <s v="7895653220676"/>
    <s v="*CF* OCULOS SOL GRAZI MASSAFERA 0GZ4047-55-I532"/>
    <x v="1"/>
    <x v="0"/>
    <x v="0"/>
    <x v="0"/>
    <x v="0"/>
    <x v="1"/>
    <x v="1"/>
    <x v="1"/>
    <n v="2018"/>
    <s v="GRAZI MASSAFERA"/>
    <x v="2"/>
    <x v="0"/>
    <x v="0"/>
    <x v="0"/>
    <n v="625"/>
    <n v="65"/>
    <n v="10.4"/>
    <n v="560"/>
    <m/>
    <n v="165.34"/>
    <m/>
    <n v="3.38696020321761"/>
    <m/>
    <n v="394.66"/>
    <m/>
    <m/>
    <x v="1"/>
  </r>
  <r>
    <x v="1"/>
    <n v="3130"/>
    <x v="1"/>
    <s v="18/02/2022"/>
    <x v="22"/>
    <x v="23"/>
    <x v="0"/>
    <x v="1"/>
    <x v="1"/>
    <x v="0"/>
    <x v="0"/>
    <s v="905746"/>
    <s v="7909446190012"/>
    <s v="OCULOS RX ANA HICKMANN AH6415N-G21"/>
    <x v="6"/>
    <x v="0"/>
    <x v="0"/>
    <x v="0"/>
    <x v="0"/>
    <x v="5"/>
    <x v="2"/>
    <x v="2"/>
    <n v="1175"/>
    <s v="ANA HICKMANN"/>
    <x v="2"/>
    <x v="0"/>
    <x v="0"/>
    <x v="0"/>
    <n v="660"/>
    <n v="110"/>
    <n v="16.666699999999999"/>
    <n v="550"/>
    <n v="749"/>
    <n v="166.32"/>
    <n v="198.94"/>
    <n v="3.3068783068783101"/>
    <n v="3.7649542575650901"/>
    <n v="383.68"/>
    <n v="550.05999999999995"/>
    <s v="Cartão Crédito: R$ 749,00"/>
    <x v="3"/>
  </r>
  <r>
    <x v="0"/>
    <n v="12992"/>
    <x v="1"/>
    <s v="14/02/2022"/>
    <x v="11"/>
    <x v="11"/>
    <x v="0"/>
    <x v="9"/>
    <x v="9"/>
    <x v="0"/>
    <x v="0"/>
    <s v="527060"/>
    <s v="8053672714371"/>
    <s v="OCULOS RX EMPORIO ARMANI EA3121-54-5567"/>
    <x v="1"/>
    <x v="0"/>
    <x v="0"/>
    <x v="0"/>
    <x v="0"/>
    <x v="1"/>
    <x v="2"/>
    <x v="2"/>
    <n v="1036"/>
    <s v="EMPORIO ARMANI"/>
    <x v="2"/>
    <x v="0"/>
    <x v="0"/>
    <x v="0"/>
    <n v="582"/>
    <n v="338"/>
    <n v="58.075600000000001"/>
    <n v="244"/>
    <m/>
    <n v="167.01"/>
    <m/>
    <n v="1.46099035985869"/>
    <m/>
    <n v="76.989999999999995"/>
    <m/>
    <m/>
    <x v="1"/>
  </r>
  <r>
    <x v="1"/>
    <n v="3082"/>
    <x v="1"/>
    <s v="12/02/2022"/>
    <x v="3"/>
    <x v="3"/>
    <x v="0"/>
    <x v="3"/>
    <x v="3"/>
    <x v="0"/>
    <x v="0"/>
    <s v="583503"/>
    <m/>
    <s v="OCULOS SOL HICKMANN HI3048-03A"/>
    <x v="6"/>
    <x v="0"/>
    <x v="0"/>
    <x v="0"/>
    <x v="0"/>
    <x v="5"/>
    <x v="1"/>
    <x v="1"/>
    <n v="1226"/>
    <s v="HICKMANN"/>
    <x v="2"/>
    <x v="0"/>
    <x v="0"/>
    <x v="0"/>
    <n v="560"/>
    <n v="0"/>
    <n v="0"/>
    <n v="560"/>
    <n v="560"/>
    <n v="167.44"/>
    <n v="167.44"/>
    <n v="3.3444816053511701"/>
    <n v="3.3444816053511701"/>
    <n v="392.56"/>
    <n v="392.56"/>
    <s v="Cartão Crédito: R$ 560,00"/>
    <x v="3"/>
  </r>
  <r>
    <x v="4"/>
    <n v="18683"/>
    <x v="1"/>
    <s v="04/02/2022"/>
    <x v="20"/>
    <x v="21"/>
    <x v="0"/>
    <x v="10"/>
    <x v="10"/>
    <x v="0"/>
    <x v="0"/>
    <s v="808212"/>
    <s v="7895277098071"/>
    <s v="OCULOS SOL COLCCI C0185-A0209"/>
    <x v="13"/>
    <x v="0"/>
    <x v="0"/>
    <x v="0"/>
    <x v="0"/>
    <x v="15"/>
    <x v="1"/>
    <x v="1"/>
    <n v="1223"/>
    <s v="COLCCI"/>
    <x v="2"/>
    <x v="0"/>
    <x v="0"/>
    <x v="0"/>
    <n v="499"/>
    <n v="109"/>
    <n v="21.843699999999998"/>
    <n v="390"/>
    <n v="390"/>
    <n v="169.28"/>
    <n v="169.28"/>
    <n v="2.3038752362949002"/>
    <n v="2.3038752362949002"/>
    <n v="220.72"/>
    <n v="220.72"/>
    <s v="Cartão Crédito: R$ 390,00"/>
    <x v="7"/>
  </r>
  <r>
    <x v="4"/>
    <n v="18916"/>
    <x v="1"/>
    <s v="23/02/2022"/>
    <x v="23"/>
    <x v="24"/>
    <x v="0"/>
    <x v="8"/>
    <x v="8"/>
    <x v="0"/>
    <x v="0"/>
    <s v="808219"/>
    <s v="7895277098095"/>
    <s v="OCULOS SOL COLCCI C0185-FG334"/>
    <x v="13"/>
    <x v="0"/>
    <x v="0"/>
    <x v="0"/>
    <x v="0"/>
    <x v="15"/>
    <x v="1"/>
    <x v="1"/>
    <n v="1223"/>
    <s v="COLCCI"/>
    <x v="2"/>
    <x v="0"/>
    <x v="0"/>
    <x v="0"/>
    <n v="499"/>
    <n v="169"/>
    <n v="33.867699999999999"/>
    <n v="330"/>
    <m/>
    <n v="169.28"/>
    <m/>
    <n v="1.9494328922495301"/>
    <m/>
    <n v="160.72"/>
    <m/>
    <m/>
    <x v="0"/>
  </r>
  <r>
    <x v="2"/>
    <n v="8064"/>
    <x v="1"/>
    <s v="08/02/2022"/>
    <x v="4"/>
    <x v="4"/>
    <x v="0"/>
    <x v="17"/>
    <x v="17"/>
    <x v="0"/>
    <x v="0"/>
    <s v="854802"/>
    <s v="7909446142981"/>
    <s v="OCULOS RX ANA HICKMANN AH6428-H01"/>
    <x v="6"/>
    <x v="0"/>
    <x v="0"/>
    <x v="0"/>
    <x v="0"/>
    <x v="5"/>
    <x v="2"/>
    <x v="2"/>
    <n v="1175"/>
    <s v="ANA HICKMANN"/>
    <x v="2"/>
    <x v="0"/>
    <x v="0"/>
    <x v="0"/>
    <n v="710"/>
    <n v="142"/>
    <n v="20"/>
    <n v="568"/>
    <n v="1217"/>
    <n v="169.68"/>
    <n v="280.26"/>
    <n v="3.3474776049033501"/>
    <n v="4.3423963462499104"/>
    <n v="398.32"/>
    <n v="936.74"/>
    <s v="Cartão Crédito: R$ 1217,00"/>
    <x v="3"/>
  </r>
  <r>
    <x v="0"/>
    <n v="13147"/>
    <x v="1"/>
    <s v="28/02/2022"/>
    <x v="25"/>
    <x v="26"/>
    <x v="0"/>
    <x v="15"/>
    <x v="15"/>
    <x v="0"/>
    <x v="0"/>
    <s v="860888"/>
    <s v="7909446150184"/>
    <s v="OCULOS RX HICKMANN HI1129T-09A"/>
    <x v="6"/>
    <x v="0"/>
    <x v="0"/>
    <x v="0"/>
    <x v="0"/>
    <x v="5"/>
    <x v="2"/>
    <x v="2"/>
    <n v="1226"/>
    <s v="HICKMANN"/>
    <x v="2"/>
    <x v="0"/>
    <x v="0"/>
    <x v="0"/>
    <n v="710"/>
    <n v="179"/>
    <n v="25.211300000000001"/>
    <n v="531"/>
    <m/>
    <n v="169.68"/>
    <m/>
    <n v="3.1294200848656302"/>
    <m/>
    <n v="361.32"/>
    <m/>
    <m/>
    <x v="1"/>
  </r>
  <r>
    <x v="4"/>
    <n v="18599"/>
    <x v="1"/>
    <s v="25/01/2022"/>
    <x v="1"/>
    <x v="20"/>
    <x v="0"/>
    <x v="7"/>
    <x v="7"/>
    <x v="0"/>
    <x v="0"/>
    <s v="321696"/>
    <s v="713132577295"/>
    <s v="*CF* OCULOS RX RALPH 0RA7044-52-1139"/>
    <x v="1"/>
    <x v="0"/>
    <x v="0"/>
    <x v="0"/>
    <x v="0"/>
    <x v="1"/>
    <x v="2"/>
    <x v="2"/>
    <n v="1171"/>
    <s v="RALPH"/>
    <x v="2"/>
    <x v="0"/>
    <x v="0"/>
    <x v="0"/>
    <n v="750"/>
    <n v="133"/>
    <n v="17.7333"/>
    <n v="617"/>
    <m/>
    <n v="169.93"/>
    <m/>
    <n v="3.6309068439945902"/>
    <m/>
    <n v="447.07"/>
    <m/>
    <m/>
    <x v="1"/>
  </r>
  <r>
    <x v="4"/>
    <n v="18705"/>
    <x v="1"/>
    <s v="07/02/2022"/>
    <x v="17"/>
    <x v="17"/>
    <x v="0"/>
    <x v="10"/>
    <x v="10"/>
    <x v="0"/>
    <x v="0"/>
    <s v="664263"/>
    <s v="8053672955545"/>
    <s v="*CF* OCULOS RX RALPH 0RA7103-52-1693"/>
    <x v="1"/>
    <x v="0"/>
    <x v="0"/>
    <x v="0"/>
    <x v="0"/>
    <x v="1"/>
    <x v="2"/>
    <x v="2"/>
    <n v="1171"/>
    <s v="RALPH"/>
    <x v="2"/>
    <x v="0"/>
    <x v="0"/>
    <x v="0"/>
    <n v="788"/>
    <n v="357"/>
    <n v="45.304600000000001"/>
    <n v="431"/>
    <n v="2140"/>
    <n v="169.93"/>
    <n v="421.14"/>
    <n v="2.53633849232037"/>
    <n v="5.0814456000379904"/>
    <n v="261.07"/>
    <n v="1718.86"/>
    <s v="Cartão Crédito: R$ 2140,00"/>
    <x v="10"/>
  </r>
  <r>
    <x v="2"/>
    <n v="8035"/>
    <x v="1"/>
    <s v="05/02/2022"/>
    <x v="9"/>
    <x v="9"/>
    <x v="0"/>
    <x v="4"/>
    <x v="4"/>
    <x v="0"/>
    <x v="0"/>
    <s v="919613"/>
    <s v="888392570413"/>
    <s v="OCULOS SOL ARNETTE 0AN4289-53-27811W"/>
    <x v="1"/>
    <x v="0"/>
    <x v="0"/>
    <x v="0"/>
    <x v="0"/>
    <x v="1"/>
    <x v="1"/>
    <x v="1"/>
    <n v="1070"/>
    <s v="ARNETTE"/>
    <x v="2"/>
    <x v="0"/>
    <x v="0"/>
    <x v="0"/>
    <n v="713"/>
    <n v="75"/>
    <n v="10.5189"/>
    <n v="638"/>
    <m/>
    <n v="170.12"/>
    <m/>
    <n v="3.7502939101810502"/>
    <m/>
    <n v="467.88"/>
    <m/>
    <m/>
    <x v="1"/>
  </r>
  <r>
    <x v="0"/>
    <n v="12997"/>
    <x v="1"/>
    <s v="14/02/2022"/>
    <x v="11"/>
    <x v="11"/>
    <x v="0"/>
    <x v="15"/>
    <x v="15"/>
    <x v="0"/>
    <x v="0"/>
    <s v="453828"/>
    <s v="7895653140394"/>
    <s v="*CF* OCULOS RX VOGUE 0VO5043L-54-2383"/>
    <x v="1"/>
    <x v="0"/>
    <x v="0"/>
    <x v="0"/>
    <x v="0"/>
    <x v="1"/>
    <x v="2"/>
    <x v="2"/>
    <n v="1043"/>
    <s v="VOGUE"/>
    <x v="2"/>
    <x v="0"/>
    <x v="0"/>
    <x v="0"/>
    <n v="700"/>
    <n v="140"/>
    <n v="20"/>
    <n v="560"/>
    <m/>
    <n v="170.75"/>
    <m/>
    <n v="3.2796486090775998"/>
    <m/>
    <n v="389.25"/>
    <m/>
    <m/>
    <x v="1"/>
  </r>
  <r>
    <x v="4"/>
    <n v="18745"/>
    <x v="1"/>
    <s v="09/02/2022"/>
    <x v="16"/>
    <x v="16"/>
    <x v="0"/>
    <x v="10"/>
    <x v="10"/>
    <x v="0"/>
    <x v="0"/>
    <s v="863204"/>
    <s v="7895653213739"/>
    <s v="*CF* OCULOS RX ARMANI EXCHANGE 0AX1043L-54-6003"/>
    <x v="4"/>
    <x v="0"/>
    <x v="0"/>
    <x v="0"/>
    <x v="0"/>
    <x v="1"/>
    <x v="2"/>
    <x v="2"/>
    <n v="1159"/>
    <s v="ARMANI EXCHANGE"/>
    <x v="2"/>
    <x v="0"/>
    <x v="0"/>
    <x v="0"/>
    <n v="738"/>
    <n v="313"/>
    <n v="42.411900000000003"/>
    <n v="425"/>
    <n v="1800"/>
    <n v="172.34"/>
    <n v="242.8"/>
    <n v="2.4660554717419099"/>
    <n v="7.4135090609555201"/>
    <n v="252.66"/>
    <n v="1557.2"/>
    <s v="Cartão Crédito: R$ 1800,00"/>
    <x v="3"/>
  </r>
  <r>
    <x v="2"/>
    <n v="8126"/>
    <x v="1"/>
    <s v="21/02/2022"/>
    <x v="0"/>
    <x v="0"/>
    <x v="0"/>
    <x v="4"/>
    <x v="4"/>
    <x v="0"/>
    <x v="0"/>
    <s v="755072"/>
    <s v="7895277096121"/>
    <s v="OCULOS RX COLCCI C6149-57-DJ4"/>
    <x v="2"/>
    <x v="0"/>
    <x v="0"/>
    <x v="0"/>
    <x v="0"/>
    <x v="15"/>
    <x v="2"/>
    <x v="2"/>
    <n v="1223"/>
    <s v="COLCCI"/>
    <x v="2"/>
    <x v="0"/>
    <x v="0"/>
    <x v="0"/>
    <n v="624"/>
    <n v="114"/>
    <n v="18.269200000000001"/>
    <n v="510"/>
    <m/>
    <n v="172.43"/>
    <m/>
    <n v="2.9577219741344298"/>
    <m/>
    <n v="337.57"/>
    <m/>
    <m/>
    <x v="1"/>
  </r>
  <r>
    <x v="1"/>
    <n v="3025"/>
    <x v="1"/>
    <s v="07/02/2022"/>
    <x v="11"/>
    <x v="11"/>
    <x v="0"/>
    <x v="2"/>
    <x v="2"/>
    <x v="0"/>
    <x v="0"/>
    <s v="585494"/>
    <s v="8053672822564"/>
    <s v="*CF* OCULOS RX RAY BAN 0RX7140-51-2000"/>
    <x v="1"/>
    <x v="0"/>
    <x v="0"/>
    <x v="0"/>
    <x v="0"/>
    <x v="1"/>
    <x v="2"/>
    <x v="2"/>
    <n v="1050"/>
    <s v="RAY BAN"/>
    <x v="2"/>
    <x v="3"/>
    <x v="0"/>
    <x v="0"/>
    <n v="924"/>
    <n v="74"/>
    <n v="8.0086999999999993"/>
    <n v="850"/>
    <n v="1709"/>
    <n v="173.42"/>
    <n v="385.68"/>
    <n v="4.9013954561180899"/>
    <n v="4.4311346193735703"/>
    <n v="676.58"/>
    <n v="1323.32"/>
    <s v="Crédito: R$ 1709,00"/>
    <x v="0"/>
  </r>
  <r>
    <x v="4"/>
    <n v="18878"/>
    <x v="1"/>
    <s v="19/02/2022"/>
    <x v="14"/>
    <x v="14"/>
    <x v="0"/>
    <x v="7"/>
    <x v="7"/>
    <x v="0"/>
    <x v="0"/>
    <s v="664457"/>
    <s v="8053672971439"/>
    <s v="*CF* OCULOS RX RAY BAN RX5366-54-5082"/>
    <x v="1"/>
    <x v="0"/>
    <x v="0"/>
    <x v="0"/>
    <x v="0"/>
    <x v="1"/>
    <x v="2"/>
    <x v="2"/>
    <n v="1050"/>
    <s v="RAY BAN"/>
    <x v="2"/>
    <x v="1"/>
    <x v="0"/>
    <x v="0"/>
    <n v="840"/>
    <n v="179"/>
    <n v="21.3095"/>
    <n v="661"/>
    <m/>
    <n v="173.42"/>
    <m/>
    <n v="3.8115557605812498"/>
    <m/>
    <n v="487.58"/>
    <m/>
    <m/>
    <x v="1"/>
  </r>
  <r>
    <x v="0"/>
    <n v="12882"/>
    <x v="1"/>
    <s v="03/02/2022"/>
    <x v="1"/>
    <x v="20"/>
    <x v="0"/>
    <x v="9"/>
    <x v="9"/>
    <x v="0"/>
    <x v="0"/>
    <s v="863065"/>
    <s v="7895277099696"/>
    <s v="OCULOS RX MORMAII SWAP NG DUO-56-DK2"/>
    <x v="13"/>
    <x v="0"/>
    <x v="0"/>
    <x v="0"/>
    <x v="0"/>
    <x v="15"/>
    <x v="2"/>
    <x v="2"/>
    <n v="1047"/>
    <s v="MORMAII"/>
    <x v="2"/>
    <x v="0"/>
    <x v="0"/>
    <x v="0"/>
    <n v="624"/>
    <n v="125"/>
    <n v="20.0321"/>
    <n v="499"/>
    <n v="769"/>
    <n v="173.88"/>
    <n v="191.35"/>
    <n v="2.8697952610996098"/>
    <n v="4.0188136921870896"/>
    <n v="325.12"/>
    <n v="577.65"/>
    <s v="Cartão Convênio: R$ 769,00"/>
    <x v="9"/>
  </r>
  <r>
    <x v="4"/>
    <n v="18693"/>
    <x v="1"/>
    <s v="04/02/2022"/>
    <x v="20"/>
    <x v="21"/>
    <x v="0"/>
    <x v="11"/>
    <x v="11"/>
    <x v="0"/>
    <x v="0"/>
    <s v="790101"/>
    <s v="7895277097548"/>
    <s v="OCULOS RX MORMAII M6098-56-AFL"/>
    <x v="15"/>
    <x v="0"/>
    <x v="0"/>
    <x v="0"/>
    <x v="0"/>
    <x v="15"/>
    <x v="2"/>
    <x v="2"/>
    <n v="1047"/>
    <s v="MORMAII"/>
    <x v="2"/>
    <x v="1"/>
    <x v="0"/>
    <x v="0"/>
    <n v="499"/>
    <n v="109"/>
    <n v="21.843699999999998"/>
    <n v="390"/>
    <m/>
    <n v="173.88"/>
    <m/>
    <n v="2.2429261559696299"/>
    <m/>
    <n v="216.12"/>
    <m/>
    <m/>
    <x v="1"/>
  </r>
  <r>
    <x v="4"/>
    <n v="18776"/>
    <x v="1"/>
    <s v="10/02/2022"/>
    <x v="18"/>
    <x v="18"/>
    <x v="0"/>
    <x v="10"/>
    <x v="10"/>
    <x v="0"/>
    <x v="0"/>
    <s v="755073"/>
    <s v="7895277096091"/>
    <s v="OCULOS RX COLCCI C6149-57-FF5"/>
    <x v="2"/>
    <x v="0"/>
    <x v="0"/>
    <x v="0"/>
    <x v="0"/>
    <x v="15"/>
    <x v="2"/>
    <x v="2"/>
    <n v="1223"/>
    <s v="COLCCI"/>
    <x v="2"/>
    <x v="0"/>
    <x v="0"/>
    <x v="0"/>
    <n v="624"/>
    <n v="137"/>
    <n v="21.955100000000002"/>
    <n v="487"/>
    <m/>
    <n v="173.88"/>
    <m/>
    <n v="2.8007821486082398"/>
    <m/>
    <n v="313.12"/>
    <m/>
    <m/>
    <x v="1"/>
  </r>
  <r>
    <x v="2"/>
    <n v="8095"/>
    <x v="1"/>
    <s v="15/02/2022"/>
    <x v="7"/>
    <x v="7"/>
    <x v="0"/>
    <x v="4"/>
    <x v="4"/>
    <x v="0"/>
    <x v="0"/>
    <s v="962221"/>
    <s v="7895277104055"/>
    <s v="OCULOS RX COLCCI C6183-55-FG6"/>
    <x v="13"/>
    <x v="0"/>
    <x v="0"/>
    <x v="0"/>
    <x v="0"/>
    <x v="15"/>
    <x v="2"/>
    <x v="2"/>
    <n v="1223"/>
    <s v="COLCCI"/>
    <x v="2"/>
    <x v="0"/>
    <x v="0"/>
    <x v="0"/>
    <n v="499"/>
    <n v="0"/>
    <n v="0"/>
    <n v="499"/>
    <n v="2534"/>
    <n v="173.88"/>
    <n v="431.48"/>
    <n v="2.8697952610996098"/>
    <n v="5.87280986372485"/>
    <n v="325.12"/>
    <n v="2102.52"/>
    <s v="Cartão Crédito: R$ 2534,00"/>
    <x v="16"/>
  </r>
  <r>
    <x v="0"/>
    <n v="13052"/>
    <x v="1"/>
    <s v="20/02/2022"/>
    <x v="27"/>
    <x v="28"/>
    <x v="0"/>
    <x v="0"/>
    <x v="0"/>
    <x v="0"/>
    <x v="0"/>
    <s v="898595"/>
    <s v="7895277101078"/>
    <s v="OCULOS RX MORMAII M6112-AFW55"/>
    <x v="13"/>
    <x v="0"/>
    <x v="0"/>
    <x v="0"/>
    <x v="0"/>
    <x v="15"/>
    <x v="2"/>
    <x v="2"/>
    <n v="1047"/>
    <s v="MORMAII"/>
    <x v="2"/>
    <x v="0"/>
    <x v="0"/>
    <x v="0"/>
    <n v="624"/>
    <n v="187"/>
    <n v="29.9679"/>
    <n v="437"/>
    <n v="1500"/>
    <n v="173.88"/>
    <n v="274.67"/>
    <n v="2.5132275132275099"/>
    <n v="5.4610987730731404"/>
    <n v="263.12"/>
    <n v="1225.33"/>
    <s v="Cartão Crédito: R$ 1500,00"/>
    <x v="7"/>
  </r>
  <r>
    <x v="0"/>
    <n v="13080"/>
    <x v="1"/>
    <s v="22/02/2022"/>
    <x v="6"/>
    <x v="6"/>
    <x v="0"/>
    <x v="15"/>
    <x v="15"/>
    <x v="0"/>
    <x v="0"/>
    <s v="755071"/>
    <s v="7895277096138"/>
    <s v="OCULOS RX COLCCI C6149-57-C23"/>
    <x v="2"/>
    <x v="0"/>
    <x v="0"/>
    <x v="0"/>
    <x v="0"/>
    <x v="15"/>
    <x v="2"/>
    <x v="2"/>
    <n v="1223"/>
    <s v="COLCCI"/>
    <x v="2"/>
    <x v="0"/>
    <x v="0"/>
    <x v="0"/>
    <n v="624"/>
    <n v="125"/>
    <n v="20.0321"/>
    <n v="499"/>
    <n v="787"/>
    <n v="173.88"/>
    <n v="190.64"/>
    <n v="2.8697952610996098"/>
    <n v="4.12819974821653"/>
    <n v="325.12"/>
    <n v="596.36"/>
    <s v="Cartão Crédito: R$ 787,00"/>
    <x v="3"/>
  </r>
  <r>
    <x v="0"/>
    <n v="13137"/>
    <x v="1"/>
    <s v="27/02/2022"/>
    <x v="24"/>
    <x v="25"/>
    <x v="0"/>
    <x v="9"/>
    <x v="9"/>
    <x v="0"/>
    <x v="0"/>
    <s v="755068"/>
    <s v="7895277096107"/>
    <s v="OCULOS RX COLCCI C6149-57-A94"/>
    <x v="2"/>
    <x v="0"/>
    <x v="0"/>
    <x v="0"/>
    <x v="0"/>
    <x v="15"/>
    <x v="2"/>
    <x v="2"/>
    <n v="1223"/>
    <s v="COLCCI"/>
    <x v="2"/>
    <x v="0"/>
    <x v="0"/>
    <x v="0"/>
    <n v="624"/>
    <n v="125"/>
    <n v="20.0321"/>
    <n v="499"/>
    <n v="499"/>
    <n v="173.88"/>
    <n v="173.88"/>
    <n v="2.8697952610996098"/>
    <n v="2.8697952610996098"/>
    <n v="325.12"/>
    <n v="325.12"/>
    <s v="Cartão Débito: R$ 499,00"/>
    <x v="2"/>
  </r>
  <r>
    <x v="0"/>
    <n v="13003"/>
    <x v="1"/>
    <s v="15/02/2022"/>
    <x v="7"/>
    <x v="7"/>
    <x v="0"/>
    <x v="0"/>
    <x v="0"/>
    <x v="0"/>
    <x v="0"/>
    <s v="664813"/>
    <s v="7895653174092"/>
    <s v="*CF* OCULOS RX VOGUE 0VO5251L-52-2654"/>
    <x v="1"/>
    <x v="0"/>
    <x v="0"/>
    <x v="0"/>
    <x v="0"/>
    <x v="1"/>
    <x v="2"/>
    <x v="2"/>
    <n v="1043"/>
    <s v="VOGUE"/>
    <x v="2"/>
    <x v="0"/>
    <x v="0"/>
    <x v="0"/>
    <n v="725"/>
    <n v="145"/>
    <n v="20"/>
    <n v="580"/>
    <n v="2470"/>
    <n v="173.91"/>
    <n v="546.91"/>
    <n v="3.3350583635213602"/>
    <n v="4.5162823864986903"/>
    <n v="406.09"/>
    <n v="1923.09"/>
    <s v="Cartão Débito: R$ 2470,00"/>
    <x v="2"/>
  </r>
  <r>
    <x v="0"/>
    <n v="13099"/>
    <x v="1"/>
    <s v="22/02/2022"/>
    <x v="6"/>
    <x v="6"/>
    <x v="0"/>
    <x v="0"/>
    <x v="0"/>
    <x v="0"/>
    <x v="0"/>
    <s v="636125"/>
    <s v="7895653170216"/>
    <s v="*CF* OCULOS RX VOGUE 0VO5233L-53-2650"/>
    <x v="1"/>
    <x v="0"/>
    <x v="0"/>
    <x v="0"/>
    <x v="0"/>
    <x v="1"/>
    <x v="2"/>
    <x v="2"/>
    <n v="1043"/>
    <s v="VOGUE"/>
    <x v="2"/>
    <x v="0"/>
    <x v="0"/>
    <x v="0"/>
    <n v="725"/>
    <n v="125"/>
    <n v="17.241399999999999"/>
    <n v="600"/>
    <n v="1440"/>
    <n v="173.91"/>
    <n v="259.91000000000003"/>
    <n v="3.4500603760565798"/>
    <n v="5.5403793620868802"/>
    <n v="426.09"/>
    <n v="1180.0899999999999"/>
    <s v="Cartão Crédito: R$ 1440,00"/>
    <x v="3"/>
  </r>
  <r>
    <x v="2"/>
    <n v="8029"/>
    <x v="1"/>
    <s v="02/02/2022"/>
    <x v="5"/>
    <x v="5"/>
    <x v="0"/>
    <x v="4"/>
    <x v="4"/>
    <x v="0"/>
    <x v="0"/>
    <s v="8599"/>
    <m/>
    <s v="PROG MAX"/>
    <x v="2"/>
    <x v="0"/>
    <x v="0"/>
    <x v="0"/>
    <x v="0"/>
    <x v="2"/>
    <x v="0"/>
    <x v="0"/>
    <n v="9999"/>
    <s v="RECEITA"/>
    <x v="4"/>
    <x v="0"/>
    <x v="0"/>
    <x v="0"/>
    <n v="1767"/>
    <n v="2384"/>
    <n v="67.459000000000003"/>
    <n v="1150"/>
    <m/>
    <n v="174.3"/>
    <m/>
    <n v="13.195639701663801"/>
    <m/>
    <n v="1062.8499999999999"/>
    <m/>
    <m/>
    <x v="1"/>
  </r>
  <r>
    <x v="0"/>
    <n v="12942"/>
    <x v="1"/>
    <s v="08/02/2022"/>
    <x v="4"/>
    <x v="4"/>
    <x v="0"/>
    <x v="15"/>
    <x v="15"/>
    <x v="0"/>
    <x v="0"/>
    <s v="960642"/>
    <m/>
    <s v="OCULOS RX VISTA EYEWEAR NN4704-4716-C17 "/>
    <x v="2"/>
    <x v="0"/>
    <x v="0"/>
    <x v="0"/>
    <x v="0"/>
    <x v="17"/>
    <x v="2"/>
    <x v="2"/>
    <n v="1215"/>
    <s v="MIRAFLEX"/>
    <x v="2"/>
    <x v="1"/>
    <x v="0"/>
    <x v="0"/>
    <n v="450"/>
    <n v="96"/>
    <n v="21.333300000000001"/>
    <n v="354"/>
    <n v="624"/>
    <n v="174.49"/>
    <n v="191.96"/>
    <n v="2.02876955699467"/>
    <n v="3.2506772244217501"/>
    <n v="179.51"/>
    <n v="432.04"/>
    <s v="Cartão Crédito: R$ 624,00"/>
    <x v="3"/>
  </r>
  <r>
    <x v="4"/>
    <n v="18817"/>
    <x v="1"/>
    <s v="15/02/2022"/>
    <x v="7"/>
    <x v="7"/>
    <x v="0"/>
    <x v="10"/>
    <x v="10"/>
    <x v="0"/>
    <x v="0"/>
    <s v="865482"/>
    <s v="7895653217638"/>
    <s v="*CF* OCULOS RX RAY BAN 0RX7189L-54-8102"/>
    <x v="4"/>
    <x v="0"/>
    <x v="0"/>
    <x v="0"/>
    <x v="0"/>
    <x v="1"/>
    <x v="2"/>
    <x v="2"/>
    <n v="1050"/>
    <s v="RAY BAN"/>
    <x v="2"/>
    <x v="0"/>
    <x v="0"/>
    <x v="0"/>
    <n v="738"/>
    <n v="562"/>
    <n v="76.151799999999994"/>
    <n v="176"/>
    <m/>
    <n v="174.87"/>
    <m/>
    <n v="1.0064619431577699"/>
    <m/>
    <n v="1.1299999999999999"/>
    <m/>
    <m/>
    <x v="1"/>
  </r>
  <r>
    <x v="5"/>
    <n v="1392"/>
    <x v="1"/>
    <s v="16/02/2022"/>
    <x v="12"/>
    <x v="12"/>
    <x v="0"/>
    <x v="13"/>
    <x v="13"/>
    <x v="0"/>
    <x v="0"/>
    <s v="865482"/>
    <s v="7895653217638"/>
    <s v="*CF* OCULOS RX RAY BAN 0RX7189L-54-8102"/>
    <x v="4"/>
    <x v="0"/>
    <x v="0"/>
    <x v="0"/>
    <x v="0"/>
    <x v="1"/>
    <x v="2"/>
    <x v="2"/>
    <n v="1050"/>
    <s v="RAY BAN"/>
    <x v="2"/>
    <x v="0"/>
    <x v="0"/>
    <x v="0"/>
    <n v="738"/>
    <n v="63"/>
    <n v="8.5366"/>
    <n v="675"/>
    <m/>
    <n v="174.87"/>
    <m/>
    <n v="3.8600102933607801"/>
    <m/>
    <n v="500.13"/>
    <m/>
    <m/>
    <x v="1"/>
  </r>
  <r>
    <x v="4"/>
    <n v="18850"/>
    <x v="1"/>
    <s v="16/02/2022"/>
    <x v="12"/>
    <x v="12"/>
    <x v="0"/>
    <x v="8"/>
    <x v="8"/>
    <x v="0"/>
    <x v="0"/>
    <s v="635931"/>
    <s v="7895653170438"/>
    <s v="OCULOS RX RAY BAN 0RX7133L-55-5828"/>
    <x v="1"/>
    <x v="0"/>
    <x v="0"/>
    <x v="0"/>
    <x v="0"/>
    <x v="1"/>
    <x v="2"/>
    <x v="2"/>
    <n v="1050"/>
    <s v="RAY BAN"/>
    <x v="2"/>
    <x v="0"/>
    <x v="0"/>
    <x v="0"/>
    <n v="675"/>
    <n v="312"/>
    <n v="46.222200000000001"/>
    <n v="363"/>
    <m/>
    <n v="174.87"/>
    <m/>
    <n v="2.0758277577629101"/>
    <m/>
    <n v="188.13"/>
    <m/>
    <m/>
    <x v="1"/>
  </r>
  <r>
    <x v="0"/>
    <n v="13031"/>
    <x v="1"/>
    <s v="17/02/2022"/>
    <x v="13"/>
    <x v="13"/>
    <x v="0"/>
    <x v="9"/>
    <x v="9"/>
    <x v="0"/>
    <x v="0"/>
    <s v="847906"/>
    <s v="7895653214057"/>
    <s v="*CF* OCULOS RX RAY BAN 0RX7185L-52-2012"/>
    <x v="1"/>
    <x v="0"/>
    <x v="0"/>
    <x v="0"/>
    <x v="0"/>
    <x v="1"/>
    <x v="2"/>
    <x v="2"/>
    <n v="1050"/>
    <s v="RAY BAN"/>
    <x v="2"/>
    <x v="0"/>
    <x v="0"/>
    <x v="0"/>
    <n v="738"/>
    <n v="63"/>
    <n v="8.5366"/>
    <n v="675"/>
    <m/>
    <n v="174.87"/>
    <m/>
    <n v="3.8600102933607801"/>
    <m/>
    <n v="500.13"/>
    <m/>
    <m/>
    <x v="1"/>
  </r>
  <r>
    <x v="1"/>
    <n v="3139"/>
    <x v="1"/>
    <s v="19/02/2022"/>
    <x v="14"/>
    <x v="14"/>
    <x v="0"/>
    <x v="3"/>
    <x v="3"/>
    <x v="0"/>
    <x v="0"/>
    <s v="865482"/>
    <s v="7895653217638"/>
    <s v="*CF* OCULOS RX RAY BAN 0RX7189L-54-8102"/>
    <x v="4"/>
    <x v="0"/>
    <x v="0"/>
    <x v="0"/>
    <x v="0"/>
    <x v="1"/>
    <x v="2"/>
    <x v="2"/>
    <n v="1050"/>
    <s v="RAY BAN"/>
    <x v="2"/>
    <x v="0"/>
    <x v="0"/>
    <x v="0"/>
    <n v="738"/>
    <n v="168"/>
    <n v="22.764199999999999"/>
    <n v="570"/>
    <m/>
    <n v="174.87"/>
    <m/>
    <n v="3.25956424772688"/>
    <m/>
    <n v="395.13"/>
    <m/>
    <m/>
    <x v="1"/>
  </r>
  <r>
    <x v="0"/>
    <n v="13086"/>
    <x v="1"/>
    <s v="22/02/2022"/>
    <x v="6"/>
    <x v="6"/>
    <x v="0"/>
    <x v="15"/>
    <x v="15"/>
    <x v="0"/>
    <x v="0"/>
    <s v="715924"/>
    <s v="7895653184794"/>
    <s v="*CF* OCULOS RX RAY BAN 0RX7167L-53-5196"/>
    <x v="1"/>
    <x v="0"/>
    <x v="0"/>
    <x v="0"/>
    <x v="0"/>
    <x v="1"/>
    <x v="2"/>
    <x v="2"/>
    <n v="1050"/>
    <s v="RAY BAN"/>
    <x v="2"/>
    <x v="0"/>
    <x v="0"/>
    <x v="0"/>
    <n v="738"/>
    <n v="148"/>
    <n v="20.054200000000002"/>
    <n v="590"/>
    <m/>
    <n v="174.87"/>
    <m/>
    <n v="3.3739349230857201"/>
    <m/>
    <n v="415.13"/>
    <m/>
    <m/>
    <x v="1"/>
  </r>
  <r>
    <x v="2"/>
    <n v="8087"/>
    <x v="1"/>
    <s v="12/02/2022"/>
    <x v="6"/>
    <x v="6"/>
    <x v="0"/>
    <x v="4"/>
    <x v="4"/>
    <x v="0"/>
    <x v="0"/>
    <s v="960652"/>
    <m/>
    <s v="OCULOS RX VISTA EYEWEAR NN4710-4515-C7 "/>
    <x v="2"/>
    <x v="0"/>
    <x v="0"/>
    <x v="0"/>
    <x v="0"/>
    <x v="17"/>
    <x v="2"/>
    <x v="2"/>
    <n v="1215"/>
    <s v="MIRAFLEX"/>
    <x v="2"/>
    <x v="0"/>
    <x v="0"/>
    <x v="0"/>
    <n v="563"/>
    <n v="0"/>
    <n v="0"/>
    <n v="563"/>
    <n v="763"/>
    <n v="174.9"/>
    <n v="184.31"/>
    <n v="3.21898227558605"/>
    <n v="4.1397645271553403"/>
    <n v="388.1"/>
    <n v="578.69000000000005"/>
    <s v="Cartão Crédito: R$ 563,00 | Crédito: R$ 200,00"/>
    <x v="3"/>
  </r>
  <r>
    <x v="1"/>
    <n v="3191"/>
    <x v="1"/>
    <s v="26/02/2022"/>
    <x v="2"/>
    <x v="2"/>
    <x v="0"/>
    <x v="2"/>
    <x v="2"/>
    <x v="0"/>
    <x v="0"/>
    <s v="663278"/>
    <s v="888392390837"/>
    <s v="OCULOS SOL ARNETTE 0AN4251-58-256281"/>
    <x v="1"/>
    <x v="0"/>
    <x v="0"/>
    <x v="0"/>
    <x v="0"/>
    <x v="1"/>
    <x v="1"/>
    <x v="1"/>
    <n v="1070"/>
    <s v="ARNETTE"/>
    <x v="2"/>
    <x v="0"/>
    <x v="0"/>
    <x v="0"/>
    <n v="738"/>
    <n v="98"/>
    <n v="13.2791"/>
    <n v="640"/>
    <n v="640"/>
    <n v="176.79"/>
    <n v="176.79"/>
    <n v="3.6201142598563298"/>
    <n v="3.6201142598563298"/>
    <n v="463.21"/>
    <n v="463.21"/>
    <s v="Cartão Crédito: R$ 640,00"/>
    <x v="6"/>
  </r>
  <r>
    <x v="0"/>
    <n v="13141"/>
    <x v="1"/>
    <s v="28/02/2022"/>
    <x v="25"/>
    <x v="26"/>
    <x v="0"/>
    <x v="15"/>
    <x v="15"/>
    <x v="0"/>
    <x v="0"/>
    <s v="900171"/>
    <s v="8056597475464"/>
    <s v="OCULOS SOL VOGUE 0VO5394S-52-295087"/>
    <x v="4"/>
    <x v="0"/>
    <x v="0"/>
    <x v="0"/>
    <x v="0"/>
    <x v="1"/>
    <x v="1"/>
    <x v="1"/>
    <n v="1043"/>
    <s v="VOGUE"/>
    <x v="2"/>
    <x v="0"/>
    <x v="0"/>
    <x v="0"/>
    <n v="625"/>
    <n v="25"/>
    <n v="4"/>
    <n v="600"/>
    <n v="600"/>
    <n v="177.47"/>
    <n v="177.47"/>
    <n v="3.3808531019327202"/>
    <n v="3.3808531019327202"/>
    <n v="422.53"/>
    <n v="422.53"/>
    <s v="Cartão Crédito: R$ 600,00"/>
    <x v="2"/>
  </r>
  <r>
    <x v="0"/>
    <n v="12965"/>
    <x v="1"/>
    <s v="10/02/2022"/>
    <x v="18"/>
    <x v="18"/>
    <x v="0"/>
    <x v="15"/>
    <x v="15"/>
    <x v="0"/>
    <x v="0"/>
    <s v="VS12678"/>
    <m/>
    <s v="VS ULTRAX TRIVEX INC.  ANTIRRISCO"/>
    <x v="18"/>
    <x v="0"/>
    <x v="0"/>
    <x v="0"/>
    <x v="0"/>
    <x v="18"/>
    <x v="0"/>
    <x v="0"/>
    <n v="9999"/>
    <s v="RECEITA"/>
    <x v="4"/>
    <x v="1"/>
    <x v="0"/>
    <x v="0"/>
    <n v="268.5"/>
    <n v="117"/>
    <n v="21.787700000000001"/>
    <n v="420"/>
    <n v="420"/>
    <n v="179"/>
    <n v="61.13"/>
    <n v="6.87060363160478"/>
    <n v="6.87060363160478"/>
    <n v="358.87"/>
    <n v="358.87"/>
    <s v="Cartão Crédito: R$ 420,00"/>
    <x v="2"/>
  </r>
  <r>
    <x v="5"/>
    <n v="1465"/>
    <x v="1"/>
    <s v="28/02/2022"/>
    <x v="25"/>
    <x v="26"/>
    <x v="0"/>
    <x v="13"/>
    <x v="13"/>
    <x v="0"/>
    <x v="0"/>
    <s v="924084"/>
    <s v="7895277102815"/>
    <s v="OCULOS SOL MORMAII KONA WOOD-59-AFW"/>
    <x v="13"/>
    <x v="0"/>
    <x v="0"/>
    <x v="0"/>
    <x v="0"/>
    <x v="15"/>
    <x v="1"/>
    <x v="1"/>
    <n v="1047"/>
    <s v="MORMAII"/>
    <x v="2"/>
    <x v="0"/>
    <x v="0"/>
    <x v="0"/>
    <n v="499"/>
    <n v="0"/>
    <n v="0"/>
    <n v="499"/>
    <n v="789"/>
    <n v="179.86"/>
    <n v="249.46"/>
    <n v="2.77438007339041"/>
    <n v="3.16283171650766"/>
    <n v="319.14"/>
    <n v="539.54"/>
    <s v="Cartão Crédito: R$ 789,00"/>
    <x v="17"/>
  </r>
  <r>
    <x v="2"/>
    <n v="8119"/>
    <x v="1"/>
    <s v="18/02/2022"/>
    <x v="22"/>
    <x v="23"/>
    <x v="0"/>
    <x v="4"/>
    <x v="4"/>
    <x v="0"/>
    <x v="0"/>
    <s v="729894"/>
    <s v="7909446102619"/>
    <s v="OCULOS RX ANA HICKMANN AH1374-04CS"/>
    <x v="6"/>
    <x v="0"/>
    <x v="0"/>
    <x v="0"/>
    <x v="0"/>
    <x v="5"/>
    <x v="2"/>
    <x v="2"/>
    <n v="1175"/>
    <s v="ANA HICKMANN"/>
    <x v="2"/>
    <x v="0"/>
    <x v="0"/>
    <x v="0"/>
    <n v="848"/>
    <n v="212"/>
    <n v="25"/>
    <n v="636"/>
    <m/>
    <n v="180.6"/>
    <m/>
    <n v="3.5215946843853798"/>
    <m/>
    <n v="455.4"/>
    <m/>
    <m/>
    <x v="1"/>
  </r>
  <r>
    <x v="1"/>
    <n v="2976"/>
    <x v="1"/>
    <s v="03/02/2022"/>
    <x v="1"/>
    <x v="20"/>
    <x v="0"/>
    <x v="2"/>
    <x v="2"/>
    <x v="0"/>
    <x v="0"/>
    <s v="905720"/>
    <s v="7909446188965"/>
    <s v="OCULOS RX ANA HICKMANN AH1397N-09A"/>
    <x v="6"/>
    <x v="0"/>
    <x v="0"/>
    <x v="0"/>
    <x v="0"/>
    <x v="5"/>
    <x v="2"/>
    <x v="2"/>
    <n v="1175"/>
    <s v="ANA HICKMANN"/>
    <x v="2"/>
    <x v="0"/>
    <x v="0"/>
    <x v="0"/>
    <n v="760"/>
    <n v="152"/>
    <n v="20"/>
    <n v="608"/>
    <n v="4241"/>
    <n v="183.12"/>
    <n v="417.06"/>
    <n v="3.3202271734381799"/>
    <n v="10.1688006521843"/>
    <n v="424.88"/>
    <n v="3823.94"/>
    <s v="Cartão Débito: R$ 4241,00"/>
    <x v="2"/>
  </r>
  <r>
    <x v="4"/>
    <n v="18706"/>
    <x v="1"/>
    <s v="07/02/2022"/>
    <x v="17"/>
    <x v="17"/>
    <x v="0"/>
    <x v="8"/>
    <x v="8"/>
    <x v="0"/>
    <x v="0"/>
    <s v="636125"/>
    <s v="7895653170216"/>
    <s v="*CF* OCULOS RX VOGUE 0VO5233L-53-2650"/>
    <x v="1"/>
    <x v="0"/>
    <x v="0"/>
    <x v="0"/>
    <x v="0"/>
    <x v="1"/>
    <x v="2"/>
    <x v="2"/>
    <n v="1043"/>
    <s v="VOGUE"/>
    <x v="2"/>
    <x v="0"/>
    <x v="0"/>
    <x v="0"/>
    <n v="725"/>
    <n v="37"/>
    <n v="5.1033999999999997"/>
    <n v="688"/>
    <n v="688"/>
    <n v="183.38"/>
    <n v="183.38"/>
    <n v="3.7517722761478902"/>
    <n v="3.7517722761478902"/>
    <n v="504.62"/>
    <n v="504.62"/>
    <s v="Cartão Crédito: R$ 688,00"/>
    <x v="6"/>
  </r>
  <r>
    <x v="2"/>
    <n v="8119"/>
    <x v="1"/>
    <s v="18/02/2022"/>
    <x v="22"/>
    <x v="23"/>
    <x v="0"/>
    <x v="4"/>
    <x v="4"/>
    <x v="0"/>
    <x v="0"/>
    <s v="903661"/>
    <s v="7895277099306"/>
    <s v="OCULOS RX COLCCI C616-56-7E37"/>
    <x v="13"/>
    <x v="0"/>
    <x v="0"/>
    <x v="0"/>
    <x v="0"/>
    <x v="15"/>
    <x v="2"/>
    <x v="2"/>
    <n v="1223"/>
    <s v="COLCCI"/>
    <x v="2"/>
    <x v="0"/>
    <x v="0"/>
    <x v="0"/>
    <n v="624"/>
    <n v="125"/>
    <n v="20.0321"/>
    <n v="499"/>
    <m/>
    <n v="183.54"/>
    <m/>
    <n v="2.7187534052522602"/>
    <m/>
    <n v="315.45999999999998"/>
    <m/>
    <m/>
    <x v="1"/>
  </r>
  <r>
    <x v="0"/>
    <n v="13097"/>
    <x v="1"/>
    <s v="22/02/2022"/>
    <x v="6"/>
    <x v="6"/>
    <x v="0"/>
    <x v="9"/>
    <x v="9"/>
    <x v="0"/>
    <x v="0"/>
    <s v="972286"/>
    <s v="7895277103133"/>
    <s v="OCULOS RX COLCCI C6178-54-E10"/>
    <x v="13"/>
    <x v="0"/>
    <x v="0"/>
    <x v="0"/>
    <x v="0"/>
    <x v="15"/>
    <x v="2"/>
    <x v="2"/>
    <n v="1223"/>
    <s v="COLCCI"/>
    <x v="2"/>
    <x v="0"/>
    <x v="0"/>
    <x v="0"/>
    <n v="499"/>
    <n v="0"/>
    <n v="0"/>
    <n v="499"/>
    <n v="2859"/>
    <n v="183.54"/>
    <n v="183.54"/>
    <n v="2.7187534052522602"/>
    <n v="15.5769859431187"/>
    <n v="315.45999999999998"/>
    <n v="2675.46"/>
    <s v="Cartão Crédito: R$ 2859,00"/>
    <x v="3"/>
  </r>
  <r>
    <x v="0"/>
    <n v="13135"/>
    <x v="1"/>
    <s v="26/02/2022"/>
    <x v="2"/>
    <x v="2"/>
    <x v="0"/>
    <x v="15"/>
    <x v="15"/>
    <x v="0"/>
    <x v="0"/>
    <s v="962207"/>
    <s v="7895277102990"/>
    <s v="OCULOS RX COLCCI C6174-52-E08"/>
    <x v="13"/>
    <x v="0"/>
    <x v="0"/>
    <x v="0"/>
    <x v="0"/>
    <x v="15"/>
    <x v="2"/>
    <x v="2"/>
    <n v="1223"/>
    <s v="COLCCI"/>
    <x v="2"/>
    <x v="0"/>
    <x v="0"/>
    <x v="0"/>
    <n v="499"/>
    <n v="100"/>
    <n v="20.040099999999999"/>
    <n v="399"/>
    <n v="948"/>
    <n v="183.54"/>
    <n v="253.44"/>
    <n v="2.1739130434782599"/>
    <n v="3.7405303030303001"/>
    <n v="215.46"/>
    <n v="694.56"/>
    <s v="Cartão Crédito: R$ 948,00"/>
    <x v="7"/>
  </r>
  <r>
    <x v="1"/>
    <n v="2996"/>
    <x v="1"/>
    <s v="05/02/2022"/>
    <x v="9"/>
    <x v="9"/>
    <x v="0"/>
    <x v="3"/>
    <x v="3"/>
    <x v="0"/>
    <x v="0"/>
    <s v="724741"/>
    <s v="7895653185746"/>
    <s v="OCULOS SOL GRAZI MASSAFERA 0GZ4037-56-G925"/>
    <x v="1"/>
    <x v="0"/>
    <x v="0"/>
    <x v="0"/>
    <x v="0"/>
    <x v="1"/>
    <x v="1"/>
    <x v="1"/>
    <n v="2018"/>
    <s v="GRAZI MASSAFERA"/>
    <x v="2"/>
    <x v="0"/>
    <x v="0"/>
    <x v="0"/>
    <n v="625"/>
    <n v="175"/>
    <n v="28"/>
    <n v="450"/>
    <n v="2990"/>
    <n v="183.72"/>
    <n v="439.48"/>
    <n v="2.4493794905290698"/>
    <n v="6.8034950395922502"/>
    <n v="266.27999999999997"/>
    <n v="2550.52"/>
    <s v="Cartão Crédito: R$ 2990,00"/>
    <x v="8"/>
  </r>
  <r>
    <x v="4"/>
    <n v="18731"/>
    <x v="1"/>
    <s v="08/02/2022"/>
    <x v="4"/>
    <x v="4"/>
    <x v="0"/>
    <x v="8"/>
    <x v="8"/>
    <x v="0"/>
    <x v="0"/>
    <s v="8552"/>
    <m/>
    <s v="PROG MAX"/>
    <x v="2"/>
    <x v="0"/>
    <x v="0"/>
    <x v="0"/>
    <x v="0"/>
    <x v="2"/>
    <x v="0"/>
    <x v="0"/>
    <n v="9999"/>
    <s v="RECEITA"/>
    <x v="4"/>
    <x v="1"/>
    <x v="0"/>
    <x v="0"/>
    <n v="1413"/>
    <n v="1736"/>
    <n v="61.429600000000001"/>
    <n v="1090"/>
    <n v="1483"/>
    <n v="184.04"/>
    <n v="275.06"/>
    <n v="13.954679298425299"/>
    <n v="5.3915509343416002"/>
    <n v="1011.89"/>
    <n v="1207.94"/>
    <s v="Cartão Crédito: R$ 1483,00"/>
    <x v="3"/>
  </r>
  <r>
    <x v="4"/>
    <n v="18766"/>
    <x v="1"/>
    <s v="10/02/2022"/>
    <x v="18"/>
    <x v="18"/>
    <x v="0"/>
    <x v="8"/>
    <x v="8"/>
    <x v="0"/>
    <x v="0"/>
    <s v="8552"/>
    <m/>
    <s v="PROG MAX"/>
    <x v="2"/>
    <x v="0"/>
    <x v="0"/>
    <x v="0"/>
    <x v="0"/>
    <x v="2"/>
    <x v="0"/>
    <x v="0"/>
    <n v="9999"/>
    <s v="RECEITA"/>
    <x v="4"/>
    <x v="1"/>
    <x v="0"/>
    <x v="0"/>
    <n v="1413"/>
    <n v="1160"/>
    <n v="41.047400000000003"/>
    <n v="1666"/>
    <m/>
    <n v="184.04"/>
    <m/>
    <n v="21.328895147868401"/>
    <m/>
    <n v="1587.89"/>
    <m/>
    <m/>
    <x v="1"/>
  </r>
  <r>
    <x v="1"/>
    <n v="3199"/>
    <x v="1"/>
    <s v="26/02/2022"/>
    <x v="2"/>
    <x v="2"/>
    <x v="0"/>
    <x v="2"/>
    <x v="2"/>
    <x v="0"/>
    <x v="0"/>
    <s v="855215"/>
    <s v="7909446133545"/>
    <s v="OCULOS SOL HICKMANN HI9127-H01"/>
    <x v="6"/>
    <x v="0"/>
    <x v="0"/>
    <x v="0"/>
    <x v="0"/>
    <x v="5"/>
    <x v="1"/>
    <x v="1"/>
    <n v="1226"/>
    <s v="HICKMANN"/>
    <x v="2"/>
    <x v="0"/>
    <x v="0"/>
    <x v="0"/>
    <n v="632"/>
    <n v="10"/>
    <n v="1.5823"/>
    <n v="622"/>
    <m/>
    <n v="185.84"/>
    <m/>
    <n v="3.34696513129574"/>
    <m/>
    <n v="436.16"/>
    <m/>
    <m/>
    <x v="1"/>
  </r>
  <r>
    <x v="0"/>
    <n v="12983"/>
    <x v="1"/>
    <s v="12/02/2022"/>
    <x v="3"/>
    <x v="3"/>
    <x v="0"/>
    <x v="0"/>
    <x v="0"/>
    <x v="0"/>
    <x v="0"/>
    <s v="737991"/>
    <s v="7909446116340"/>
    <s v="OCULOS RX ANA HICKMANN AH6401-P03_x0009_"/>
    <x v="6"/>
    <x v="0"/>
    <x v="0"/>
    <x v="0"/>
    <x v="0"/>
    <x v="5"/>
    <x v="2"/>
    <x v="2"/>
    <n v="1175"/>
    <s v="ANA HICKMANN"/>
    <x v="2"/>
    <x v="1"/>
    <x v="0"/>
    <x v="0"/>
    <n v="625"/>
    <n v="0"/>
    <n v="0"/>
    <n v="625"/>
    <n v="1474"/>
    <n v="186.48"/>
    <n v="262.60000000000002"/>
    <n v="3.3515658515658502"/>
    <n v="5.6130997715156097"/>
    <n v="438.52"/>
    <n v="1211.4000000000001"/>
    <s v="Cartão Débito: R$ 1474,00"/>
    <x v="2"/>
  </r>
  <r>
    <x v="0"/>
    <n v="13138"/>
    <x v="1"/>
    <s v="27/02/2022"/>
    <x v="24"/>
    <x v="25"/>
    <x v="0"/>
    <x v="9"/>
    <x v="9"/>
    <x v="0"/>
    <x v="0"/>
    <s v="737991"/>
    <s v="7909446116340"/>
    <s v="OCULOS RX ANA HICKMANN AH6401-P03_x0009_"/>
    <x v="6"/>
    <x v="0"/>
    <x v="0"/>
    <x v="0"/>
    <x v="0"/>
    <x v="5"/>
    <x v="2"/>
    <x v="2"/>
    <n v="1175"/>
    <s v="ANA HICKMANN"/>
    <x v="2"/>
    <x v="0"/>
    <x v="0"/>
    <x v="0"/>
    <n v="782"/>
    <n v="0"/>
    <n v="0"/>
    <n v="782"/>
    <m/>
    <n v="186.48"/>
    <m/>
    <n v="4.19347919347919"/>
    <m/>
    <n v="595.52"/>
    <m/>
    <m/>
    <x v="1"/>
  </r>
  <r>
    <x v="4"/>
    <n v="18813"/>
    <x v="1"/>
    <s v="15/02/2022"/>
    <x v="7"/>
    <x v="7"/>
    <x v="0"/>
    <x v="10"/>
    <x v="10"/>
    <x v="0"/>
    <x v="0"/>
    <s v="866008"/>
    <s v="7895653217263"/>
    <s v="*CF* OCULOS RX VOGUE 0VO5378L-53-2907"/>
    <x v="4"/>
    <x v="0"/>
    <x v="0"/>
    <x v="0"/>
    <x v="0"/>
    <x v="1"/>
    <x v="2"/>
    <x v="2"/>
    <n v="1043"/>
    <s v="VOGUE"/>
    <x v="2"/>
    <x v="2"/>
    <x v="0"/>
    <x v="0"/>
    <n v="775"/>
    <n v="575"/>
    <n v="74.1935"/>
    <n v="200"/>
    <m/>
    <n v="186.54"/>
    <m/>
    <n v="1.0721561059290201"/>
    <m/>
    <n v="13.46"/>
    <m/>
    <m/>
    <x v="1"/>
  </r>
  <r>
    <x v="0"/>
    <n v="13086"/>
    <x v="1"/>
    <s v="22/02/2022"/>
    <x v="6"/>
    <x v="6"/>
    <x v="0"/>
    <x v="15"/>
    <x v="15"/>
    <x v="0"/>
    <x v="0"/>
    <s v="710890"/>
    <s v="7895653181656"/>
    <s v="*CF* OCULOS RX VOGUE 0VO5260L-53-2386"/>
    <x v="1"/>
    <x v="0"/>
    <x v="0"/>
    <x v="0"/>
    <x v="0"/>
    <x v="1"/>
    <x v="2"/>
    <x v="2"/>
    <n v="1043"/>
    <s v="VOGUE"/>
    <x v="2"/>
    <x v="0"/>
    <x v="0"/>
    <x v="0"/>
    <n v="775"/>
    <n v="155"/>
    <n v="20"/>
    <n v="620"/>
    <n v="6779"/>
    <n v="186.54"/>
    <n v="545.52"/>
    <n v="3.3236839283799702"/>
    <n v="12.426675465610799"/>
    <n v="433.46"/>
    <n v="6233.48"/>
    <s v="Cartão Débito: R$ 6779,00"/>
    <x v="4"/>
  </r>
  <r>
    <x v="4"/>
    <n v="18530"/>
    <x v="1"/>
    <s v="18/01/2022"/>
    <x v="15"/>
    <x v="15"/>
    <x v="0"/>
    <x v="8"/>
    <x v="8"/>
    <x v="0"/>
    <x v="0"/>
    <s v="549294"/>
    <s v="7895653160255"/>
    <s v="*CF* OCULOS RX VOGUE 0VO5160L-54-W44"/>
    <x v="1"/>
    <x v="0"/>
    <x v="0"/>
    <x v="0"/>
    <x v="0"/>
    <x v="1"/>
    <x v="2"/>
    <x v="2"/>
    <n v="1043"/>
    <s v="VOGUE"/>
    <x v="2"/>
    <x v="0"/>
    <x v="0"/>
    <x v="0"/>
    <n v="738"/>
    <n v="148"/>
    <n v="20.054200000000002"/>
    <n v="590"/>
    <n v="910"/>
    <n v="186.54"/>
    <n v="201.99"/>
    <n v="3.1628605124906199"/>
    <n v="4.5051735234417496"/>
    <n v="403.46"/>
    <n v="708.01"/>
    <s v="Conta Bancária: R$ 410,00 | Crédito: R$ 500,00"/>
    <x v="0"/>
  </r>
  <r>
    <x v="2"/>
    <n v="8038"/>
    <x v="1"/>
    <s v="05/02/2022"/>
    <x v="9"/>
    <x v="9"/>
    <x v="0"/>
    <x v="17"/>
    <x v="17"/>
    <x v="0"/>
    <x v="0"/>
    <s v="918368"/>
    <s v="7895653226210"/>
    <s v="*CF* OCULOS RX RAY BAN 0RX4359VL-57-5196"/>
    <x v="1"/>
    <x v="0"/>
    <x v="0"/>
    <x v="0"/>
    <x v="0"/>
    <x v="1"/>
    <x v="2"/>
    <x v="2"/>
    <n v="1050"/>
    <s v="RAY BAN"/>
    <x v="2"/>
    <x v="3"/>
    <x v="0"/>
    <x v="0"/>
    <n v="704"/>
    <n v="204"/>
    <n v="28.9773"/>
    <n v="500"/>
    <m/>
    <n v="187.8"/>
    <m/>
    <n v="2.6624068157614502"/>
    <m/>
    <n v="312.2"/>
    <m/>
    <m/>
    <x v="1"/>
  </r>
  <r>
    <x v="2"/>
    <n v="8067"/>
    <x v="1"/>
    <s v="09/02/2022"/>
    <x v="16"/>
    <x v="16"/>
    <x v="0"/>
    <x v="4"/>
    <x v="4"/>
    <x v="0"/>
    <x v="0"/>
    <s v="503773"/>
    <s v="7895653152342"/>
    <s v="*CF* OCULOS RX RAY BAN 0RX7106L-53-5999"/>
    <x v="1"/>
    <x v="0"/>
    <x v="0"/>
    <x v="0"/>
    <x v="0"/>
    <x v="1"/>
    <x v="2"/>
    <x v="2"/>
    <n v="1050"/>
    <s v="RAY BAN"/>
    <x v="2"/>
    <x v="3"/>
    <x v="0"/>
    <x v="0"/>
    <n v="704"/>
    <n v="108"/>
    <n v="15.3409"/>
    <n v="596"/>
    <m/>
    <n v="187.8"/>
    <m/>
    <n v="3.1735889243876501"/>
    <m/>
    <n v="408.2"/>
    <m/>
    <m/>
    <x v="1"/>
  </r>
  <r>
    <x v="4"/>
    <n v="18777"/>
    <x v="1"/>
    <s v="11/02/2022"/>
    <x v="8"/>
    <x v="8"/>
    <x v="0"/>
    <x v="8"/>
    <x v="8"/>
    <x v="0"/>
    <x v="0"/>
    <s v="415250"/>
    <s v="7891318444869"/>
    <s v="*CF* OCULOS RX RAY BAN 0RX7047L-56-5196"/>
    <x v="1"/>
    <x v="0"/>
    <x v="0"/>
    <x v="0"/>
    <x v="0"/>
    <x v="1"/>
    <x v="2"/>
    <x v="2"/>
    <n v="1050"/>
    <s v="RAY BAN"/>
    <x v="2"/>
    <x v="1"/>
    <x v="0"/>
    <x v="0"/>
    <n v="640"/>
    <n v="258"/>
    <n v="40.3125"/>
    <n v="382"/>
    <n v="1600"/>
    <n v="187.8"/>
    <n v="396.13"/>
    <n v="2.0340788072417499"/>
    <n v="4.0390780804281396"/>
    <n v="194.2"/>
    <n v="1203.8699999999999"/>
    <s v="Cartão Crédito: R$ 1600,00"/>
    <x v="3"/>
  </r>
  <r>
    <x v="4"/>
    <n v="18878"/>
    <x v="1"/>
    <s v="19/02/2022"/>
    <x v="14"/>
    <x v="14"/>
    <x v="0"/>
    <x v="7"/>
    <x v="7"/>
    <x v="0"/>
    <x v="0"/>
    <s v="RR40168"/>
    <m/>
    <s v="REGR. INTERVIEW ORMA ASFÉRICO INC. AR"/>
    <x v="0"/>
    <x v="0"/>
    <x v="0"/>
    <x v="0"/>
    <x v="0"/>
    <x v="0"/>
    <x v="0"/>
    <x v="0"/>
    <n v="9999"/>
    <s v="RECEITA"/>
    <x v="4"/>
    <x v="1"/>
    <x v="0"/>
    <x v="0"/>
    <n v="304.5"/>
    <n v="0"/>
    <n v="0"/>
    <n v="609"/>
    <n v="1270"/>
    <n v="188"/>
    <n v="261.2"/>
    <n v="6.9377990430622001"/>
    <n v="4.8621745788667701"/>
    <n v="521.22"/>
    <n v="1008.8"/>
    <s v="Cartão Crédito: R$ 1270,00"/>
    <x v="3"/>
  </r>
  <r>
    <x v="0"/>
    <n v="12893"/>
    <x v="1"/>
    <s v="05/02/2022"/>
    <x v="9"/>
    <x v="9"/>
    <x v="0"/>
    <x v="9"/>
    <x v="9"/>
    <x v="0"/>
    <x v="0"/>
    <s v="903798"/>
    <s v="7895277101986"/>
    <s v="OCULOS SOL MORMAII M0113-55-A1403"/>
    <x v="13"/>
    <x v="0"/>
    <x v="0"/>
    <x v="0"/>
    <x v="0"/>
    <x v="15"/>
    <x v="1"/>
    <x v="1"/>
    <n v="1047"/>
    <s v="MORMAII"/>
    <x v="2"/>
    <x v="0"/>
    <x v="0"/>
    <x v="0"/>
    <n v="562"/>
    <n v="0"/>
    <n v="0"/>
    <n v="562"/>
    <n v="562"/>
    <n v="190.44"/>
    <n v="190.44"/>
    <n v="2.9510607015332901"/>
    <n v="2.9510607015332901"/>
    <n v="371.56"/>
    <n v="371.56"/>
    <s v="Cartão Crédito: R$ 562,00"/>
    <x v="3"/>
  </r>
  <r>
    <x v="1"/>
    <n v="3133"/>
    <x v="1"/>
    <s v="19/02/2022"/>
    <x v="14"/>
    <x v="14"/>
    <x v="0"/>
    <x v="3"/>
    <x v="3"/>
    <x v="0"/>
    <x v="0"/>
    <s v="619177"/>
    <m/>
    <s v="OCULOS SOL ANA HICKMANN AH9263-A01"/>
    <x v="6"/>
    <x v="0"/>
    <x v="0"/>
    <x v="0"/>
    <x v="0"/>
    <x v="5"/>
    <x v="1"/>
    <x v="1"/>
    <n v="1175"/>
    <s v="ANA HICKMANN"/>
    <x v="2"/>
    <x v="0"/>
    <x v="0"/>
    <x v="0"/>
    <n v="644"/>
    <n v="0"/>
    <n v="0"/>
    <n v="644"/>
    <n v="893.5"/>
    <n v="191.36"/>
    <n v="392.38"/>
    <n v="3.3653846153846199"/>
    <n v="2.2771293134206601"/>
    <n v="452.64"/>
    <n v="501.12"/>
    <s v="Cartão Crédito: R$ 893,50"/>
    <x v="6"/>
  </r>
  <r>
    <x v="5"/>
    <n v="1322"/>
    <x v="1"/>
    <s v="03/02/2022"/>
    <x v="1"/>
    <x v="20"/>
    <x v="0"/>
    <x v="13"/>
    <x v="13"/>
    <x v="0"/>
    <x v="0"/>
    <s v="LSA0007069"/>
    <s v="8056597319911"/>
    <s v="LT PRONTA KODAK 1.50 TR 8 CNZ NO REFLEX"/>
    <x v="2"/>
    <x v="0"/>
    <x v="0"/>
    <x v="0"/>
    <x v="0"/>
    <x v="0"/>
    <x v="0"/>
    <x v="0"/>
    <n v="9999"/>
    <s v="RECEITA"/>
    <x v="4"/>
    <x v="1"/>
    <x v="0"/>
    <x v="0"/>
    <n v="372.5"/>
    <n v="0"/>
    <n v="0"/>
    <n v="745"/>
    <n v="1000"/>
    <n v="192"/>
    <n v="170.01"/>
    <n v="7.4188408683529197"/>
    <n v="5.8820069407681901"/>
    <n v="644.58000000000004"/>
    <n v="829.99"/>
    <s v="Cartão Débito: R$ 1000,00"/>
    <x v="2"/>
  </r>
  <r>
    <x v="2"/>
    <n v="8091"/>
    <x v="1"/>
    <s v="14/02/2022"/>
    <x v="11"/>
    <x v="11"/>
    <x v="0"/>
    <x v="17"/>
    <x v="17"/>
    <x v="0"/>
    <x v="0"/>
    <s v="790096"/>
    <s v="7895277097487"/>
    <s v="OCULOS RX MORMAII M6098-56-A14"/>
    <x v="15"/>
    <x v="0"/>
    <x v="0"/>
    <x v="0"/>
    <x v="0"/>
    <x v="15"/>
    <x v="2"/>
    <x v="2"/>
    <n v="1047"/>
    <s v="MORMAII"/>
    <x v="2"/>
    <x v="1"/>
    <x v="0"/>
    <x v="0"/>
    <n v="499"/>
    <n v="0"/>
    <n v="0"/>
    <n v="499"/>
    <n v="1040"/>
    <n v="193.2"/>
    <n v="285.10000000000002"/>
    <n v="2.5828157349896501"/>
    <n v="3.6478428621536301"/>
    <n v="305.8"/>
    <n v="754.9"/>
    <s v="Conta Bancária: R$ 1040,00"/>
    <x v="0"/>
  </r>
  <r>
    <x v="4"/>
    <n v="18923"/>
    <x v="1"/>
    <s v="24/02/2022"/>
    <x v="15"/>
    <x v="15"/>
    <x v="0"/>
    <x v="10"/>
    <x v="10"/>
    <x v="0"/>
    <x v="0"/>
    <s v="898592"/>
    <s v="7895277101054"/>
    <s v="OCULOS RX MORMAII M6112-ACO55"/>
    <x v="13"/>
    <x v="0"/>
    <x v="0"/>
    <x v="0"/>
    <x v="0"/>
    <x v="15"/>
    <x v="2"/>
    <x v="2"/>
    <n v="1047"/>
    <s v="MORMAII"/>
    <x v="2"/>
    <x v="0"/>
    <x v="0"/>
    <x v="0"/>
    <n v="624"/>
    <n v="0"/>
    <n v="0"/>
    <n v="624"/>
    <n v="624"/>
    <n v="193.2"/>
    <n v="193.2"/>
    <n v="3.2298136645962701"/>
    <n v="3.2298136645962701"/>
    <n v="430.8"/>
    <n v="430.8"/>
    <s v="Cartão Débito: R$ 624,00"/>
    <x v="2"/>
  </r>
  <r>
    <x v="4"/>
    <n v="18925"/>
    <x v="1"/>
    <s v="24/02/2022"/>
    <x v="15"/>
    <x v="15"/>
    <x v="0"/>
    <x v="10"/>
    <x v="10"/>
    <x v="0"/>
    <x v="0"/>
    <s v="898591"/>
    <s v="7895277101047"/>
    <s v="OCULOS RX MORMAII M6112-AA855"/>
    <x v="13"/>
    <x v="0"/>
    <x v="0"/>
    <x v="0"/>
    <x v="0"/>
    <x v="15"/>
    <x v="2"/>
    <x v="2"/>
    <n v="1047"/>
    <s v="MORMAII"/>
    <x v="2"/>
    <x v="0"/>
    <x v="0"/>
    <x v="0"/>
    <n v="624"/>
    <n v="25"/>
    <n v="4.0064000000000002"/>
    <n v="599"/>
    <n v="909"/>
    <n v="193.2"/>
    <n v="217.25"/>
    <n v="3.1004140786749499"/>
    <n v="4.1841196777905596"/>
    <n v="405.8"/>
    <n v="691.75"/>
    <s v="Cartão Crédito: R$ 909,00"/>
    <x v="3"/>
  </r>
  <r>
    <x v="4"/>
    <n v="18930"/>
    <x v="1"/>
    <s v="24/02/2022"/>
    <x v="15"/>
    <x v="15"/>
    <x v="0"/>
    <x v="7"/>
    <x v="7"/>
    <x v="0"/>
    <x v="0"/>
    <s v="790103"/>
    <s v="7895277097531"/>
    <s v="OCULOS RX MORMAII M6098-56-K26"/>
    <x v="15"/>
    <x v="0"/>
    <x v="0"/>
    <x v="0"/>
    <x v="0"/>
    <x v="15"/>
    <x v="2"/>
    <x v="2"/>
    <n v="1047"/>
    <s v="MORMAII"/>
    <x v="2"/>
    <x v="0"/>
    <x v="0"/>
    <x v="0"/>
    <n v="624"/>
    <n v="414"/>
    <n v="66.346199999999996"/>
    <n v="210"/>
    <m/>
    <n v="193.2"/>
    <m/>
    <n v="1.0869565217391299"/>
    <m/>
    <n v="16.8"/>
    <m/>
    <m/>
    <x v="1"/>
  </r>
  <r>
    <x v="5"/>
    <n v="1379"/>
    <x v="1"/>
    <s v="14/02/2022"/>
    <x v="11"/>
    <x v="11"/>
    <x v="0"/>
    <x v="13"/>
    <x v="13"/>
    <x v="0"/>
    <x v="0"/>
    <s v="374879"/>
    <s v="8053672285468"/>
    <s v="*CF* OCULOS RX EMPORIO ARMANI 0EA1027-55-3001"/>
    <x v="1"/>
    <x v="0"/>
    <x v="0"/>
    <x v="0"/>
    <x v="0"/>
    <x v="1"/>
    <x v="2"/>
    <x v="2"/>
    <n v="1036"/>
    <s v="EMPORIO ARMANI"/>
    <x v="2"/>
    <x v="0"/>
    <x v="0"/>
    <x v="0"/>
    <n v="950"/>
    <n v="112"/>
    <n v="11.7895"/>
    <n v="838"/>
    <m/>
    <n v="194.63"/>
    <m/>
    <n v="4.3056055078867601"/>
    <m/>
    <n v="643.37"/>
    <m/>
    <m/>
    <x v="1"/>
  </r>
  <r>
    <x v="1"/>
    <n v="3084"/>
    <x v="1"/>
    <s v="13/02/2022"/>
    <x v="19"/>
    <x v="19"/>
    <x v="0"/>
    <x v="2"/>
    <x v="2"/>
    <x v="0"/>
    <x v="0"/>
    <s v="960833"/>
    <s v="7909446210499"/>
    <s v="OCULOS RX ANA HICKMANN AH10002-08A"/>
    <x v="6"/>
    <x v="0"/>
    <x v="0"/>
    <x v="0"/>
    <x v="0"/>
    <x v="5"/>
    <x v="2"/>
    <x v="2"/>
    <n v="1175"/>
    <s v="ANA HICKMANN"/>
    <x v="2"/>
    <x v="0"/>
    <x v="0"/>
    <x v="0"/>
    <n v="823"/>
    <n v="206"/>
    <n v="25.0304"/>
    <n v="617"/>
    <n v="886"/>
    <n v="194.88"/>
    <n v="250.14"/>
    <n v="3.1660509031198698"/>
    <n v="3.5420164707763702"/>
    <n v="422.12"/>
    <n v="635.86"/>
    <s v="Conta Bancária: R$ 686,00 | Crédito: R$ 200,00"/>
    <x v="0"/>
  </r>
  <r>
    <x v="1"/>
    <n v="3208"/>
    <x v="1"/>
    <s v="27/02/2022"/>
    <x v="24"/>
    <x v="25"/>
    <x v="0"/>
    <x v="3"/>
    <x v="3"/>
    <x v="0"/>
    <x v="0"/>
    <s v="LSA0012575"/>
    <s v="8056597558969"/>
    <s v="LP KODAK CITY 1.67 CITY BLUE UV "/>
    <x v="0"/>
    <x v="0"/>
    <x v="0"/>
    <x v="0"/>
    <x v="0"/>
    <x v="0"/>
    <x v="0"/>
    <x v="0"/>
    <n v="9999"/>
    <s v="RECEITA"/>
    <x v="4"/>
    <x v="1"/>
    <x v="0"/>
    <x v="0"/>
    <n v="449.5"/>
    <n v="0"/>
    <n v="0"/>
    <n v="899"/>
    <m/>
    <n v="196.79999999999998"/>
    <m/>
    <n v="0"/>
    <m/>
    <n v="899"/>
    <m/>
    <m/>
    <x v="1"/>
  </r>
  <r>
    <x v="1"/>
    <n v="2971"/>
    <x v="1"/>
    <s v="03/02/2022"/>
    <x v="1"/>
    <x v="20"/>
    <x v="0"/>
    <x v="1"/>
    <x v="1"/>
    <x v="0"/>
    <x v="0"/>
    <s v="740144"/>
    <s v="8056597213110"/>
    <s v="*CF* OCULOS RX RAY BAN 0RX3857V-51-3086"/>
    <x v="1"/>
    <x v="0"/>
    <x v="0"/>
    <x v="0"/>
    <x v="0"/>
    <x v="1"/>
    <x v="2"/>
    <x v="2"/>
    <n v="1050"/>
    <s v="RAY BAN"/>
    <x v="2"/>
    <x v="0"/>
    <x v="0"/>
    <x v="0"/>
    <n v="838"/>
    <n v="128"/>
    <n v="15.2745"/>
    <n v="710"/>
    <m/>
    <n v="196.95"/>
    <m/>
    <n v="3.6049758822036"/>
    <m/>
    <n v="513.04999999999995"/>
    <m/>
    <m/>
    <x v="1"/>
  </r>
  <r>
    <x v="1"/>
    <n v="2973"/>
    <x v="1"/>
    <s v="03/02/2022"/>
    <x v="1"/>
    <x v="20"/>
    <x v="0"/>
    <x v="2"/>
    <x v="2"/>
    <x v="0"/>
    <x v="0"/>
    <s v="740144"/>
    <s v="8056597213110"/>
    <s v="*CF* OCULOS RX RAY BAN 0RX3857V-51-3086"/>
    <x v="1"/>
    <x v="0"/>
    <x v="0"/>
    <x v="0"/>
    <x v="0"/>
    <x v="1"/>
    <x v="2"/>
    <x v="2"/>
    <n v="1050"/>
    <s v="RAY BAN"/>
    <x v="2"/>
    <x v="0"/>
    <x v="0"/>
    <x v="0"/>
    <n v="838"/>
    <n v="128"/>
    <n v="15.2745"/>
    <n v="710"/>
    <m/>
    <n v="196.95"/>
    <m/>
    <n v="3.6049758822036"/>
    <m/>
    <n v="513.04999999999995"/>
    <m/>
    <m/>
    <x v="1"/>
  </r>
  <r>
    <x v="4"/>
    <n v="18731"/>
    <x v="1"/>
    <s v="08/02/2022"/>
    <x v="4"/>
    <x v="4"/>
    <x v="0"/>
    <x v="8"/>
    <x v="8"/>
    <x v="0"/>
    <x v="0"/>
    <s v="715530"/>
    <s v="725125032285"/>
    <s v="*CF* OCULOS RX MICHAEL KORS 0MK4067U-53-3015"/>
    <x v="1"/>
    <x v="0"/>
    <x v="0"/>
    <x v="0"/>
    <x v="0"/>
    <x v="1"/>
    <x v="2"/>
    <x v="2"/>
    <n v="1139"/>
    <s v="MICHAEL KORS"/>
    <x v="2"/>
    <x v="0"/>
    <x v="0"/>
    <x v="0"/>
    <n v="950"/>
    <n v="557"/>
    <n v="58.631599999999999"/>
    <n v="393"/>
    <m/>
    <n v="196.95"/>
    <m/>
    <n v="1.9954303122620001"/>
    <m/>
    <n v="196.05"/>
    <m/>
    <m/>
    <x v="1"/>
  </r>
  <r>
    <x v="0"/>
    <n v="12937"/>
    <x v="1"/>
    <s v="08/02/2022"/>
    <x v="4"/>
    <x v="4"/>
    <x v="0"/>
    <x v="0"/>
    <x v="0"/>
    <x v="0"/>
    <x v="0"/>
    <s v="715687"/>
    <s v="8056597050678"/>
    <s v="*CF* OCULOS RX POLO 0PH2210-55-5284"/>
    <x v="1"/>
    <x v="0"/>
    <x v="0"/>
    <x v="0"/>
    <x v="0"/>
    <x v="1"/>
    <x v="2"/>
    <x v="2"/>
    <n v="1024"/>
    <s v="POLO"/>
    <x v="2"/>
    <x v="0"/>
    <x v="0"/>
    <x v="0"/>
    <n v="950"/>
    <n v="112"/>
    <n v="11.7895"/>
    <n v="838"/>
    <n v="838"/>
    <n v="196.95"/>
    <n v="196.95"/>
    <n v="4.2548870271642496"/>
    <n v="4.2548870271642496"/>
    <n v="641.04999999999995"/>
    <n v="641.04999999999995"/>
    <s v="Cartão Crédito: R$ 838,00"/>
    <x v="3"/>
  </r>
  <r>
    <x v="1"/>
    <n v="3193"/>
    <x v="1"/>
    <s v="26/02/2022"/>
    <x v="2"/>
    <x v="2"/>
    <x v="0"/>
    <x v="2"/>
    <x v="2"/>
    <x v="0"/>
    <x v="0"/>
    <s v="403399"/>
    <s v="7891318443695"/>
    <s v="*CF* OCULOS SOL RAY BAN 0RB3531L-64-006/71"/>
    <x v="1"/>
    <x v="0"/>
    <x v="0"/>
    <x v="0"/>
    <x v="0"/>
    <x v="1"/>
    <x v="1"/>
    <x v="1"/>
    <n v="1050"/>
    <s v="RAY BAN"/>
    <x v="2"/>
    <x v="0"/>
    <x v="0"/>
    <x v="0"/>
    <n v="725"/>
    <n v="0"/>
    <n v="0"/>
    <n v="725"/>
    <n v="725"/>
    <n v="199.07"/>
    <n v="199.07"/>
    <n v="3.6419349977394901"/>
    <n v="3.6419349977394901"/>
    <n v="525.92999999999995"/>
    <n v="525.92999999999995"/>
    <s v="Cartão Crédito: R$ 725,00"/>
    <x v="6"/>
  </r>
  <r>
    <x v="1"/>
    <n v="3133"/>
    <x v="1"/>
    <s v="19/02/2022"/>
    <x v="14"/>
    <x v="14"/>
    <x v="0"/>
    <x v="3"/>
    <x v="3"/>
    <x v="0"/>
    <x v="0"/>
    <s v="449598"/>
    <s v="7895377042103"/>
    <s v="OCULOS SOL MORMAII M0009-36-J07"/>
    <x v="13"/>
    <x v="0"/>
    <x v="0"/>
    <x v="0"/>
    <x v="0"/>
    <x v="15"/>
    <x v="1"/>
    <x v="1"/>
    <n v="1047"/>
    <s v="MORMAII"/>
    <x v="2"/>
    <x v="0"/>
    <x v="0"/>
    <x v="0"/>
    <n v="499"/>
    <n v="249.5"/>
    <n v="50"/>
    <n v="249.5"/>
    <m/>
    <n v="201.02"/>
    <m/>
    <n v="1.2411700328325499"/>
    <m/>
    <n v="48.48"/>
    <m/>
    <m/>
    <x v="1"/>
  </r>
  <r>
    <x v="1"/>
    <n v="3031"/>
    <x v="1"/>
    <s v="07/02/2022"/>
    <x v="17"/>
    <x v="17"/>
    <x v="0"/>
    <x v="1"/>
    <x v="1"/>
    <x v="0"/>
    <x v="0"/>
    <s v="548837"/>
    <s v="8053672767872"/>
    <s v="*CF* OCULOS RX RAY BAN 0RX6375-53-2944"/>
    <x v="1"/>
    <x v="0"/>
    <x v="0"/>
    <x v="0"/>
    <x v="0"/>
    <x v="1"/>
    <x v="2"/>
    <x v="2"/>
    <n v="1050"/>
    <s v="RAY BAN"/>
    <x v="2"/>
    <x v="0"/>
    <x v="0"/>
    <x v="0"/>
    <n v="863"/>
    <n v="123"/>
    <n v="14.252599999999999"/>
    <n v="740"/>
    <n v="1540"/>
    <n v="202.82"/>
    <n v="420.36"/>
    <n v="3.64855536929297"/>
    <n v="3.6635265010942999"/>
    <n v="537.17999999999995"/>
    <n v="1119.6400000000001"/>
    <s v="Cartão Crédito: R$ 1540,00"/>
    <x v="2"/>
  </r>
  <r>
    <x v="2"/>
    <n v="8067"/>
    <x v="1"/>
    <s v="09/02/2022"/>
    <x v="16"/>
    <x v="16"/>
    <x v="0"/>
    <x v="4"/>
    <x v="4"/>
    <x v="0"/>
    <x v="0"/>
    <s v="8639"/>
    <m/>
    <s v="PROG SUPER"/>
    <x v="2"/>
    <x v="0"/>
    <x v="0"/>
    <x v="0"/>
    <x v="0"/>
    <x v="2"/>
    <x v="0"/>
    <x v="0"/>
    <n v="9999"/>
    <s v="RECEITA"/>
    <x v="4"/>
    <x v="1"/>
    <x v="0"/>
    <x v="0"/>
    <n v="1413"/>
    <n v="1426"/>
    <n v="50.46"/>
    <n v="1400"/>
    <n v="3300"/>
    <n v="203.3"/>
    <n v="693.48"/>
    <n v="8.0174092314740601"/>
    <n v="4.7586087558401102"/>
    <n v="1225.3800000000001"/>
    <n v="2606.52"/>
    <s v="Cartão Crédito: R$ 3300,00"/>
    <x v="3"/>
  </r>
  <r>
    <x v="4"/>
    <n v="18789"/>
    <x v="1"/>
    <s v="12/02/2022"/>
    <x v="3"/>
    <x v="3"/>
    <x v="0"/>
    <x v="8"/>
    <x v="8"/>
    <x v="0"/>
    <x v="0"/>
    <s v="8639"/>
    <m/>
    <s v="PROG SUPER"/>
    <x v="2"/>
    <x v="0"/>
    <x v="0"/>
    <x v="0"/>
    <x v="0"/>
    <x v="2"/>
    <x v="0"/>
    <x v="0"/>
    <n v="9999"/>
    <s v="RECEITA"/>
    <x v="4"/>
    <x v="1"/>
    <x v="0"/>
    <x v="0"/>
    <n v="1413"/>
    <n v="1734"/>
    <n v="61.358800000000002"/>
    <n v="1092"/>
    <n v="1262"/>
    <n v="203.3"/>
    <n v="171.17"/>
    <n v="10.7427447122479"/>
    <n v="7.3727872874919704"/>
    <n v="990.35"/>
    <n v="1090.83"/>
    <s v="Cartão Crédito: R$ 1262,00"/>
    <x v="3"/>
  </r>
  <r>
    <x v="4"/>
    <n v="18791"/>
    <x v="1"/>
    <s v="12/02/2022"/>
    <x v="3"/>
    <x v="3"/>
    <x v="0"/>
    <x v="10"/>
    <x v="10"/>
    <x v="0"/>
    <x v="0"/>
    <s v="8639"/>
    <m/>
    <s v="PROG SUPER"/>
    <x v="2"/>
    <x v="0"/>
    <x v="0"/>
    <x v="0"/>
    <x v="0"/>
    <x v="2"/>
    <x v="0"/>
    <x v="0"/>
    <n v="9999"/>
    <s v="RECEITA"/>
    <x v="4"/>
    <x v="1"/>
    <x v="0"/>
    <x v="0"/>
    <n v="1413"/>
    <n v="1734"/>
    <n v="61.358800000000002"/>
    <n v="1092"/>
    <n v="1092"/>
    <n v="203.3"/>
    <n v="101.65"/>
    <n v="10.7427447122479"/>
    <n v="10.7427447122479"/>
    <n v="990.35"/>
    <n v="990.35"/>
    <s v="Cartão Crédito: R$ 1000,00 | Cartão Débito: R$ 92,00"/>
    <x v="11"/>
  </r>
  <r>
    <x v="4"/>
    <n v="18740"/>
    <x v="1"/>
    <s v="08/02/2022"/>
    <x v="11"/>
    <x v="11"/>
    <x v="0"/>
    <x v="10"/>
    <x v="10"/>
    <x v="0"/>
    <x v="0"/>
    <s v="8639"/>
    <m/>
    <s v="PROG SUPER"/>
    <x v="2"/>
    <x v="0"/>
    <x v="0"/>
    <x v="0"/>
    <x v="0"/>
    <x v="2"/>
    <x v="0"/>
    <x v="0"/>
    <n v="9999"/>
    <s v="RECEITA"/>
    <x v="4"/>
    <x v="2"/>
    <x v="0"/>
    <x v="0"/>
    <n v="840"/>
    <n v="588"/>
    <n v="35"/>
    <n v="1092"/>
    <n v="1757"/>
    <n v="203.3"/>
    <n v="228.56"/>
    <n v="10.7427447122479"/>
    <n v="7.6872593629681498"/>
    <n v="990.35"/>
    <n v="1528.44"/>
    <s v="Cartão Crédito: R$ 1582,00 | Crédito: R$ 175,00"/>
    <x v="3"/>
  </r>
  <r>
    <x v="0"/>
    <n v="13001"/>
    <x v="1"/>
    <s v="15/02/2022"/>
    <x v="7"/>
    <x v="7"/>
    <x v="0"/>
    <x v="15"/>
    <x v="15"/>
    <x v="0"/>
    <x v="0"/>
    <s v="8639"/>
    <m/>
    <s v="PROG CONCEPT"/>
    <x v="2"/>
    <x v="0"/>
    <x v="0"/>
    <x v="0"/>
    <x v="0"/>
    <x v="2"/>
    <x v="0"/>
    <x v="0"/>
    <n v="9999"/>
    <s v="RECEITA"/>
    <x v="4"/>
    <x v="2"/>
    <x v="0"/>
    <x v="0"/>
    <n v="345"/>
    <n v="41"/>
    <n v="5.9420000000000002"/>
    <n v="649"/>
    <m/>
    <n v="203.3"/>
    <m/>
    <n v="8.9197361187465596"/>
    <m/>
    <n v="576.24"/>
    <m/>
    <m/>
    <x v="1"/>
  </r>
  <r>
    <x v="5"/>
    <n v="1385"/>
    <x v="1"/>
    <s v="15/02/2022"/>
    <x v="7"/>
    <x v="7"/>
    <x v="0"/>
    <x v="13"/>
    <x v="13"/>
    <x v="0"/>
    <x v="0"/>
    <s v="8639"/>
    <m/>
    <s v="PROG SUPER"/>
    <x v="2"/>
    <x v="0"/>
    <x v="0"/>
    <x v="0"/>
    <x v="0"/>
    <x v="2"/>
    <x v="0"/>
    <x v="0"/>
    <n v="9999"/>
    <s v="RECEITA"/>
    <x v="4"/>
    <x v="2"/>
    <x v="0"/>
    <x v="0"/>
    <n v="840"/>
    <n v="640"/>
    <n v="38.095199999999998"/>
    <n v="1040"/>
    <n v="1184"/>
    <n v="203.3"/>
    <n v="182.18"/>
    <n v="9.2370548006039606"/>
    <n v="6.4990668569546601"/>
    <n v="927.41"/>
    <n v="1001.82"/>
    <s v="Cartão Crédito: R$ 1184,00"/>
    <x v="3"/>
  </r>
  <r>
    <x v="4"/>
    <n v="18849"/>
    <x v="1"/>
    <s v="16/02/2022"/>
    <x v="12"/>
    <x v="12"/>
    <x v="0"/>
    <x v="10"/>
    <x v="10"/>
    <x v="0"/>
    <x v="0"/>
    <s v="8639"/>
    <m/>
    <s v="PROG SUPER"/>
    <x v="2"/>
    <x v="0"/>
    <x v="0"/>
    <x v="0"/>
    <x v="0"/>
    <x v="2"/>
    <x v="0"/>
    <x v="0"/>
    <n v="9999"/>
    <s v="RECEITA"/>
    <x v="4"/>
    <x v="2"/>
    <x v="0"/>
    <x v="0"/>
    <n v="840"/>
    <n v="588"/>
    <n v="35"/>
    <n v="1092"/>
    <m/>
    <n v="203.3"/>
    <m/>
    <n v="10.7427447122479"/>
    <m/>
    <n v="990.35"/>
    <m/>
    <m/>
    <x v="1"/>
  </r>
  <r>
    <x v="0"/>
    <n v="13028"/>
    <x v="1"/>
    <s v="17/02/2022"/>
    <x v="13"/>
    <x v="13"/>
    <x v="0"/>
    <x v="15"/>
    <x v="15"/>
    <x v="0"/>
    <x v="0"/>
    <s v="8639"/>
    <m/>
    <s v="PROG SUPER"/>
    <x v="2"/>
    <x v="0"/>
    <x v="0"/>
    <x v="0"/>
    <x v="0"/>
    <x v="2"/>
    <x v="0"/>
    <x v="0"/>
    <n v="9999"/>
    <s v="RECEITA"/>
    <x v="4"/>
    <x v="2"/>
    <x v="0"/>
    <x v="0"/>
    <n v="840"/>
    <n v="588"/>
    <n v="35"/>
    <n v="1092"/>
    <m/>
    <n v="203.3"/>
    <m/>
    <n v="2.92761394101877"/>
    <m/>
    <n v="719"/>
    <m/>
    <m/>
    <x v="1"/>
  </r>
  <r>
    <x v="5"/>
    <n v="1450"/>
    <x v="1"/>
    <s v="24/02/2022"/>
    <x v="15"/>
    <x v="15"/>
    <x v="0"/>
    <x v="13"/>
    <x v="13"/>
    <x v="0"/>
    <x v="0"/>
    <s v="8639"/>
    <m/>
    <s v="PROG SUPER"/>
    <x v="2"/>
    <x v="0"/>
    <x v="0"/>
    <x v="0"/>
    <x v="0"/>
    <x v="2"/>
    <x v="0"/>
    <x v="0"/>
    <n v="9999"/>
    <s v="RECEITA"/>
    <x v="4"/>
    <x v="2"/>
    <x v="0"/>
    <x v="0"/>
    <n v="840"/>
    <n v="588"/>
    <n v="35"/>
    <n v="1092"/>
    <n v="1231"/>
    <n v="203.3"/>
    <n v="171.59"/>
    <n v="9.6989075406341598"/>
    <n v="7.1740777434582403"/>
    <n v="979.41"/>
    <n v="1059.4100000000001"/>
    <s v="Cartão Crédito: R$ 1231,00"/>
    <x v="3"/>
  </r>
  <r>
    <x v="1"/>
    <n v="3139"/>
    <x v="1"/>
    <s v="19/02/2022"/>
    <x v="14"/>
    <x v="14"/>
    <x v="0"/>
    <x v="3"/>
    <x v="3"/>
    <x v="0"/>
    <x v="0"/>
    <s v="LP14597"/>
    <m/>
    <s v="LT PRONTA MIOLIGHT 1.67 BLUECONTROL"/>
    <x v="18"/>
    <x v="0"/>
    <x v="0"/>
    <x v="0"/>
    <x v="0"/>
    <x v="18"/>
    <x v="0"/>
    <x v="0"/>
    <n v="9999"/>
    <s v="RECEITA"/>
    <x v="4"/>
    <x v="1"/>
    <x v="0"/>
    <x v="0"/>
    <n v="616.5"/>
    <n v="563"/>
    <n v="45.661000000000001"/>
    <n v="670"/>
    <n v="1240"/>
    <n v="203.5"/>
    <n v="174.87"/>
    <n v="0"/>
    <n v="7.0909818722479603"/>
    <n v="670"/>
    <n v="1065.1300000000001"/>
    <s v="Cartão Crédito: R$ 1240,00"/>
    <x v="3"/>
  </r>
  <r>
    <x v="0"/>
    <n v="13138"/>
    <x v="1"/>
    <s v="27/02/2022"/>
    <x v="24"/>
    <x v="25"/>
    <x v="0"/>
    <x v="9"/>
    <x v="9"/>
    <x v="0"/>
    <x v="0"/>
    <s v="808191"/>
    <s v="7895277097951"/>
    <s v="OCULOS SOL COLCCI C0169-A0201"/>
    <x v="13"/>
    <x v="0"/>
    <x v="0"/>
    <x v="0"/>
    <x v="0"/>
    <x v="15"/>
    <x v="1"/>
    <x v="1"/>
    <n v="1223"/>
    <s v="COLCCI"/>
    <x v="2"/>
    <x v="0"/>
    <x v="0"/>
    <x v="0"/>
    <n v="624"/>
    <n v="311"/>
    <n v="49.839700000000001"/>
    <n v="313"/>
    <m/>
    <n v="206.31"/>
    <m/>
    <n v="1.5171344093839401"/>
    <m/>
    <n v="106.69"/>
    <m/>
    <m/>
    <x v="1"/>
  </r>
  <r>
    <x v="1"/>
    <n v="3018"/>
    <x v="1"/>
    <s v="06/02/2022"/>
    <x v="21"/>
    <x v="22"/>
    <x v="0"/>
    <x v="2"/>
    <x v="2"/>
    <x v="0"/>
    <x v="0"/>
    <s v="415250"/>
    <s v="7891318444869"/>
    <s v="*CF* OCULOS RX RAY BAN 0RX7047L-56-5196"/>
    <x v="1"/>
    <x v="0"/>
    <x v="0"/>
    <x v="0"/>
    <x v="0"/>
    <x v="1"/>
    <x v="2"/>
    <x v="2"/>
    <n v="1050"/>
    <s v="RAY BAN"/>
    <x v="2"/>
    <x v="1"/>
    <x v="0"/>
    <x v="0"/>
    <n v="640"/>
    <n v="0"/>
    <n v="0"/>
    <n v="640"/>
    <n v="1930"/>
    <n v="207.24"/>
    <n v="207.24"/>
    <n v="3.0882069098629601"/>
    <n v="9.3128739625554893"/>
    <n v="432.76"/>
    <n v="1722.76"/>
    <s v="Cartão Crédito: R$ 1930,00"/>
    <x v="3"/>
  </r>
  <r>
    <x v="0"/>
    <n v="13145"/>
    <x v="1"/>
    <s v="28/02/2022"/>
    <x v="25"/>
    <x v="26"/>
    <x v="0"/>
    <x v="15"/>
    <x v="15"/>
    <x v="0"/>
    <x v="0"/>
    <s v="921971"/>
    <s v="7909446204894"/>
    <s v="OCULOS RX ANA HICKMANN AH6383N-A01"/>
    <x v="6"/>
    <x v="0"/>
    <x v="0"/>
    <x v="0"/>
    <x v="0"/>
    <x v="5"/>
    <x v="2"/>
    <x v="2"/>
    <n v="1175"/>
    <s v="ANA HICKMANN"/>
    <x v="2"/>
    <x v="0"/>
    <x v="0"/>
    <x v="0"/>
    <n v="869"/>
    <n v="219"/>
    <n v="25.2014"/>
    <n v="650"/>
    <n v="650"/>
    <n v="208.32"/>
    <n v="208.32"/>
    <n v="3.1201996927803402"/>
    <n v="3.1201996927803402"/>
    <n v="441.68"/>
    <n v="441.68"/>
    <s v="Cartão Crédito: R$ 650,00"/>
    <x v="6"/>
  </r>
  <r>
    <x v="0"/>
    <n v="13107"/>
    <x v="1"/>
    <s v="23/02/2022"/>
    <x v="23"/>
    <x v="24"/>
    <x v="0"/>
    <x v="0"/>
    <x v="0"/>
    <x v="0"/>
    <x v="0"/>
    <s v="739351"/>
    <s v="8056597177528"/>
    <s v="*CF* OCULOS RX EMPORIO ARMANI 0EA1105-56-3014"/>
    <x v="1"/>
    <x v="0"/>
    <x v="0"/>
    <x v="0"/>
    <x v="0"/>
    <x v="1"/>
    <x v="2"/>
    <x v="2"/>
    <n v="1036"/>
    <s v="EMPORIO ARMANI"/>
    <x v="2"/>
    <x v="0"/>
    <x v="0"/>
    <x v="0"/>
    <n v="1025"/>
    <n v="305"/>
    <n v="29.7561"/>
    <n v="720"/>
    <n v="2470"/>
    <n v="209.15"/>
    <n v="466.75"/>
    <n v="3.44250537891465"/>
    <n v="5.2919121585431199"/>
    <n v="510.85"/>
    <n v="2003.25"/>
    <s v="Cartão Crédito: R$ 2470,00"/>
    <x v="2"/>
  </r>
  <r>
    <x v="0"/>
    <n v="12941"/>
    <x v="1"/>
    <s v="08/02/2022"/>
    <x v="4"/>
    <x v="4"/>
    <x v="0"/>
    <x v="15"/>
    <x v="15"/>
    <x v="0"/>
    <x v="0"/>
    <s v="738396"/>
    <m/>
    <s v="OCULOS SOL ANA HICKMANN AH9312-P03"/>
    <x v="6"/>
    <x v="0"/>
    <x v="0"/>
    <x v="0"/>
    <x v="0"/>
    <x v="5"/>
    <x v="1"/>
    <x v="1"/>
    <n v="1175"/>
    <s v="ANA HICKMANN"/>
    <x v="2"/>
    <x v="0"/>
    <x v="0"/>
    <x v="0"/>
    <n v="710"/>
    <n v="200"/>
    <n v="28.169"/>
    <n v="510"/>
    <n v="510"/>
    <n v="209.76"/>
    <n v="209.76"/>
    <n v="2.43135011441648"/>
    <n v="2.43135011441648"/>
    <n v="300.24"/>
    <n v="300.24"/>
    <s v="Cartão Débito: R$ 510,00"/>
    <x v="2"/>
  </r>
  <r>
    <x v="1"/>
    <n v="2992"/>
    <x v="1"/>
    <s v="04/02/2022"/>
    <x v="20"/>
    <x v="21"/>
    <x v="0"/>
    <x v="3"/>
    <x v="3"/>
    <x v="0"/>
    <x v="0"/>
    <s v="LSA0012565"/>
    <s v="8056597558860"/>
    <s v="LTPRONTA AIRWEAR BLUE UV CRIZAL SAPPHIRE MONOFOCAL"/>
    <x v="2"/>
    <x v="0"/>
    <x v="0"/>
    <x v="0"/>
    <x v="0"/>
    <x v="0"/>
    <x v="0"/>
    <x v="0"/>
    <n v="9999"/>
    <s v="RECEITA"/>
    <x v="4"/>
    <x v="1"/>
    <x v="0"/>
    <x v="0"/>
    <n v="449.5"/>
    <n v="45"/>
    <n v="5.0056000000000003"/>
    <n v="854"/>
    <n v="1850"/>
    <n v="210"/>
    <n v="432.35"/>
    <n v="8.1333333333333293"/>
    <n v="4.2789406730657999"/>
    <n v="749"/>
    <n v="1417.65"/>
    <s v="Cartão Crédito: R$ 1850,00"/>
    <x v="3"/>
  </r>
  <r>
    <x v="4"/>
    <n v="18697"/>
    <x v="1"/>
    <s v="05/02/2022"/>
    <x v="9"/>
    <x v="9"/>
    <x v="0"/>
    <x v="10"/>
    <x v="10"/>
    <x v="0"/>
    <x v="0"/>
    <s v="LSA0012565"/>
    <s v="8056597558860"/>
    <s v="LTPRONTA AIRWEAR BLUE UV CRIZAL SAPPHIRE MONOFOCAL"/>
    <x v="2"/>
    <x v="0"/>
    <x v="0"/>
    <x v="0"/>
    <x v="0"/>
    <x v="0"/>
    <x v="0"/>
    <x v="0"/>
    <n v="9999"/>
    <s v="RECEITA"/>
    <x v="4"/>
    <x v="1"/>
    <x v="0"/>
    <x v="0"/>
    <n v="449.5"/>
    <n v="0"/>
    <n v="0"/>
    <n v="899"/>
    <m/>
    <n v="210"/>
    <m/>
    <n v="8.5619047619047599"/>
    <m/>
    <n v="794"/>
    <m/>
    <m/>
    <x v="1"/>
  </r>
  <r>
    <x v="1"/>
    <n v="3005"/>
    <x v="1"/>
    <s v="05/02/2022"/>
    <x v="9"/>
    <x v="9"/>
    <x v="0"/>
    <x v="3"/>
    <x v="3"/>
    <x v="0"/>
    <x v="0"/>
    <s v="LSA0012565"/>
    <s v="8056597558860"/>
    <s v="LTPRONTA AIRWEAR BLUE UV CRIZAL SAPPHIRE MONOFOCAL"/>
    <x v="2"/>
    <x v="0"/>
    <x v="0"/>
    <x v="0"/>
    <x v="0"/>
    <x v="0"/>
    <x v="0"/>
    <x v="0"/>
    <n v="9999"/>
    <s v="RECEITA"/>
    <x v="4"/>
    <x v="1"/>
    <x v="0"/>
    <x v="0"/>
    <n v="449.5"/>
    <n v="0"/>
    <n v="0"/>
    <n v="899"/>
    <n v="1599"/>
    <n v="210"/>
    <n v="344.63"/>
    <n v="8.5619047619047599"/>
    <n v="4.6397585816672997"/>
    <n v="794"/>
    <n v="1254.3699999999999"/>
    <s v="Cartão Crédito: R$ 1599,00"/>
    <x v="3"/>
  </r>
  <r>
    <x v="0"/>
    <n v="12929"/>
    <x v="1"/>
    <s v="07/02/2022"/>
    <x v="17"/>
    <x v="17"/>
    <x v="0"/>
    <x v="9"/>
    <x v="9"/>
    <x v="0"/>
    <x v="0"/>
    <s v="LSA0012565"/>
    <s v="8056597558860"/>
    <s v="LTPRONTA AIRWEAR BLUE UV CRIZAL SAPPHIRE MONOFOCAL"/>
    <x v="2"/>
    <x v="0"/>
    <x v="0"/>
    <x v="0"/>
    <x v="0"/>
    <x v="0"/>
    <x v="0"/>
    <x v="0"/>
    <n v="9999"/>
    <s v="RECEITA"/>
    <x v="4"/>
    <x v="1"/>
    <x v="0"/>
    <x v="0"/>
    <n v="449.5"/>
    <n v="40"/>
    <n v="4.4493999999999998"/>
    <n v="859"/>
    <n v="859"/>
    <n v="210"/>
    <n v="105"/>
    <n v="8.1809523809523803"/>
    <n v="8.1809523809523803"/>
    <n v="754"/>
    <n v="754"/>
    <s v="Cartão Crédito: R$ 859,00"/>
    <x v="5"/>
  </r>
  <r>
    <x v="4"/>
    <n v="18774"/>
    <x v="1"/>
    <s v="10/02/2022"/>
    <x v="18"/>
    <x v="18"/>
    <x v="0"/>
    <x v="8"/>
    <x v="8"/>
    <x v="0"/>
    <x v="0"/>
    <s v="LSA0012565"/>
    <s v="8056597558860"/>
    <s v="LTPRONTA AIRWEAR BLUE UV CRIZAL SAPPHIRE MONOFOCAL"/>
    <x v="2"/>
    <x v="0"/>
    <x v="0"/>
    <x v="0"/>
    <x v="0"/>
    <x v="0"/>
    <x v="0"/>
    <x v="0"/>
    <n v="9999"/>
    <s v="RECEITA"/>
    <x v="4"/>
    <x v="1"/>
    <x v="0"/>
    <x v="0"/>
    <n v="449.5"/>
    <n v="0"/>
    <n v="0"/>
    <n v="899"/>
    <m/>
    <n v="210"/>
    <m/>
    <n v="8.5619047619047599"/>
    <m/>
    <n v="794"/>
    <m/>
    <m/>
    <x v="1"/>
  </r>
  <r>
    <x v="5"/>
    <n v="1376"/>
    <x v="1"/>
    <s v="12/02/2022"/>
    <x v="3"/>
    <x v="3"/>
    <x v="0"/>
    <x v="13"/>
    <x v="13"/>
    <x v="0"/>
    <x v="0"/>
    <s v="LSA0012565"/>
    <s v="8056597558860"/>
    <s v="LTPRONTA AIRWEAR BLUE UV CRIZAL SAPPHIRE MONOFOCAL"/>
    <x v="2"/>
    <x v="0"/>
    <x v="0"/>
    <x v="0"/>
    <x v="0"/>
    <x v="0"/>
    <x v="0"/>
    <x v="0"/>
    <n v="9999"/>
    <s v="RECEITA"/>
    <x v="4"/>
    <x v="1"/>
    <x v="0"/>
    <x v="0"/>
    <n v="449.5"/>
    <n v="0"/>
    <n v="0"/>
    <n v="899"/>
    <n v="2640"/>
    <n v="210"/>
    <n v="648.23"/>
    <n v="23.973333333333301"/>
    <n v="4.0726285423383697"/>
    <n v="861.5"/>
    <n v="1991.77"/>
    <s v="Cartão Crédito: R$ 2640,00"/>
    <x v="16"/>
  </r>
  <r>
    <x v="0"/>
    <n v="12997"/>
    <x v="1"/>
    <s v="14/02/2022"/>
    <x v="11"/>
    <x v="11"/>
    <x v="0"/>
    <x v="15"/>
    <x v="15"/>
    <x v="0"/>
    <x v="0"/>
    <s v="LSA0012565"/>
    <s v="8056597558860"/>
    <s v="LTPRONTA AIRWEAR BLUE UV CRIZAL SAPPHIRE MONOFOCAL"/>
    <x v="2"/>
    <x v="0"/>
    <x v="0"/>
    <x v="0"/>
    <x v="0"/>
    <x v="0"/>
    <x v="0"/>
    <x v="0"/>
    <n v="9999"/>
    <s v="RECEITA"/>
    <x v="4"/>
    <x v="1"/>
    <x v="0"/>
    <x v="0"/>
    <n v="449.5"/>
    <n v="0"/>
    <n v="0"/>
    <n v="899"/>
    <m/>
    <n v="210"/>
    <m/>
    <n v="8.5619047619047599"/>
    <m/>
    <n v="794"/>
    <m/>
    <m/>
    <x v="1"/>
  </r>
  <r>
    <x v="1"/>
    <n v="3094"/>
    <x v="1"/>
    <s v="14/02/2022"/>
    <x v="11"/>
    <x v="11"/>
    <x v="0"/>
    <x v="3"/>
    <x v="3"/>
    <x v="0"/>
    <x v="0"/>
    <s v="LSA0012565"/>
    <s v="8056597558860"/>
    <s v="LTPRONTA AIRWEAR BLUE UV CRIZAL SAPPHIRE MONOFOCAL"/>
    <x v="2"/>
    <x v="0"/>
    <x v="0"/>
    <x v="0"/>
    <x v="0"/>
    <x v="0"/>
    <x v="0"/>
    <x v="0"/>
    <n v="9999"/>
    <s v="RECEITA"/>
    <x v="4"/>
    <x v="1"/>
    <x v="0"/>
    <x v="0"/>
    <n v="449.5"/>
    <n v="0"/>
    <n v="0"/>
    <n v="899"/>
    <m/>
    <n v="210"/>
    <m/>
    <n v="8.5619047619047599"/>
    <m/>
    <n v="794"/>
    <m/>
    <m/>
    <x v="1"/>
  </r>
  <r>
    <x v="0"/>
    <n v="13033"/>
    <x v="1"/>
    <s v="18/02/2022"/>
    <x v="22"/>
    <x v="23"/>
    <x v="0"/>
    <x v="15"/>
    <x v="15"/>
    <x v="0"/>
    <x v="0"/>
    <s v="LSA0012565"/>
    <s v="8056597558860"/>
    <s v="LTPRONTA AIRWEAR BLUE UV CRIZAL SAPPHIRE MONOFOCAL"/>
    <x v="2"/>
    <x v="0"/>
    <x v="0"/>
    <x v="0"/>
    <x v="0"/>
    <x v="0"/>
    <x v="0"/>
    <x v="0"/>
    <n v="9999"/>
    <s v="RECEITA"/>
    <x v="4"/>
    <x v="1"/>
    <x v="0"/>
    <x v="0"/>
    <n v="449.5"/>
    <n v="0"/>
    <n v="0"/>
    <n v="899"/>
    <m/>
    <n v="210"/>
    <m/>
    <n v="8.5619047619047599"/>
    <m/>
    <n v="794"/>
    <m/>
    <m/>
    <x v="1"/>
  </r>
  <r>
    <x v="4"/>
    <n v="18890"/>
    <x v="1"/>
    <s v="21/02/2022"/>
    <x v="0"/>
    <x v="0"/>
    <x v="0"/>
    <x v="12"/>
    <x v="12"/>
    <x v="0"/>
    <x v="0"/>
    <s v="LSA0012565"/>
    <s v="8056597558860"/>
    <s v="LTPRONTA AIRWEAR BLUE UV CRIZAL SAPPHIRE MONOFOCAL"/>
    <x v="2"/>
    <x v="0"/>
    <x v="0"/>
    <x v="0"/>
    <x v="0"/>
    <x v="0"/>
    <x v="0"/>
    <x v="0"/>
    <n v="9999"/>
    <s v="RECEITA"/>
    <x v="4"/>
    <x v="1"/>
    <x v="0"/>
    <x v="0"/>
    <n v="449.5"/>
    <n v="0"/>
    <n v="0"/>
    <n v="899"/>
    <m/>
    <n v="210"/>
    <m/>
    <n v="22.475000000000001"/>
    <m/>
    <n v="859"/>
    <m/>
    <m/>
    <x v="1"/>
  </r>
  <r>
    <x v="4"/>
    <n v="18936"/>
    <x v="1"/>
    <s v="25/02/2022"/>
    <x v="19"/>
    <x v="19"/>
    <x v="0"/>
    <x v="8"/>
    <x v="8"/>
    <x v="0"/>
    <x v="0"/>
    <s v="LSA0012565"/>
    <s v="8056597558860"/>
    <s v="LTPRONTA AIRWEAR BLUE UV CRIZAL SAPPHIRE MONOFOCAL"/>
    <x v="2"/>
    <x v="0"/>
    <x v="0"/>
    <x v="0"/>
    <x v="0"/>
    <x v="0"/>
    <x v="0"/>
    <x v="0"/>
    <n v="9999"/>
    <s v="RECEITA"/>
    <x v="4"/>
    <x v="1"/>
    <x v="0"/>
    <x v="0"/>
    <n v="449.5"/>
    <n v="0"/>
    <n v="0"/>
    <n v="899"/>
    <m/>
    <n v="210"/>
    <m/>
    <n v="22.475000000000001"/>
    <m/>
    <n v="859"/>
    <m/>
    <m/>
    <x v="1"/>
  </r>
  <r>
    <x v="1"/>
    <n v="3205"/>
    <x v="1"/>
    <s v="26/02/2022"/>
    <x v="2"/>
    <x v="2"/>
    <x v="0"/>
    <x v="2"/>
    <x v="2"/>
    <x v="0"/>
    <x v="0"/>
    <s v="LSA0012565"/>
    <s v="8056597558860"/>
    <s v="LTPRONTA AIRWEAR BLUE UV CRIZAL SAPPHIRE MONOFOCAL"/>
    <x v="2"/>
    <x v="0"/>
    <x v="0"/>
    <x v="0"/>
    <x v="0"/>
    <x v="0"/>
    <x v="0"/>
    <x v="0"/>
    <n v="9999"/>
    <s v="RECEITA"/>
    <x v="4"/>
    <x v="1"/>
    <x v="0"/>
    <x v="0"/>
    <n v="449.5"/>
    <n v="0"/>
    <n v="0"/>
    <n v="899"/>
    <n v="1104"/>
    <n v="210"/>
    <n v="130.78"/>
    <n v="22.475000000000001"/>
    <n v="8.4416577458326998"/>
    <n v="859"/>
    <n v="973.22"/>
    <s v="Cartão Crédito: R$ 1104,00"/>
    <x v="4"/>
  </r>
  <r>
    <x v="1"/>
    <n v="3218"/>
    <x v="1"/>
    <s v="28/02/2022"/>
    <x v="25"/>
    <x v="26"/>
    <x v="0"/>
    <x v="3"/>
    <x v="3"/>
    <x v="0"/>
    <x v="0"/>
    <s v="LSA0012565"/>
    <s v="8056597558860"/>
    <s v="LTPRONTA AIRWEAR BLUE UV CRIZAL SAPPHIRE MONOFOCAL"/>
    <x v="2"/>
    <x v="0"/>
    <x v="0"/>
    <x v="0"/>
    <x v="0"/>
    <x v="0"/>
    <x v="0"/>
    <x v="0"/>
    <n v="9999"/>
    <s v="RECEITA"/>
    <x v="4"/>
    <x v="1"/>
    <x v="0"/>
    <x v="0"/>
    <n v="449.5"/>
    <n v="0"/>
    <n v="0"/>
    <n v="899"/>
    <m/>
    <n v="210"/>
    <m/>
    <n v="22.475000000000001"/>
    <m/>
    <n v="859"/>
    <m/>
    <m/>
    <x v="1"/>
  </r>
  <r>
    <x v="4"/>
    <n v="18920"/>
    <x v="1"/>
    <s v="24/02/2022"/>
    <x v="15"/>
    <x v="15"/>
    <x v="0"/>
    <x v="7"/>
    <x v="7"/>
    <x v="0"/>
    <x v="0"/>
    <s v="LSA0012565"/>
    <s v="8056597558860"/>
    <s v="LTPRONTA AIRWEAR BLUE UV CRIZAL SAPPHIRE MONOFOCAL"/>
    <x v="2"/>
    <x v="0"/>
    <x v="0"/>
    <x v="0"/>
    <x v="0"/>
    <x v="0"/>
    <x v="0"/>
    <x v="0"/>
    <n v="9999"/>
    <s v="RECEITA"/>
    <x v="4"/>
    <x v="1"/>
    <x v="0"/>
    <x v="0"/>
    <n v="449.5"/>
    <n v="0"/>
    <n v="0"/>
    <n v="899"/>
    <n v="1175"/>
    <n v="210"/>
    <n v="112.3"/>
    <n v="22.475000000000001"/>
    <n v="10.4630454140695"/>
    <n v="859"/>
    <n v="1062.7"/>
    <s v="Cartão Crédito: R$ 1175,00"/>
    <x v="3"/>
  </r>
  <r>
    <x v="1"/>
    <n v="3183"/>
    <x v="1"/>
    <s v="24/02/2022"/>
    <x v="15"/>
    <x v="15"/>
    <x v="0"/>
    <x v="1"/>
    <x v="1"/>
    <x v="0"/>
    <x v="0"/>
    <s v="LSA0012565"/>
    <s v="8056597558860"/>
    <s v="LTPRONTA AIRWEAR BLUE UV CRIZAL SAPPHIRE MONOFOCAL"/>
    <x v="2"/>
    <x v="0"/>
    <x v="0"/>
    <x v="0"/>
    <x v="0"/>
    <x v="0"/>
    <x v="0"/>
    <x v="0"/>
    <n v="9999"/>
    <s v="RECEITA"/>
    <x v="4"/>
    <x v="1"/>
    <x v="0"/>
    <x v="0"/>
    <n v="449.5"/>
    <n v="0"/>
    <n v="0"/>
    <n v="899"/>
    <m/>
    <n v="210"/>
    <m/>
    <n v="22.475000000000001"/>
    <m/>
    <n v="859"/>
    <m/>
    <m/>
    <x v="1"/>
  </r>
  <r>
    <x v="1"/>
    <n v="3142"/>
    <x v="1"/>
    <s v="20/02/2022"/>
    <x v="27"/>
    <x v="28"/>
    <x v="0"/>
    <x v="2"/>
    <x v="2"/>
    <x v="0"/>
    <x v="0"/>
    <s v="722038"/>
    <s v="7895653189881"/>
    <s v="*CF* OCULOS SOL RAY BAN 0RB4327L-54-710/71"/>
    <x v="1"/>
    <x v="0"/>
    <x v="0"/>
    <x v="0"/>
    <x v="0"/>
    <x v="1"/>
    <x v="1"/>
    <x v="1"/>
    <n v="1050"/>
    <s v="RAY BAN"/>
    <x v="2"/>
    <x v="0"/>
    <x v="0"/>
    <x v="0"/>
    <n v="863"/>
    <n v="73"/>
    <n v="8.4588999999999999"/>
    <n v="790"/>
    <n v="790"/>
    <n v="210.04"/>
    <n v="210.04"/>
    <n v="3.7611883450771302"/>
    <n v="3.7611883450771302"/>
    <n v="579.96"/>
    <n v="579.96"/>
    <s v="Cartão Crédito: R$ 790,00"/>
    <x v="3"/>
  </r>
  <r>
    <x v="0"/>
    <n v="12967"/>
    <x v="1"/>
    <s v="10/02/2022"/>
    <x v="18"/>
    <x v="18"/>
    <x v="0"/>
    <x v="9"/>
    <x v="9"/>
    <x v="0"/>
    <x v="0"/>
    <s v="366555"/>
    <s v="8053672240061"/>
    <s v="*CF* OCULOS RX POLO 0PH2117-54-5470"/>
    <x v="1"/>
    <x v="0"/>
    <x v="0"/>
    <x v="0"/>
    <x v="0"/>
    <x v="1"/>
    <x v="2"/>
    <x v="2"/>
    <n v="1024"/>
    <s v="POLO"/>
    <x v="2"/>
    <x v="0"/>
    <x v="0"/>
    <x v="0"/>
    <n v="1025"/>
    <n v="305"/>
    <n v="29.7561"/>
    <n v="720"/>
    <n v="720"/>
    <n v="211.64"/>
    <n v="211.64"/>
    <n v="3.4020034020034"/>
    <n v="3.4020034020034"/>
    <n v="508.36"/>
    <n v="508.36"/>
    <s v="Cartão Débito: R$ 720,00"/>
    <x v="2"/>
  </r>
  <r>
    <x v="0"/>
    <n v="12981"/>
    <x v="1"/>
    <s v="12/02/2022"/>
    <x v="3"/>
    <x v="3"/>
    <x v="0"/>
    <x v="0"/>
    <x v="0"/>
    <x v="0"/>
    <x v="0"/>
    <s v="847427"/>
    <s v="8056597238779"/>
    <s v="*CF* OCULOS RX POLO 0PH2126-55-5861"/>
    <x v="1"/>
    <x v="0"/>
    <x v="0"/>
    <x v="0"/>
    <x v="0"/>
    <x v="1"/>
    <x v="2"/>
    <x v="2"/>
    <n v="1024"/>
    <s v="POLO"/>
    <x v="2"/>
    <x v="3"/>
    <x v="0"/>
    <x v="0"/>
    <n v="902"/>
    <n v="302"/>
    <n v="33.481200000000001"/>
    <n v="600"/>
    <n v="600"/>
    <n v="211.64"/>
    <n v="211.64"/>
    <n v="2.83500283500284"/>
    <n v="2.83500283500284"/>
    <n v="388.36"/>
    <n v="388.36"/>
    <s v="Troca: R$ 600,00"/>
    <x v="0"/>
  </r>
  <r>
    <x v="1"/>
    <n v="3070"/>
    <x v="1"/>
    <s v="12/02/2022"/>
    <x v="3"/>
    <x v="3"/>
    <x v="0"/>
    <x v="2"/>
    <x v="2"/>
    <x v="0"/>
    <x v="0"/>
    <s v="503731"/>
    <s v="8053672667332"/>
    <s v="*CF* OCULOS RX RAY BAN 0RX6378-49-2904"/>
    <x v="1"/>
    <x v="0"/>
    <x v="0"/>
    <x v="0"/>
    <x v="0"/>
    <x v="1"/>
    <x v="2"/>
    <x v="2"/>
    <n v="1050"/>
    <s v="RAY BAN"/>
    <x v="2"/>
    <x v="0"/>
    <x v="0"/>
    <x v="0"/>
    <n v="988"/>
    <n v="178"/>
    <n v="18.016200000000001"/>
    <n v="810"/>
    <m/>
    <n v="211.64"/>
    <m/>
    <n v="3.8272538272538301"/>
    <m/>
    <n v="598.36"/>
    <m/>
    <m/>
    <x v="1"/>
  </r>
  <r>
    <x v="5"/>
    <n v="1410"/>
    <x v="1"/>
    <s v="17/02/2022"/>
    <x v="13"/>
    <x v="13"/>
    <x v="0"/>
    <x v="13"/>
    <x v="13"/>
    <x v="0"/>
    <x v="0"/>
    <s v="740160"/>
    <s v="8056597182461"/>
    <s v="*CF* OCULOS RX RAY BAN 0RX5388-53-2034"/>
    <x v="1"/>
    <x v="0"/>
    <x v="0"/>
    <x v="0"/>
    <x v="0"/>
    <x v="1"/>
    <x v="2"/>
    <x v="2"/>
    <n v="1050"/>
    <s v="RAY BAN"/>
    <x v="2"/>
    <x v="1"/>
    <x v="0"/>
    <x v="0"/>
    <n v="790"/>
    <n v="0"/>
    <n v="0"/>
    <n v="790"/>
    <m/>
    <n v="211.64"/>
    <m/>
    <n v="3.7327537327537299"/>
    <m/>
    <n v="578.36"/>
    <m/>
    <m/>
    <x v="1"/>
  </r>
  <r>
    <x v="1"/>
    <n v="3101"/>
    <x v="1"/>
    <s v="15/02/2022"/>
    <x v="7"/>
    <x v="7"/>
    <x v="0"/>
    <x v="3"/>
    <x v="3"/>
    <x v="0"/>
    <x v="0"/>
    <s v="LSA0006289"/>
    <s v="8056597289634"/>
    <s v="PR KODAK PRECISE 1.50 INC EASY CLEAN UV"/>
    <x v="0"/>
    <x v="0"/>
    <x v="0"/>
    <x v="0"/>
    <x v="0"/>
    <x v="0"/>
    <x v="0"/>
    <x v="0"/>
    <n v="9999"/>
    <s v="RECEITA"/>
    <x v="4"/>
    <x v="1"/>
    <x v="0"/>
    <x v="0"/>
    <n v="351.5"/>
    <n v="53"/>
    <n v="7.5391000000000004"/>
    <n v="650"/>
    <n v="750"/>
    <n v="213.5"/>
    <n v="60.94"/>
    <n v="0"/>
    <n v="12.307187397440099"/>
    <n v="650"/>
    <n v="689.06"/>
    <s v="Cartão Crédito: R$ 500,00 | Cartão Débito: R$ 250,00"/>
    <x v="7"/>
  </r>
  <r>
    <x v="2"/>
    <n v="8032"/>
    <x v="1"/>
    <s v="04/02/2022"/>
    <x v="20"/>
    <x v="21"/>
    <x v="0"/>
    <x v="4"/>
    <x v="4"/>
    <x v="0"/>
    <x v="0"/>
    <s v="790726"/>
    <s v="7895653198876"/>
    <s v="*CF* OCULOS RX RAY BAN 0RX3447VL-50-2503"/>
    <x v="1"/>
    <x v="0"/>
    <x v="0"/>
    <x v="0"/>
    <x v="0"/>
    <x v="1"/>
    <x v="2"/>
    <x v="2"/>
    <n v="1050"/>
    <s v="RAY BAN"/>
    <x v="2"/>
    <x v="0"/>
    <x v="0"/>
    <x v="0"/>
    <n v="838"/>
    <n v="210"/>
    <n v="25.059699999999999"/>
    <n v="628"/>
    <n v="977"/>
    <n v="216.96"/>
    <n v="216.96"/>
    <n v="2.8945427728613602"/>
    <n v="4.5031342182890901"/>
    <n v="411.04"/>
    <n v="760.04"/>
    <s v="Cartão Crédito: R$ 977,00"/>
    <x v="3"/>
  </r>
  <r>
    <x v="0"/>
    <n v="12889"/>
    <x v="1"/>
    <s v="05/02/2022"/>
    <x v="9"/>
    <x v="9"/>
    <x v="0"/>
    <x v="9"/>
    <x v="9"/>
    <x v="0"/>
    <x v="0"/>
    <s v="899911"/>
    <s v="7895653222588"/>
    <s v="*CF* OCULOS RX RAY BAN 0RX6448L-51-2501"/>
    <x v="4"/>
    <x v="0"/>
    <x v="0"/>
    <x v="0"/>
    <x v="0"/>
    <x v="1"/>
    <x v="2"/>
    <x v="2"/>
    <n v="1050"/>
    <s v="RAY BAN"/>
    <x v="2"/>
    <x v="0"/>
    <x v="0"/>
    <x v="0"/>
    <n v="925"/>
    <n v="255"/>
    <n v="27.567599999999999"/>
    <n v="670"/>
    <n v="860"/>
    <n v="216.96"/>
    <n v="225.67"/>
    <n v="3.08812684365782"/>
    <n v="3.81087428546107"/>
    <n v="453.04"/>
    <n v="634.33000000000004"/>
    <s v="Cartão Débito: R$ 860,00"/>
    <x v="2"/>
  </r>
  <r>
    <x v="0"/>
    <n v="13056"/>
    <x v="1"/>
    <s v="21/02/2022"/>
    <x v="0"/>
    <x v="0"/>
    <x v="0"/>
    <x v="0"/>
    <x v="0"/>
    <x v="0"/>
    <x v="0"/>
    <s v="790725"/>
    <s v="7895653198890"/>
    <s v="*CF* OCULOS RX RAY BAN 0RX3447VL-50-2500"/>
    <x v="1"/>
    <x v="0"/>
    <x v="0"/>
    <x v="0"/>
    <x v="0"/>
    <x v="1"/>
    <x v="2"/>
    <x v="2"/>
    <n v="1050"/>
    <s v="RAY BAN"/>
    <x v="2"/>
    <x v="0"/>
    <x v="0"/>
    <x v="0"/>
    <n v="925"/>
    <n v="255"/>
    <n v="27.567599999999999"/>
    <n v="670"/>
    <n v="6565"/>
    <n v="216.96"/>
    <n v="1009.96"/>
    <n v="3.08812684365782"/>
    <n v="6.5002574359380603"/>
    <n v="453.04"/>
    <n v="5555.04"/>
    <s v="Cartão Crédito: R$ 6565,00"/>
    <x v="3"/>
  </r>
  <r>
    <x v="0"/>
    <n v="13062"/>
    <x v="1"/>
    <s v="21/02/2022"/>
    <x v="0"/>
    <x v="0"/>
    <x v="0"/>
    <x v="0"/>
    <x v="0"/>
    <x v="0"/>
    <x v="0"/>
    <s v="790725"/>
    <s v="7895653198890"/>
    <s v="*CF* OCULOS RX RAY BAN 0RX3447VL-50-2500"/>
    <x v="1"/>
    <x v="0"/>
    <x v="0"/>
    <x v="0"/>
    <x v="0"/>
    <x v="1"/>
    <x v="2"/>
    <x v="2"/>
    <n v="1050"/>
    <s v="RAY BAN"/>
    <x v="2"/>
    <x v="0"/>
    <x v="0"/>
    <x v="0"/>
    <n v="925"/>
    <n v="255"/>
    <n v="27.567599999999999"/>
    <n v="670"/>
    <n v="6565"/>
    <n v="216.96"/>
    <n v="1009.96"/>
    <n v="3.08812684365782"/>
    <n v="6.5002574359380603"/>
    <n v="453.04"/>
    <n v="5555.04"/>
    <s v="Crédito: R$ 6565,00"/>
    <x v="0"/>
  </r>
  <r>
    <x v="0"/>
    <n v="12890"/>
    <x v="1"/>
    <s v="05/02/2022"/>
    <x v="9"/>
    <x v="9"/>
    <x v="0"/>
    <x v="9"/>
    <x v="9"/>
    <x v="0"/>
    <x v="0"/>
    <s v="404886"/>
    <s v="8053672402087"/>
    <s v="*CF* OCULOS RX RAY BAN 0RX6335-56-2503"/>
    <x v="1"/>
    <x v="0"/>
    <x v="0"/>
    <x v="0"/>
    <x v="0"/>
    <x v="1"/>
    <x v="2"/>
    <x v="2"/>
    <n v="1050"/>
    <s v="RAY BAN"/>
    <x v="2"/>
    <x v="0"/>
    <x v="0"/>
    <x v="0"/>
    <n v="925"/>
    <n v="225"/>
    <n v="24.324300000000001"/>
    <n v="700"/>
    <m/>
    <n v="217.53"/>
    <m/>
    <n v="3.217946949846"/>
    <m/>
    <n v="482.47"/>
    <m/>
    <m/>
    <x v="1"/>
  </r>
  <r>
    <x v="4"/>
    <n v="18697"/>
    <x v="1"/>
    <s v="05/02/2022"/>
    <x v="9"/>
    <x v="9"/>
    <x v="0"/>
    <x v="10"/>
    <x v="10"/>
    <x v="0"/>
    <x v="0"/>
    <s v="404886"/>
    <s v="8053672402087"/>
    <s v="*CF* OCULOS RX RAY BAN 0RX6335-56-2503"/>
    <x v="1"/>
    <x v="0"/>
    <x v="0"/>
    <x v="0"/>
    <x v="0"/>
    <x v="1"/>
    <x v="2"/>
    <x v="2"/>
    <n v="1050"/>
    <s v="RAY BAN"/>
    <x v="2"/>
    <x v="0"/>
    <x v="0"/>
    <x v="0"/>
    <n v="925"/>
    <n v="255"/>
    <n v="27.567599999999999"/>
    <n v="670"/>
    <n v="1569"/>
    <n v="217.53"/>
    <n v="322.52999999999997"/>
    <n v="3.08003493770974"/>
    <n v="4.8646637522090996"/>
    <n v="452.47"/>
    <n v="1246.47"/>
    <s v="Cartão Crédito: R$ 1569,00"/>
    <x v="3"/>
  </r>
  <r>
    <x v="1"/>
    <n v="3031"/>
    <x v="1"/>
    <s v="07/02/2022"/>
    <x v="17"/>
    <x v="17"/>
    <x v="0"/>
    <x v="1"/>
    <x v="1"/>
    <x v="0"/>
    <x v="0"/>
    <s v="898172"/>
    <s v="716736364018"/>
    <s v="OCULOS RX TOMMY HILFIGER TJ 0051-5020-KB7"/>
    <x v="19"/>
    <x v="0"/>
    <x v="0"/>
    <x v="0"/>
    <x v="0"/>
    <x v="6"/>
    <x v="2"/>
    <x v="2"/>
    <n v="1045"/>
    <s v="TOMMY HILFIGER"/>
    <x v="2"/>
    <x v="0"/>
    <x v="0"/>
    <x v="0"/>
    <n v="850"/>
    <n v="50"/>
    <n v="5.8823999999999996"/>
    <n v="800"/>
    <m/>
    <n v="217.54"/>
    <m/>
    <n v="3.6774846005332398"/>
    <m/>
    <n v="582.46"/>
    <m/>
    <m/>
    <x v="1"/>
  </r>
  <r>
    <x v="0"/>
    <n v="13004"/>
    <x v="1"/>
    <s v="15/02/2022"/>
    <x v="12"/>
    <x v="12"/>
    <x v="0"/>
    <x v="0"/>
    <x v="0"/>
    <x v="0"/>
    <x v="0"/>
    <s v="8611"/>
    <m/>
    <s v="PROG SUPER"/>
    <x v="2"/>
    <x v="0"/>
    <x v="0"/>
    <x v="0"/>
    <x v="0"/>
    <x v="2"/>
    <x v="0"/>
    <x v="0"/>
    <n v="9999"/>
    <s v="RECEITA"/>
    <x v="4"/>
    <x v="2"/>
    <x v="0"/>
    <x v="0"/>
    <n v="840"/>
    <n v="590"/>
    <n v="35.119"/>
    <n v="1090"/>
    <m/>
    <n v="218.6"/>
    <m/>
    <n v="2.9222520107238599"/>
    <m/>
    <n v="717"/>
    <m/>
    <m/>
    <x v="1"/>
  </r>
  <r>
    <x v="3"/>
    <n v="1905"/>
    <x v="1"/>
    <s v="01/02/2022"/>
    <x v="10"/>
    <x v="10"/>
    <x v="0"/>
    <x v="19"/>
    <x v="19"/>
    <x v="0"/>
    <x v="0"/>
    <s v="LSA0002843"/>
    <s v="8056597246811"/>
    <s v="LT PRONTA ESSILOR AIRWEAR SAPPHIRE"/>
    <x v="0"/>
    <x v="0"/>
    <x v="0"/>
    <x v="0"/>
    <x v="0"/>
    <x v="0"/>
    <x v="0"/>
    <x v="0"/>
    <n v="9999"/>
    <s v="RECEITA"/>
    <x v="4"/>
    <x v="1"/>
    <x v="0"/>
    <x v="0"/>
    <n v="429.5"/>
    <n v="0"/>
    <n v="0"/>
    <n v="859"/>
    <n v="2000"/>
    <n v="219.6"/>
    <n v="412.51"/>
    <n v="7.8233151183970904"/>
    <n v="4.8483673123075803"/>
    <n v="749.2"/>
    <n v="1587.49"/>
    <s v="Cartão Crédito: R$ 2000,00"/>
    <x v="3"/>
  </r>
  <r>
    <x v="0"/>
    <n v="13104"/>
    <x v="1"/>
    <s v="23/02/2022"/>
    <x v="23"/>
    <x v="24"/>
    <x v="0"/>
    <x v="15"/>
    <x v="15"/>
    <x v="0"/>
    <x v="0"/>
    <s v="921945"/>
    <s v="7909446203798"/>
    <s v="OCULOS RX ANA HICKMANN AH60003-L01"/>
    <x v="6"/>
    <x v="0"/>
    <x v="0"/>
    <x v="0"/>
    <x v="0"/>
    <x v="5"/>
    <x v="2"/>
    <x v="2"/>
    <n v="1175"/>
    <s v="ANA HICKMANN"/>
    <x v="2"/>
    <x v="0"/>
    <x v="0"/>
    <x v="0"/>
    <n v="919"/>
    <n v="184"/>
    <n v="20.021799999999999"/>
    <n v="735"/>
    <n v="735"/>
    <n v="220.08"/>
    <n v="220.08"/>
    <n v="3.3396946564885499"/>
    <n v="3.3396946564885499"/>
    <n v="514.91999999999996"/>
    <n v="514.91999999999996"/>
    <s v="Cartão Crédito: R$ 735,00"/>
    <x v="2"/>
  </r>
  <r>
    <x v="4"/>
    <n v="18782"/>
    <x v="1"/>
    <s v="11/02/2022"/>
    <x v="8"/>
    <x v="8"/>
    <x v="0"/>
    <x v="8"/>
    <x v="8"/>
    <x v="0"/>
    <x v="0"/>
    <s v="BF0525"/>
    <m/>
    <s v="BIF. FLAT TOP POLI INC. AR(INATIVO)"/>
    <x v="14"/>
    <x v="0"/>
    <x v="0"/>
    <x v="0"/>
    <x v="0"/>
    <x v="2"/>
    <x v="0"/>
    <x v="0"/>
    <n v="9999"/>
    <s v="RECEITA"/>
    <x v="4"/>
    <x v="0"/>
    <x v="0"/>
    <x v="0"/>
    <n v="258.5"/>
    <n v="0"/>
    <n v="0"/>
    <n v="517"/>
    <m/>
    <n v="220.2"/>
    <m/>
    <n v="4.5200209826892799"/>
    <m/>
    <n v="402.62"/>
    <m/>
    <m/>
    <x v="1"/>
  </r>
  <r>
    <x v="3"/>
    <n v="1905"/>
    <x v="1"/>
    <s v="01/02/2022"/>
    <x v="10"/>
    <x v="10"/>
    <x v="0"/>
    <x v="19"/>
    <x v="19"/>
    <x v="0"/>
    <x v="0"/>
    <s v="415041"/>
    <s v="8053672468724"/>
    <s v="OCULOS SOL EMPORIO ARMANI 0EA2033-64-309487"/>
    <x v="1"/>
    <x v="0"/>
    <x v="0"/>
    <x v="0"/>
    <x v="0"/>
    <x v="1"/>
    <x v="1"/>
    <x v="1"/>
    <n v="1036"/>
    <s v="EMPORIO ARMANI"/>
    <x v="2"/>
    <x v="0"/>
    <x v="0"/>
    <x v="0"/>
    <n v="1000"/>
    <n v="0"/>
    <n v="0"/>
    <n v="1000"/>
    <m/>
    <n v="222.71"/>
    <m/>
    <n v="4.4901441336266901"/>
    <m/>
    <n v="777.29"/>
    <m/>
    <m/>
    <x v="1"/>
  </r>
  <r>
    <x v="1"/>
    <n v="3075"/>
    <x v="1"/>
    <s v="12/02/2022"/>
    <x v="3"/>
    <x v="3"/>
    <x v="0"/>
    <x v="2"/>
    <x v="2"/>
    <x v="0"/>
    <x v="0"/>
    <s v="919849"/>
    <s v="7895653223660"/>
    <s v="*CF* OCULOS SOL VOGUE 0VO5390SL-57-293936"/>
    <x v="1"/>
    <x v="0"/>
    <x v="0"/>
    <x v="0"/>
    <x v="0"/>
    <x v="1"/>
    <x v="1"/>
    <x v="1"/>
    <n v="1043"/>
    <s v="VOGUE"/>
    <x v="2"/>
    <x v="0"/>
    <x v="0"/>
    <x v="0"/>
    <n v="750"/>
    <n v="37"/>
    <n v="4.9333"/>
    <n v="713"/>
    <n v="713"/>
    <n v="222.86"/>
    <n v="222.86"/>
    <n v="3.19931795746208"/>
    <n v="3.19931795746208"/>
    <n v="490.14"/>
    <n v="490.14"/>
    <s v="Cartão Crédito: R$ 713,00"/>
    <x v="3"/>
  </r>
  <r>
    <x v="4"/>
    <n v="18668"/>
    <x v="1"/>
    <s v="01/02/2022"/>
    <x v="10"/>
    <x v="10"/>
    <x v="0"/>
    <x v="10"/>
    <x v="10"/>
    <x v="0"/>
    <x v="0"/>
    <s v="709610"/>
    <s v="725125010078"/>
    <s v="*CF* OCULOS RX MICHAEL KORS 0MK3030-54-1108"/>
    <x v="1"/>
    <x v="0"/>
    <x v="0"/>
    <x v="0"/>
    <x v="0"/>
    <x v="1"/>
    <x v="2"/>
    <x v="2"/>
    <n v="1139"/>
    <s v="MICHAEL KORS"/>
    <x v="2"/>
    <x v="0"/>
    <x v="0"/>
    <x v="0"/>
    <n v="838"/>
    <n v="187"/>
    <n v="22.315000000000001"/>
    <n v="651"/>
    <n v="1200"/>
    <n v="223.4"/>
    <n v="287"/>
    <n v="2.9140555058191602"/>
    <n v="4.18118466898955"/>
    <n v="427.6"/>
    <n v="913"/>
    <s v="Cartão Crédito: R$ 1200,00"/>
    <x v="3"/>
  </r>
  <r>
    <x v="1"/>
    <n v="2992"/>
    <x v="1"/>
    <s v="04/02/2022"/>
    <x v="20"/>
    <x v="21"/>
    <x v="0"/>
    <x v="3"/>
    <x v="3"/>
    <x v="0"/>
    <x v="0"/>
    <s v="709610"/>
    <s v="725125010078"/>
    <s v="*CF* OCULOS RX MICHAEL KORS 0MK3030-54-1108"/>
    <x v="1"/>
    <x v="0"/>
    <x v="0"/>
    <x v="0"/>
    <x v="0"/>
    <x v="1"/>
    <x v="2"/>
    <x v="2"/>
    <n v="1139"/>
    <s v="MICHAEL KORS"/>
    <x v="2"/>
    <x v="3"/>
    <x v="0"/>
    <x v="0"/>
    <n v="836"/>
    <n v="166"/>
    <n v="19.8565"/>
    <n v="670"/>
    <m/>
    <n v="223.4"/>
    <m/>
    <n v="2.9991047448522798"/>
    <m/>
    <n v="446.6"/>
    <m/>
    <m/>
    <x v="1"/>
  </r>
  <r>
    <x v="4"/>
    <n v="18682"/>
    <x v="1"/>
    <s v="04/02/2022"/>
    <x v="20"/>
    <x v="21"/>
    <x v="0"/>
    <x v="10"/>
    <x v="10"/>
    <x v="0"/>
    <x v="0"/>
    <s v="616330"/>
    <s v="8053672862591"/>
    <s v="*CF* OCULOS RX RAY BAN 0RX5362-54-5777"/>
    <x v="1"/>
    <x v="0"/>
    <x v="0"/>
    <x v="0"/>
    <x v="0"/>
    <x v="1"/>
    <x v="2"/>
    <x v="2"/>
    <n v="1050"/>
    <s v="RAY BAN"/>
    <x v="2"/>
    <x v="0"/>
    <x v="0"/>
    <x v="0"/>
    <n v="950"/>
    <n v="459"/>
    <n v="48.315800000000003"/>
    <n v="491"/>
    <n v="2090"/>
    <n v="223.4"/>
    <n v="296.16000000000003"/>
    <n v="2.1978513876454802"/>
    <n v="7.0569962182603998"/>
    <n v="267.60000000000002"/>
    <n v="1793.84"/>
    <s v="Cartão Crédito: R$ 2090,00"/>
    <x v="3"/>
  </r>
  <r>
    <x v="4"/>
    <n v="18790"/>
    <x v="1"/>
    <s v="12/02/2022"/>
    <x v="3"/>
    <x v="3"/>
    <x v="0"/>
    <x v="10"/>
    <x v="10"/>
    <x v="0"/>
    <x v="0"/>
    <s v="790525"/>
    <s v="725125169189"/>
    <s v="*CF* OCULOS RX MICHAEL KORS 0MK3043-54-1118"/>
    <x v="1"/>
    <x v="0"/>
    <x v="0"/>
    <x v="0"/>
    <x v="0"/>
    <x v="1"/>
    <x v="2"/>
    <x v="2"/>
    <n v="1139"/>
    <s v="MICHAEL KORS"/>
    <x v="2"/>
    <x v="0"/>
    <x v="0"/>
    <x v="0"/>
    <n v="1100"/>
    <n v="391"/>
    <n v="35.545499999999997"/>
    <n v="709"/>
    <m/>
    <n v="226.34"/>
    <m/>
    <n v="3.13245559777326"/>
    <m/>
    <n v="482.66"/>
    <m/>
    <m/>
    <x v="1"/>
  </r>
  <r>
    <x v="0"/>
    <n v="13110"/>
    <x v="1"/>
    <s v="23/02/2022"/>
    <x v="23"/>
    <x v="24"/>
    <x v="0"/>
    <x v="9"/>
    <x v="9"/>
    <x v="0"/>
    <x v="0"/>
    <s v="790525"/>
    <s v="725125169189"/>
    <s v="*CF* OCULOS RX MICHAEL KORS 0MK3043-54-1118"/>
    <x v="1"/>
    <x v="0"/>
    <x v="0"/>
    <x v="0"/>
    <x v="0"/>
    <x v="1"/>
    <x v="2"/>
    <x v="2"/>
    <n v="1139"/>
    <s v="MICHAEL KORS"/>
    <x v="2"/>
    <x v="0"/>
    <x v="0"/>
    <x v="0"/>
    <n v="1100"/>
    <n v="0"/>
    <n v="0"/>
    <n v="1100"/>
    <n v="2400"/>
    <n v="226.34"/>
    <n v="613.9"/>
    <n v="4.8599452151630302"/>
    <n v="3.9094315035022"/>
    <n v="873.66"/>
    <n v="1786.1"/>
    <s v="Cartão Crédito: R$ 2400,00"/>
    <x v="2"/>
  </r>
  <r>
    <x v="4"/>
    <n v="18936"/>
    <x v="1"/>
    <s v="25/02/2022"/>
    <x v="19"/>
    <x v="19"/>
    <x v="0"/>
    <x v="8"/>
    <x v="8"/>
    <x v="0"/>
    <x v="0"/>
    <s v="462626"/>
    <s v="725125961486"/>
    <s v="*CF* OCULOS RX MICHAEL KORS 0MK3012-51-1113"/>
    <x v="1"/>
    <x v="0"/>
    <x v="0"/>
    <x v="0"/>
    <x v="0"/>
    <x v="1"/>
    <x v="2"/>
    <x v="2"/>
    <n v="1139"/>
    <s v="MICHAEL KORS"/>
    <x v="2"/>
    <x v="0"/>
    <x v="0"/>
    <x v="0"/>
    <n v="1100"/>
    <n v="330"/>
    <n v="30"/>
    <n v="770"/>
    <n v="1898"/>
    <n v="226.34"/>
    <n v="335.93"/>
    <n v="3.4019616506141199"/>
    <n v="5.6499866043521001"/>
    <n v="543.66"/>
    <n v="1562.07"/>
    <s v="Cartão Crédito: R$ 1898,00"/>
    <x v="3"/>
  </r>
  <r>
    <x v="1"/>
    <n v="3157"/>
    <x v="1"/>
    <s v="21/02/2022"/>
    <x v="0"/>
    <x v="0"/>
    <x v="0"/>
    <x v="3"/>
    <x v="3"/>
    <x v="0"/>
    <x v="0"/>
    <s v="503660"/>
    <s v="7895653153066"/>
    <s v="*CF* OCULOS SOL RAY BAN 0RB3518L-63-006/87"/>
    <x v="1"/>
    <x v="0"/>
    <x v="0"/>
    <x v="0"/>
    <x v="0"/>
    <x v="1"/>
    <x v="1"/>
    <x v="1"/>
    <n v="1050"/>
    <s v="RAY BAN"/>
    <x v="2"/>
    <x v="0"/>
    <x v="0"/>
    <x v="0"/>
    <n v="725"/>
    <n v="125"/>
    <n v="17.241399999999999"/>
    <n v="600"/>
    <n v="600"/>
    <n v="231.47"/>
    <n v="231.47"/>
    <n v="2.5921285695770502"/>
    <n v="2.5921285695770502"/>
    <n v="368.53"/>
    <n v="368.53"/>
    <s v="Cartão Crédito: R$ 600,00"/>
    <x v="8"/>
  </r>
  <r>
    <x v="2"/>
    <n v="8155"/>
    <x v="1"/>
    <s v="23/02/2022"/>
    <x v="23"/>
    <x v="24"/>
    <x v="0"/>
    <x v="17"/>
    <x v="17"/>
    <x v="0"/>
    <x v="0"/>
    <s v="366982"/>
    <s v="7891318431654"/>
    <s v="*CF* OCULOS SOL RAY BAN 0RB3518L-63-029/71"/>
    <x v="1"/>
    <x v="0"/>
    <x v="0"/>
    <x v="0"/>
    <x v="0"/>
    <x v="1"/>
    <x v="1"/>
    <x v="1"/>
    <n v="1050"/>
    <s v="RAY BAN"/>
    <x v="2"/>
    <x v="1"/>
    <x v="0"/>
    <x v="0"/>
    <n v="580"/>
    <n v="30"/>
    <n v="5.1723999999999997"/>
    <n v="550"/>
    <m/>
    <n v="231.47"/>
    <m/>
    <n v="2.3761178554456301"/>
    <m/>
    <n v="318.52999999999997"/>
    <m/>
    <m/>
    <x v="0"/>
  </r>
  <r>
    <x v="4"/>
    <n v="18911"/>
    <x v="1"/>
    <s v="23/02/2022"/>
    <x v="23"/>
    <x v="24"/>
    <x v="0"/>
    <x v="7"/>
    <x v="7"/>
    <x v="0"/>
    <x v="0"/>
    <s v="925885"/>
    <s v="190605340424"/>
    <s v="OCULOS RX VICTOR HUGO VH1828-55-700"/>
    <x v="3"/>
    <x v="0"/>
    <x v="0"/>
    <x v="0"/>
    <x v="0"/>
    <x v="3"/>
    <x v="2"/>
    <x v="2"/>
    <n v="1051"/>
    <s v="VICTOR HUGO"/>
    <x v="2"/>
    <x v="0"/>
    <x v="0"/>
    <x v="0"/>
    <n v="813"/>
    <n v="238"/>
    <n v="29.2743"/>
    <n v="575"/>
    <m/>
    <n v="232.05"/>
    <m/>
    <n v="2.4779142426201299"/>
    <m/>
    <n v="342.95"/>
    <m/>
    <m/>
    <x v="0"/>
  </r>
  <r>
    <x v="0"/>
    <n v="13005"/>
    <x v="1"/>
    <s v="15/02/2022"/>
    <x v="7"/>
    <x v="7"/>
    <x v="0"/>
    <x v="0"/>
    <x v="0"/>
    <x v="0"/>
    <x v="0"/>
    <s v="RR40170"/>
    <m/>
    <s v="REGR. INTERVIEW ORMA ASFÉRICO INCOLOR CZ EASY UV"/>
    <x v="0"/>
    <x v="0"/>
    <x v="0"/>
    <x v="0"/>
    <x v="0"/>
    <x v="0"/>
    <x v="0"/>
    <x v="0"/>
    <n v="9999"/>
    <s v="RECEITA"/>
    <x v="4"/>
    <x v="1"/>
    <x v="0"/>
    <x v="0"/>
    <n v="392.5"/>
    <n v="0"/>
    <n v="0"/>
    <n v="785"/>
    <n v="785"/>
    <n v="238.86"/>
    <n v="114.4"/>
    <n v="6.8618881118881099"/>
    <n v="6.8618881118881099"/>
    <n v="670.6"/>
    <n v="670.6"/>
    <s v="Cartão Crédito: R$ 785,00"/>
    <x v="3"/>
  </r>
  <r>
    <x v="4"/>
    <n v="18860"/>
    <x v="1"/>
    <s v="17/02/2022"/>
    <x v="13"/>
    <x v="13"/>
    <x v="0"/>
    <x v="8"/>
    <x v="8"/>
    <x v="0"/>
    <x v="0"/>
    <s v="RR40170"/>
    <m/>
    <s v="REGR. INTERVIEW ORMA ASFÉRICO INCOLOR CZ EASY UV"/>
    <x v="0"/>
    <x v="0"/>
    <x v="0"/>
    <x v="0"/>
    <x v="0"/>
    <x v="0"/>
    <x v="0"/>
    <x v="0"/>
    <n v="9999"/>
    <s v="RECEITA"/>
    <x v="4"/>
    <x v="1"/>
    <x v="0"/>
    <x v="0"/>
    <n v="392.5"/>
    <n v="0"/>
    <n v="0"/>
    <n v="785"/>
    <n v="1148"/>
    <n v="238.86"/>
    <n v="200.4"/>
    <n v="6.5553235908141998"/>
    <n v="5.7285429141716602"/>
    <n v="665.25"/>
    <n v="947.6"/>
    <s v="Cartão Crédito: R$ 1148,00"/>
    <x v="3"/>
  </r>
  <r>
    <x v="4"/>
    <n v="18677"/>
    <x v="1"/>
    <s v="03/02/2022"/>
    <x v="1"/>
    <x v="20"/>
    <x v="0"/>
    <x v="8"/>
    <x v="8"/>
    <x v="0"/>
    <x v="0"/>
    <s v="790726"/>
    <s v="7895653198876"/>
    <s v="*CF* OCULOS RX RAY BAN 0RX3447VL-50-2503"/>
    <x v="1"/>
    <x v="0"/>
    <x v="0"/>
    <x v="0"/>
    <x v="0"/>
    <x v="1"/>
    <x v="2"/>
    <x v="2"/>
    <n v="1050"/>
    <s v="RAY BAN"/>
    <x v="2"/>
    <x v="0"/>
    <x v="0"/>
    <x v="0"/>
    <n v="838"/>
    <n v="0"/>
    <n v="0"/>
    <n v="838"/>
    <n v="1920"/>
    <n v="239.63"/>
    <n v="298.88"/>
    <n v="3.4970579643617201"/>
    <n v="6.42398286937902"/>
    <n v="598.37"/>
    <n v="1621.12"/>
    <s v="Cartão Crédito: R$ 1920,00"/>
    <x v="3"/>
  </r>
  <r>
    <x v="1"/>
    <n v="3005"/>
    <x v="1"/>
    <s v="05/02/2022"/>
    <x v="9"/>
    <x v="9"/>
    <x v="0"/>
    <x v="3"/>
    <x v="3"/>
    <x v="0"/>
    <x v="0"/>
    <s v="847881"/>
    <s v="7895653213951"/>
    <s v="*CF* OCULOS RX RAY BAN 0RX6465L-51-2943"/>
    <x v="1"/>
    <x v="0"/>
    <x v="0"/>
    <x v="0"/>
    <x v="0"/>
    <x v="1"/>
    <x v="2"/>
    <x v="2"/>
    <n v="1050"/>
    <s v="RAY BAN"/>
    <x v="2"/>
    <x v="3"/>
    <x v="0"/>
    <x v="0"/>
    <n v="814"/>
    <n v="114"/>
    <n v="14.004899999999999"/>
    <n v="700"/>
    <m/>
    <n v="239.63"/>
    <m/>
    <n v="2.9211701372949999"/>
    <m/>
    <n v="460.37"/>
    <m/>
    <m/>
    <x v="1"/>
  </r>
  <r>
    <x v="2"/>
    <n v="8091"/>
    <x v="1"/>
    <s v="14/02/2022"/>
    <x v="11"/>
    <x v="11"/>
    <x v="0"/>
    <x v="17"/>
    <x v="17"/>
    <x v="0"/>
    <x v="0"/>
    <s v="LSA0002898"/>
    <s v="8056597247375"/>
    <s v="LT PRONTA ZEISS 1.50 ASP DURAVISION BLUEPROTECT UV"/>
    <x v="2"/>
    <x v="0"/>
    <x v="0"/>
    <x v="0"/>
    <x v="0"/>
    <x v="10"/>
    <x v="0"/>
    <x v="0"/>
    <n v="9999"/>
    <s v="RECEITA"/>
    <x v="4"/>
    <x v="1"/>
    <x v="0"/>
    <x v="0"/>
    <n v="349.5"/>
    <n v="158"/>
    <n v="22.6037"/>
    <n v="541"/>
    <m/>
    <n v="241"/>
    <m/>
    <n v="5.8868335146898803"/>
    <m/>
    <n v="449.1"/>
    <m/>
    <m/>
    <x v="1"/>
  </r>
  <r>
    <x v="0"/>
    <n v="12872"/>
    <x v="1"/>
    <s v="03/02/2022"/>
    <x v="1"/>
    <x v="20"/>
    <x v="0"/>
    <x v="0"/>
    <x v="0"/>
    <x v="0"/>
    <x v="0"/>
    <s v="858699"/>
    <s v="716736294537"/>
    <s v="OCULOS RX TOMMY HILFIGER TH 1785-5818-FLL"/>
    <x v="7"/>
    <x v="0"/>
    <x v="0"/>
    <x v="0"/>
    <x v="0"/>
    <x v="6"/>
    <x v="2"/>
    <x v="2"/>
    <n v="1045"/>
    <s v="TOMMY HILFIGER"/>
    <x v="2"/>
    <x v="0"/>
    <x v="0"/>
    <x v="0"/>
    <n v="900"/>
    <n v="180"/>
    <n v="20"/>
    <n v="720"/>
    <m/>
    <n v="241.04"/>
    <m/>
    <n v="2.9870560902754701"/>
    <m/>
    <n v="478.96"/>
    <m/>
    <m/>
    <x v="1"/>
  </r>
  <r>
    <x v="4"/>
    <n v="18674"/>
    <x v="1"/>
    <s v="03/02/2022"/>
    <x v="1"/>
    <x v="20"/>
    <x v="0"/>
    <x v="10"/>
    <x v="10"/>
    <x v="0"/>
    <x v="0"/>
    <s v="392327"/>
    <s v="8053672312058"/>
    <s v="*CF* OCULOS RX POLO 0PH2126-55-5504"/>
    <x v="1"/>
    <x v="0"/>
    <x v="0"/>
    <x v="0"/>
    <x v="0"/>
    <x v="1"/>
    <x v="2"/>
    <x v="2"/>
    <n v="1024"/>
    <s v="POLO"/>
    <x v="2"/>
    <x v="0"/>
    <x v="0"/>
    <x v="0"/>
    <n v="900"/>
    <n v="470"/>
    <n v="52.222200000000001"/>
    <n v="430"/>
    <n v="3100"/>
    <n v="241.05"/>
    <n v="491.74"/>
    <n v="1.78386226923875"/>
    <n v="6.3041444665880304"/>
    <n v="188.95"/>
    <n v="2608.2600000000002"/>
    <s v="Cartão Crédito: R$ 3100,00"/>
    <x v="16"/>
  </r>
  <r>
    <x v="4"/>
    <n v="18821"/>
    <x v="1"/>
    <s v="15/02/2022"/>
    <x v="7"/>
    <x v="7"/>
    <x v="0"/>
    <x v="8"/>
    <x v="8"/>
    <x v="0"/>
    <x v="0"/>
    <s v="8355"/>
    <m/>
    <s v="PROG MAX"/>
    <x v="2"/>
    <x v="0"/>
    <x v="0"/>
    <x v="0"/>
    <x v="0"/>
    <x v="2"/>
    <x v="0"/>
    <x v="0"/>
    <n v="9999"/>
    <s v="RECEITA"/>
    <x v="4"/>
    <x v="1"/>
    <x v="0"/>
    <x v="0"/>
    <n v="1413"/>
    <n v="1736"/>
    <n v="61.429600000000001"/>
    <n v="1090"/>
    <n v="1090"/>
    <n v="244.18"/>
    <n v="78.11"/>
    <n v="13.954679298425299"/>
    <n v="13.954679298425299"/>
    <n v="1011.89"/>
    <n v="1011.89"/>
    <s v="Cartão Crédito: R$ 1090,00"/>
    <x v="3"/>
  </r>
  <r>
    <x v="4"/>
    <n v="18817"/>
    <x v="1"/>
    <s v="15/02/2022"/>
    <x v="7"/>
    <x v="7"/>
    <x v="0"/>
    <x v="10"/>
    <x v="10"/>
    <x v="0"/>
    <x v="0"/>
    <s v="8355"/>
    <m/>
    <s v="PROG CONCEPT"/>
    <x v="2"/>
    <x v="0"/>
    <x v="0"/>
    <x v="0"/>
    <x v="0"/>
    <x v="2"/>
    <x v="0"/>
    <x v="0"/>
    <n v="9999"/>
    <s v="RECEITA"/>
    <x v="4"/>
    <x v="1"/>
    <x v="0"/>
    <x v="0"/>
    <n v="1336"/>
    <n v="1543"/>
    <n v="57.747"/>
    <n v="1129"/>
    <n v="1305"/>
    <n v="244.18"/>
    <n v="247.63"/>
    <n v="15.5167674546454"/>
    <n v="5.2699592133424904"/>
    <n v="1056.24"/>
    <n v="1057.3699999999999"/>
    <s v="Cartão Crédito: R$ 1305,00"/>
    <x v="6"/>
  </r>
  <r>
    <x v="0"/>
    <n v="13143"/>
    <x v="1"/>
    <s v="28/02/2022"/>
    <x v="25"/>
    <x v="26"/>
    <x v="0"/>
    <x v="15"/>
    <x v="15"/>
    <x v="0"/>
    <x v="0"/>
    <s v="921968"/>
    <s v="7909446204160"/>
    <s v="OCULOS RX ANA HICKMANN AH60014-G21"/>
    <x v="6"/>
    <x v="0"/>
    <x v="0"/>
    <x v="0"/>
    <x v="0"/>
    <x v="5"/>
    <x v="2"/>
    <x v="2"/>
    <n v="1175"/>
    <s v="ANA HICKMANN"/>
    <x v="2"/>
    <x v="0"/>
    <x v="0"/>
    <x v="0"/>
    <n v="1035"/>
    <n v="284"/>
    <n v="27.439599999999999"/>
    <n v="751"/>
    <m/>
    <n v="247.8"/>
    <m/>
    <n v="3.0306698950766799"/>
    <m/>
    <n v="503.2"/>
    <m/>
    <m/>
    <x v="1"/>
  </r>
  <r>
    <x v="1"/>
    <n v="2967"/>
    <x v="1"/>
    <s v="02/02/2022"/>
    <x v="5"/>
    <x v="5"/>
    <x v="0"/>
    <x v="1"/>
    <x v="1"/>
    <x v="0"/>
    <x v="0"/>
    <s v="366994"/>
    <s v="7891318421563"/>
    <s v="OCULOS SOL RAY BAN 0RB3503L-64-006/71"/>
    <x v="1"/>
    <x v="0"/>
    <x v="0"/>
    <x v="0"/>
    <x v="0"/>
    <x v="1"/>
    <x v="1"/>
    <x v="1"/>
    <n v="1050"/>
    <s v="RAY BAN"/>
    <x v="2"/>
    <x v="0"/>
    <x v="0"/>
    <x v="0"/>
    <n v="675"/>
    <n v="135"/>
    <n v="20"/>
    <n v="540"/>
    <n v="1970"/>
    <n v="248.63"/>
    <n v="908.79"/>
    <n v="2.1719020230865098"/>
    <n v="2.1677175144973"/>
    <n v="291.37"/>
    <n v="1061.21"/>
    <s v="Cartão Crédito: R$ 1970,00"/>
    <x v="3"/>
  </r>
  <r>
    <x v="0"/>
    <n v="12883"/>
    <x v="1"/>
    <s v="03/02/2022"/>
    <x v="1"/>
    <x v="20"/>
    <x v="0"/>
    <x v="9"/>
    <x v="9"/>
    <x v="0"/>
    <x v="0"/>
    <s v="358744"/>
    <s v="8053672188868"/>
    <s v="*CF* OCULOS SOL RAY BAN 0RB4202-55-606971"/>
    <x v="1"/>
    <x v="0"/>
    <x v="0"/>
    <x v="0"/>
    <x v="0"/>
    <x v="1"/>
    <x v="1"/>
    <x v="1"/>
    <n v="1050"/>
    <s v="RAY BAN"/>
    <x v="2"/>
    <x v="0"/>
    <x v="0"/>
    <x v="0"/>
    <n v="800"/>
    <n v="160"/>
    <n v="20"/>
    <n v="640"/>
    <n v="640"/>
    <n v="249.04"/>
    <n v="249.04"/>
    <n v="2.56986829424992"/>
    <n v="2.56986829424992"/>
    <n v="390.96"/>
    <n v="390.96"/>
    <s v="Cartão Crédito: R$ 640,00"/>
    <x v="3"/>
  </r>
  <r>
    <x v="2"/>
    <n v="8085"/>
    <x v="1"/>
    <s v="12/02/2022"/>
    <x v="3"/>
    <x v="3"/>
    <x v="0"/>
    <x v="17"/>
    <x v="17"/>
    <x v="0"/>
    <x v="0"/>
    <s v="8441"/>
    <m/>
    <s v="PROG SUPER"/>
    <x v="2"/>
    <x v="0"/>
    <x v="0"/>
    <x v="0"/>
    <x v="0"/>
    <x v="2"/>
    <x v="0"/>
    <x v="0"/>
    <n v="9999"/>
    <s v="RECEITA"/>
    <x v="4"/>
    <x v="2"/>
    <x v="0"/>
    <x v="0"/>
    <n v="840"/>
    <n v="130"/>
    <n v="7.7381000000000002"/>
    <n v="1550"/>
    <n v="1550"/>
    <n v="250.46"/>
    <n v="174.62"/>
    <n v="8.8764173634177101"/>
    <n v="8.8764173634177101"/>
    <n v="1375.38"/>
    <n v="1375.38"/>
    <s v="Cartão Crédito: R$ 1550,00"/>
    <x v="3"/>
  </r>
  <r>
    <x v="4"/>
    <n v="18888"/>
    <x v="1"/>
    <s v="21/02/2022"/>
    <x v="0"/>
    <x v="0"/>
    <x v="0"/>
    <x v="7"/>
    <x v="7"/>
    <x v="0"/>
    <x v="0"/>
    <s v="PR10663"/>
    <m/>
    <s v="PROG SUPER"/>
    <x v="2"/>
    <x v="0"/>
    <x v="0"/>
    <x v="0"/>
    <x v="0"/>
    <x v="2"/>
    <x v="0"/>
    <x v="0"/>
    <n v="9999"/>
    <s v="RECEITA"/>
    <x v="4"/>
    <x v="2"/>
    <x v="0"/>
    <x v="0"/>
    <n v="840"/>
    <n v="130"/>
    <n v="7.7381000000000002"/>
    <n v="1550"/>
    <m/>
    <n v="250.46"/>
    <m/>
    <n v="15.248401377275"/>
    <m/>
    <n v="1448.35"/>
    <m/>
    <m/>
    <x v="1"/>
  </r>
  <r>
    <x v="4"/>
    <n v="18850"/>
    <x v="1"/>
    <s v="16/02/2022"/>
    <x v="12"/>
    <x v="12"/>
    <x v="0"/>
    <x v="8"/>
    <x v="8"/>
    <x v="0"/>
    <x v="0"/>
    <s v="669544"/>
    <s v="716736078144"/>
    <s v="OCULOS RX TOMMY HILFIGER TH 1576/F-5718-003"/>
    <x v="7"/>
    <x v="0"/>
    <x v="0"/>
    <x v="0"/>
    <x v="0"/>
    <x v="6"/>
    <x v="2"/>
    <x v="2"/>
    <n v="1045"/>
    <s v="TOMMY HILFIGER"/>
    <x v="2"/>
    <x v="0"/>
    <x v="0"/>
    <x v="0"/>
    <n v="1037"/>
    <n v="437"/>
    <n v="42.140799999999999"/>
    <n v="600"/>
    <m/>
    <n v="253.09"/>
    <m/>
    <n v="2.37069817061125"/>
    <m/>
    <n v="346.91"/>
    <m/>
    <m/>
    <x v="1"/>
  </r>
  <r>
    <x v="0"/>
    <n v="13110"/>
    <x v="1"/>
    <s v="23/02/2022"/>
    <x v="23"/>
    <x v="24"/>
    <x v="0"/>
    <x v="9"/>
    <x v="9"/>
    <x v="0"/>
    <x v="0"/>
    <s v="504368"/>
    <s v="8053672653489"/>
    <s v="OCULOS SOL POLO PH4118-55-501713"/>
    <x v="1"/>
    <x v="0"/>
    <x v="0"/>
    <x v="0"/>
    <x v="0"/>
    <x v="1"/>
    <x v="1"/>
    <x v="1"/>
    <n v="1024"/>
    <s v="POLO"/>
    <x v="2"/>
    <x v="0"/>
    <x v="0"/>
    <x v="0"/>
    <n v="728"/>
    <n v="364"/>
    <n v="50"/>
    <n v="364"/>
    <m/>
    <n v="257.01"/>
    <m/>
    <n v="1.41628730399595"/>
    <m/>
    <n v="106.99"/>
    <m/>
    <m/>
    <x v="0"/>
  </r>
  <r>
    <x v="0"/>
    <n v="12945"/>
    <x v="1"/>
    <s v="09/02/2022"/>
    <x v="16"/>
    <x v="16"/>
    <x v="0"/>
    <x v="15"/>
    <x v="15"/>
    <x v="0"/>
    <x v="0"/>
    <s v="791377"/>
    <s v="8056597221252"/>
    <s v="OCULOS SOL POLO 0PH4167-56-500180"/>
    <x v="1"/>
    <x v="0"/>
    <x v="0"/>
    <x v="0"/>
    <x v="0"/>
    <x v="1"/>
    <x v="1"/>
    <x v="1"/>
    <n v="1024"/>
    <s v="POLO"/>
    <x v="2"/>
    <x v="0"/>
    <x v="0"/>
    <x v="0"/>
    <n v="975"/>
    <n v="265"/>
    <n v="27.179500000000001"/>
    <n v="710"/>
    <n v="710"/>
    <n v="258.07"/>
    <n v="258.07"/>
    <n v="2.7511915371798401"/>
    <n v="2.7511915371798401"/>
    <n v="451.93"/>
    <n v="451.93"/>
    <s v="Cartão Crédito: R$ 710,00"/>
    <x v="8"/>
  </r>
  <r>
    <x v="0"/>
    <n v="13004"/>
    <x v="1"/>
    <s v="15/02/2022"/>
    <x v="12"/>
    <x v="12"/>
    <x v="0"/>
    <x v="0"/>
    <x v="0"/>
    <x v="0"/>
    <x v="0"/>
    <s v="889094"/>
    <s v="190605294659"/>
    <s v="OCULOS RX VICTOR HUGO VH1821-55-09AT"/>
    <x v="3"/>
    <x v="0"/>
    <x v="0"/>
    <x v="0"/>
    <x v="0"/>
    <x v="3"/>
    <x v="2"/>
    <x v="2"/>
    <n v="1051"/>
    <s v="VICTOR HUGO"/>
    <x v="2"/>
    <x v="0"/>
    <x v="0"/>
    <x v="0"/>
    <n v="910"/>
    <n v="160"/>
    <n v="17.5824"/>
    <n v="750"/>
    <n v="1840"/>
    <n v="259.72000000000003"/>
    <n v="632.72"/>
    <n v="2.8877252425689202"/>
    <n v="2.9080794032115298"/>
    <n v="490.28"/>
    <n v="1207.28"/>
    <s v="Cartão Crédito: R$ 1340,00 | Crédito: R$ 500,00"/>
    <x v="3"/>
  </r>
  <r>
    <x v="0"/>
    <n v="13140"/>
    <x v="1"/>
    <s v="28/02/2022"/>
    <x v="25"/>
    <x v="26"/>
    <x v="0"/>
    <x v="15"/>
    <x v="15"/>
    <x v="0"/>
    <x v="0"/>
    <s v="925868"/>
    <s v="190605343098"/>
    <s v="OCULOS RX VICTOR HUGO VH1298-55-033M"/>
    <x v="3"/>
    <x v="0"/>
    <x v="0"/>
    <x v="0"/>
    <x v="0"/>
    <x v="3"/>
    <x v="2"/>
    <x v="2"/>
    <n v="1051"/>
    <s v="VICTOR HUGO"/>
    <x v="2"/>
    <x v="0"/>
    <x v="0"/>
    <x v="0"/>
    <n v="910"/>
    <n v="221"/>
    <n v="24.285699999999999"/>
    <n v="689"/>
    <n v="2450"/>
    <n v="259.72000000000003"/>
    <n v="386.72"/>
    <n v="2.6528569228399799"/>
    <n v="6.3353330575093096"/>
    <n v="429.28"/>
    <n v="2063.2800000000002"/>
    <s v="Cartão Crédito: R$ 2450,00"/>
    <x v="2"/>
  </r>
  <r>
    <x v="0"/>
    <n v="12930"/>
    <x v="1"/>
    <s v="07/02/2022"/>
    <x v="17"/>
    <x v="17"/>
    <x v="0"/>
    <x v="9"/>
    <x v="9"/>
    <x v="0"/>
    <x v="0"/>
    <s v="601354"/>
    <m/>
    <s v="OCULOS RX STEPPER EYEWEAR SI-30113-54-620"/>
    <x v="2"/>
    <x v="0"/>
    <x v="0"/>
    <x v="0"/>
    <x v="0"/>
    <x v="16"/>
    <x v="2"/>
    <x v="2"/>
    <n v="2022"/>
    <s v="STEPPER EYEWEAR"/>
    <x v="2"/>
    <x v="3"/>
    <x v="0"/>
    <x v="0"/>
    <n v="974"/>
    <n v="439"/>
    <n v="45.071899999999999"/>
    <n v="535"/>
    <n v="1553"/>
    <n v="259.88"/>
    <n v="369.88"/>
    <n v="2.05864245036171"/>
    <n v="4.1986590245485003"/>
    <n v="275.12"/>
    <n v="1183.1199999999999"/>
    <s v="Cartão Crédito: R$ 1553,00"/>
    <x v="3"/>
  </r>
  <r>
    <x v="2"/>
    <n v="8119"/>
    <x v="1"/>
    <s v="18/02/2022"/>
    <x v="22"/>
    <x v="23"/>
    <x v="0"/>
    <x v="4"/>
    <x v="4"/>
    <x v="0"/>
    <x v="0"/>
    <s v="LSA0014497"/>
    <s v="8056597651691"/>
    <s v="PR KODAK PRECISE 1.50 INC CZ EASY PRO"/>
    <x v="2"/>
    <x v="0"/>
    <x v="0"/>
    <x v="0"/>
    <x v="0"/>
    <x v="0"/>
    <x v="0"/>
    <x v="0"/>
    <n v="9999"/>
    <s v="RECEITA"/>
    <x v="4"/>
    <x v="1"/>
    <x v="0"/>
    <x v="0"/>
    <n v="439.5"/>
    <n v="0"/>
    <n v="0"/>
    <n v="879"/>
    <n v="3000"/>
    <n v="261.09999999999997"/>
    <n v="586.12"/>
    <n v="0"/>
    <n v="5.1184057872108104"/>
    <n v="879"/>
    <n v="2413.88"/>
    <s v="Cartão Crédito: R$ 1220,00 | Cartão Débito: R$ 1780,00"/>
    <x v="18"/>
  </r>
  <r>
    <x v="2"/>
    <n v="8167"/>
    <x v="1"/>
    <s v="26/02/2022"/>
    <x v="2"/>
    <x v="2"/>
    <x v="0"/>
    <x v="4"/>
    <x v="4"/>
    <x v="0"/>
    <x v="0"/>
    <s v="453725"/>
    <s v="7895653138841"/>
    <s v="OCULOS SOL RAY BAN 0RB3025L-58-014/51"/>
    <x v="1"/>
    <x v="0"/>
    <x v="0"/>
    <x v="0"/>
    <x v="0"/>
    <x v="1"/>
    <x v="1"/>
    <x v="1"/>
    <n v="1050"/>
    <s v="RAY BAN"/>
    <x v="2"/>
    <x v="1"/>
    <x v="0"/>
    <x v="0"/>
    <n v="780"/>
    <n v="0"/>
    <n v="0"/>
    <n v="780"/>
    <n v="780"/>
    <n v="261.49"/>
    <n v="261.49"/>
    <n v="2.9829056560480298"/>
    <n v="2.9829056560480298"/>
    <n v="518.51"/>
    <n v="518.51"/>
    <s v="Cartão Crédito: R$ 780,00"/>
    <x v="7"/>
  </r>
  <r>
    <x v="5"/>
    <n v="1358"/>
    <x v="1"/>
    <s v="09/02/2022"/>
    <x v="13"/>
    <x v="13"/>
    <x v="0"/>
    <x v="14"/>
    <x v="14"/>
    <x v="0"/>
    <x v="0"/>
    <s v="8615"/>
    <m/>
    <s v="PROG SUPER"/>
    <x v="2"/>
    <x v="0"/>
    <x v="0"/>
    <x v="0"/>
    <x v="0"/>
    <x v="2"/>
    <x v="0"/>
    <x v="0"/>
    <n v="9999"/>
    <s v="RECEITA"/>
    <x v="4"/>
    <x v="2"/>
    <x v="0"/>
    <x v="0"/>
    <n v="840"/>
    <n v="268"/>
    <n v="15.952400000000001"/>
    <n v="1412"/>
    <n v="1730"/>
    <n v="261.94"/>
    <n v="171.59"/>
    <n v="12.541078248512299"/>
    <n v="10.082172620782099"/>
    <n v="1299.4100000000001"/>
    <n v="1558.41"/>
    <s v="Cartão Crédito: R$ 1230,00 | Crédito: R$ 500,00"/>
    <x v="3"/>
  </r>
  <r>
    <x v="0"/>
    <n v="13101"/>
    <x v="1"/>
    <s v="22/02/2022"/>
    <x v="6"/>
    <x v="6"/>
    <x v="0"/>
    <x v="0"/>
    <x v="0"/>
    <x v="0"/>
    <x v="0"/>
    <s v="917223"/>
    <s v="725125374316"/>
    <s v="*CF* OCULOS RX MICHAEL KORS 0MK3032-51-1215"/>
    <x v="1"/>
    <x v="0"/>
    <x v="0"/>
    <x v="0"/>
    <x v="0"/>
    <x v="1"/>
    <x v="2"/>
    <x v="2"/>
    <n v="1139"/>
    <s v="MICHAEL KORS"/>
    <x v="2"/>
    <x v="0"/>
    <x v="0"/>
    <x v="0"/>
    <n v="1288"/>
    <n v="288"/>
    <n v="22.360199999999999"/>
    <n v="1000"/>
    <n v="1270"/>
    <n v="264.55"/>
    <n v="281.31"/>
    <n v="3.78000378000378"/>
    <n v="4.5145924425011597"/>
    <n v="735.45"/>
    <n v="988.69"/>
    <s v="Cartão Crédito: R$ 770,00 | Cartão Débito: R$ 500,00"/>
    <x v="8"/>
  </r>
  <r>
    <x v="0"/>
    <n v="13134"/>
    <x v="1"/>
    <s v="26/02/2022"/>
    <x v="2"/>
    <x v="2"/>
    <x v="0"/>
    <x v="0"/>
    <x v="0"/>
    <x v="0"/>
    <x v="0"/>
    <s v="548240"/>
    <s v="725125984713"/>
    <s v="*CF* OCULOS RX MICHAEL KORS 0MK3018-54-1194"/>
    <x v="1"/>
    <x v="0"/>
    <x v="0"/>
    <x v="0"/>
    <x v="0"/>
    <x v="1"/>
    <x v="2"/>
    <x v="2"/>
    <n v="1139"/>
    <s v="MICHAEL KORS"/>
    <x v="2"/>
    <x v="0"/>
    <x v="0"/>
    <x v="0"/>
    <n v="1288"/>
    <n v="288"/>
    <n v="22.360199999999999"/>
    <n v="1000"/>
    <m/>
    <n v="264.55"/>
    <m/>
    <n v="3.78000378000378"/>
    <m/>
    <n v="735.45"/>
    <m/>
    <m/>
    <x v="1"/>
  </r>
  <r>
    <x v="4"/>
    <n v="18682"/>
    <x v="1"/>
    <s v="04/02/2022"/>
    <x v="20"/>
    <x v="21"/>
    <x v="0"/>
    <x v="10"/>
    <x v="10"/>
    <x v="0"/>
    <x v="0"/>
    <s v="8369"/>
    <m/>
    <s v="PROG CONCEPT"/>
    <x v="2"/>
    <x v="0"/>
    <x v="0"/>
    <x v="0"/>
    <x v="0"/>
    <x v="2"/>
    <x v="0"/>
    <x v="0"/>
    <n v="9999"/>
    <s v="RECEITA"/>
    <x v="4"/>
    <x v="1"/>
    <x v="0"/>
    <x v="0"/>
    <n v="1336"/>
    <n v="1073"/>
    <n v="40.157200000000003"/>
    <n v="1599"/>
    <m/>
    <n v="266.94"/>
    <m/>
    <n v="21.976360637713"/>
    <m/>
    <n v="1526.24"/>
    <m/>
    <m/>
    <x v="1"/>
  </r>
  <r>
    <x v="4"/>
    <n v="18779"/>
    <x v="1"/>
    <s v="11/02/2022"/>
    <x v="8"/>
    <x v="8"/>
    <x v="0"/>
    <x v="12"/>
    <x v="12"/>
    <x v="0"/>
    <x v="0"/>
    <s v="8369"/>
    <m/>
    <s v="PROG CONCEPT"/>
    <x v="2"/>
    <x v="0"/>
    <x v="0"/>
    <x v="0"/>
    <x v="0"/>
    <x v="2"/>
    <x v="0"/>
    <x v="0"/>
    <n v="9999"/>
    <s v="RECEITA"/>
    <x v="4"/>
    <x v="1"/>
    <x v="0"/>
    <x v="0"/>
    <n v="1336"/>
    <n v="523"/>
    <n v="19.573399999999999"/>
    <n v="2149"/>
    <n v="2280"/>
    <n v="266.94"/>
    <n v="159.43"/>
    <n v="29.5354590434305"/>
    <n v="14.300947124129699"/>
    <n v="2076.2399999999998"/>
    <n v="2120.5700000000002"/>
    <s v="Cartão Crédito: R$ 2280,00"/>
    <x v="3"/>
  </r>
  <r>
    <x v="4"/>
    <n v="18813"/>
    <x v="1"/>
    <s v="15/02/2022"/>
    <x v="7"/>
    <x v="7"/>
    <x v="0"/>
    <x v="10"/>
    <x v="10"/>
    <x v="0"/>
    <x v="0"/>
    <s v="8369"/>
    <m/>
    <s v="PROG CONCEPT"/>
    <x v="2"/>
    <x v="0"/>
    <x v="0"/>
    <x v="0"/>
    <x v="0"/>
    <x v="2"/>
    <x v="0"/>
    <x v="0"/>
    <n v="9999"/>
    <s v="RECEITA"/>
    <x v="4"/>
    <x v="2"/>
    <x v="0"/>
    <x v="0"/>
    <n v="345"/>
    <n v="41"/>
    <n v="5.9420000000000002"/>
    <n v="649"/>
    <n v="849"/>
    <n v="266.94"/>
    <n v="259.3"/>
    <n v="8.9197361187465596"/>
    <n v="3.2741997686077902"/>
    <n v="576.24"/>
    <n v="589.70000000000005"/>
    <s v="Cartão Crédito: R$ 424,00 | Cartão Débito: R$ 425,00"/>
    <x v="4"/>
  </r>
  <r>
    <x v="0"/>
    <n v="12979"/>
    <x v="1"/>
    <s v="12/02/2022"/>
    <x v="3"/>
    <x v="3"/>
    <x v="0"/>
    <x v="0"/>
    <x v="0"/>
    <x v="0"/>
    <x v="0"/>
    <s v="725026"/>
    <s v="8056597110259"/>
    <s v="OCULOS SOL POLO 0PH3126-60-900381"/>
    <x v="1"/>
    <x v="0"/>
    <x v="0"/>
    <x v="0"/>
    <x v="0"/>
    <x v="1"/>
    <x v="1"/>
    <x v="1"/>
    <n v="1024"/>
    <s v="POLO"/>
    <x v="2"/>
    <x v="0"/>
    <x v="0"/>
    <x v="0"/>
    <n v="1288"/>
    <n v="258"/>
    <n v="20.031099999999999"/>
    <n v="1030"/>
    <n v="1030"/>
    <n v="267.18"/>
    <n v="267.18"/>
    <n v="3.8550789729770201"/>
    <n v="3.8550789729770201"/>
    <n v="762.82"/>
    <n v="762.82"/>
    <s v="Cartão Crédito: R$ 1030,00"/>
    <x v="3"/>
  </r>
  <r>
    <x v="4"/>
    <n v="18911"/>
    <x v="1"/>
    <s v="23/02/2022"/>
    <x v="23"/>
    <x v="24"/>
    <x v="0"/>
    <x v="7"/>
    <x v="7"/>
    <x v="0"/>
    <x v="0"/>
    <s v="635495"/>
    <s v="8053672908978"/>
    <s v="OCULOS RX DOLCE &amp; GABBANA DG5033-52-1551"/>
    <x v="1"/>
    <x v="0"/>
    <x v="0"/>
    <x v="0"/>
    <x v="0"/>
    <x v="1"/>
    <x v="2"/>
    <x v="2"/>
    <n v="1153"/>
    <s v="DOLCE &amp; GABBANA"/>
    <x v="2"/>
    <x v="0"/>
    <x v="0"/>
    <x v="0"/>
    <n v="1112"/>
    <n v="722"/>
    <n v="64.928100000000001"/>
    <n v="390"/>
    <n v="7000"/>
    <n v="267.5"/>
    <n v="609.54999999999995"/>
    <n v="1.4579439252336399"/>
    <n v="11.4838815519646"/>
    <n v="122.5"/>
    <n v="6390.45"/>
    <s v="Cartão Crédito: R$ 7000,00"/>
    <x v="2"/>
  </r>
  <r>
    <x v="4"/>
    <n v="18914"/>
    <x v="1"/>
    <s v="23/02/2022"/>
    <x v="23"/>
    <x v="24"/>
    <x v="0"/>
    <x v="10"/>
    <x v="10"/>
    <x v="0"/>
    <x v="0"/>
    <s v="PR10662"/>
    <m/>
    <s v="PROG MAX"/>
    <x v="2"/>
    <x v="0"/>
    <x v="0"/>
    <x v="0"/>
    <x v="0"/>
    <x v="2"/>
    <x v="0"/>
    <x v="0"/>
    <n v="9999"/>
    <s v="RECEITA"/>
    <x v="4"/>
    <x v="1"/>
    <x v="0"/>
    <x v="0"/>
    <n v="1413"/>
    <n v="1506"/>
    <n v="53.290900000000001"/>
    <n v="1320"/>
    <n v="1495"/>
    <n v="268.36"/>
    <n v="205.79"/>
    <n v="16.899244654973799"/>
    <n v="7.26468730259002"/>
    <n v="1241.8900000000001"/>
    <n v="1289.21"/>
    <s v="Cartão Crédito: R$ 1495,00"/>
    <x v="2"/>
  </r>
  <r>
    <x v="4"/>
    <n v="18674"/>
    <x v="1"/>
    <s v="03/02/2022"/>
    <x v="1"/>
    <x v="20"/>
    <x v="0"/>
    <x v="10"/>
    <x v="10"/>
    <x v="0"/>
    <x v="0"/>
    <s v="8622"/>
    <m/>
    <s v="PROG MAX"/>
    <x v="2"/>
    <x v="0"/>
    <x v="0"/>
    <x v="0"/>
    <x v="0"/>
    <x v="2"/>
    <x v="0"/>
    <x v="0"/>
    <n v="9999"/>
    <s v="RECEITA"/>
    <x v="4"/>
    <x v="1"/>
    <x v="0"/>
    <x v="0"/>
    <n v="1413"/>
    <n v="1484"/>
    <n v="52.5124"/>
    <n v="1342"/>
    <m/>
    <n v="269.64"/>
    <m/>
    <n v="17.180898732556599"/>
    <m/>
    <n v="1263.8900000000001"/>
    <m/>
    <m/>
    <x v="1"/>
  </r>
  <r>
    <x v="1"/>
    <n v="2980"/>
    <x v="1"/>
    <s v="03/02/2022"/>
    <x v="1"/>
    <x v="20"/>
    <x v="0"/>
    <x v="3"/>
    <x v="3"/>
    <x v="0"/>
    <x v="0"/>
    <s v="8622"/>
    <m/>
    <s v="PROG SUPER"/>
    <x v="2"/>
    <x v="0"/>
    <x v="0"/>
    <x v="0"/>
    <x v="0"/>
    <x v="2"/>
    <x v="0"/>
    <x v="0"/>
    <n v="9999"/>
    <s v="RECEITA"/>
    <x v="4"/>
    <x v="1"/>
    <x v="0"/>
    <x v="0"/>
    <n v="1413"/>
    <n v="1484"/>
    <n v="52.5124"/>
    <n v="1342"/>
    <m/>
    <n v="269.64"/>
    <m/>
    <n v="8.4217132099152803"/>
    <m/>
    <n v="1182.6500000000001"/>
    <m/>
    <m/>
    <x v="1"/>
  </r>
  <r>
    <x v="1"/>
    <n v="3001"/>
    <x v="1"/>
    <s v="05/02/2022"/>
    <x v="9"/>
    <x v="9"/>
    <x v="0"/>
    <x v="3"/>
    <x v="3"/>
    <x v="0"/>
    <x v="0"/>
    <s v="8622"/>
    <m/>
    <s v="PROG SUPER"/>
    <x v="2"/>
    <x v="0"/>
    <x v="0"/>
    <x v="0"/>
    <x v="0"/>
    <x v="2"/>
    <x v="0"/>
    <x v="0"/>
    <n v="9999"/>
    <s v="RECEITA"/>
    <x v="4"/>
    <x v="1"/>
    <x v="0"/>
    <x v="0"/>
    <n v="1413"/>
    <n v="1734"/>
    <n v="61.358800000000002"/>
    <n v="1092"/>
    <m/>
    <n v="269.64"/>
    <m/>
    <n v="6.8528396611233102"/>
    <m/>
    <n v="932.65"/>
    <m/>
    <m/>
    <x v="1"/>
  </r>
  <r>
    <x v="4"/>
    <n v="18908"/>
    <x v="1"/>
    <s v="23/02/2022"/>
    <x v="23"/>
    <x v="24"/>
    <x v="0"/>
    <x v="8"/>
    <x v="8"/>
    <x v="0"/>
    <x v="0"/>
    <s v="PR10663"/>
    <m/>
    <s v="PROG SUPER"/>
    <x v="2"/>
    <x v="0"/>
    <x v="0"/>
    <x v="0"/>
    <x v="0"/>
    <x v="2"/>
    <x v="0"/>
    <x v="0"/>
    <n v="9999"/>
    <s v="RECEITA"/>
    <x v="4"/>
    <x v="1"/>
    <x v="0"/>
    <x v="0"/>
    <n v="1413"/>
    <n v="1376"/>
    <n v="48.6907"/>
    <n v="1450"/>
    <n v="1450"/>
    <n v="269.64"/>
    <n v="101.65"/>
    <n v="14.264633546482999"/>
    <n v="14.264633546482999"/>
    <n v="1348.35"/>
    <n v="1348.35"/>
    <s v="Cartão Crédito: R$ 1450,00"/>
    <x v="2"/>
  </r>
  <r>
    <x v="1"/>
    <n v="2971"/>
    <x v="1"/>
    <s v="03/02/2022"/>
    <x v="1"/>
    <x v="20"/>
    <x v="0"/>
    <x v="1"/>
    <x v="1"/>
    <x v="0"/>
    <x v="0"/>
    <s v="920144"/>
    <s v="7895653228870"/>
    <s v="*CF* OCULOS SOL RAY BAN 0RB3682L-51-001/13"/>
    <x v="1"/>
    <x v="0"/>
    <x v="0"/>
    <x v="0"/>
    <x v="0"/>
    <x v="1"/>
    <x v="1"/>
    <x v="1"/>
    <n v="1050"/>
    <s v="RAY BAN"/>
    <x v="2"/>
    <x v="1"/>
    <x v="0"/>
    <x v="0"/>
    <n v="640"/>
    <n v="0"/>
    <n v="0"/>
    <n v="640"/>
    <n v="2639"/>
    <n v="274.36"/>
    <n v="902.3"/>
    <n v="2.3327015599941698"/>
    <n v="2.92474786656323"/>
    <n v="365.64"/>
    <n v="1736.7"/>
    <s v="Cartão Crédito: R$ 1899,00 | Cartão Débito: R$ 740,00"/>
    <x v="9"/>
  </r>
  <r>
    <x v="1"/>
    <n v="2973"/>
    <x v="1"/>
    <s v="03/02/2022"/>
    <x v="1"/>
    <x v="20"/>
    <x v="0"/>
    <x v="2"/>
    <x v="2"/>
    <x v="0"/>
    <x v="0"/>
    <s v="920144"/>
    <s v="7895653228870"/>
    <s v="*CF* OCULOS SOL RAY BAN 0RB3682L-51-001/13"/>
    <x v="1"/>
    <x v="0"/>
    <x v="0"/>
    <x v="0"/>
    <x v="0"/>
    <x v="1"/>
    <x v="1"/>
    <x v="1"/>
    <n v="1050"/>
    <s v="RAY BAN"/>
    <x v="2"/>
    <x v="1"/>
    <x v="0"/>
    <x v="0"/>
    <n v="640"/>
    <n v="0"/>
    <n v="0"/>
    <n v="640"/>
    <n v="2639"/>
    <n v="274.36"/>
    <n v="902.3"/>
    <n v="2.3327015599941698"/>
    <n v="2.92474786656323"/>
    <n v="365.64"/>
    <n v="1736.7"/>
    <s v="Cartão Crédito: R$ 1899,00 | Cartão Débito: R$ 740,00"/>
    <x v="9"/>
  </r>
  <r>
    <x v="1"/>
    <n v="3077"/>
    <x v="1"/>
    <s v="12/02/2022"/>
    <x v="3"/>
    <x v="3"/>
    <x v="0"/>
    <x v="1"/>
    <x v="1"/>
    <x v="0"/>
    <x v="0"/>
    <s v="585596"/>
    <s v="7895653163799"/>
    <s v="*CF* OCULOS SOL RAY BAN 0RB4288L-57-601S48"/>
    <x v="1"/>
    <x v="0"/>
    <x v="0"/>
    <x v="0"/>
    <x v="0"/>
    <x v="1"/>
    <x v="1"/>
    <x v="1"/>
    <n v="1050"/>
    <s v="RAY BAN"/>
    <x v="2"/>
    <x v="0"/>
    <x v="0"/>
    <x v="0"/>
    <n v="863"/>
    <n v="203"/>
    <n v="23.522600000000001"/>
    <n v="660"/>
    <n v="660"/>
    <n v="274.36"/>
    <n v="274.36"/>
    <n v="2.4055984837439901"/>
    <n v="2.4055984837439901"/>
    <n v="385.64"/>
    <n v="385.64"/>
    <s v="Cartão Crédito: R$ 660,00"/>
    <x v="3"/>
  </r>
  <r>
    <x v="1"/>
    <n v="3079"/>
    <x v="1"/>
    <s v="12/02/2022"/>
    <x v="3"/>
    <x v="3"/>
    <x v="0"/>
    <x v="3"/>
    <x v="3"/>
    <x v="0"/>
    <x v="0"/>
    <s v="585596"/>
    <s v="7895653163799"/>
    <s v="*CF* OCULOS SOL RAY BAN 0RB4288L-57-601S48"/>
    <x v="1"/>
    <x v="0"/>
    <x v="0"/>
    <x v="0"/>
    <x v="0"/>
    <x v="1"/>
    <x v="1"/>
    <x v="1"/>
    <n v="1050"/>
    <s v="RAY BAN"/>
    <x v="2"/>
    <x v="0"/>
    <x v="0"/>
    <x v="0"/>
    <n v="863"/>
    <n v="203"/>
    <n v="23.522600000000001"/>
    <n v="660"/>
    <n v="660"/>
    <n v="274.36"/>
    <n v="274.36"/>
    <n v="2.4055984837439901"/>
    <n v="2.4055984837439901"/>
    <n v="385.64"/>
    <n v="385.64"/>
    <s v="Crédito: R$ 660,00"/>
    <x v="0"/>
  </r>
  <r>
    <x v="4"/>
    <n v="18876"/>
    <x v="1"/>
    <s v="19/02/2022"/>
    <x v="14"/>
    <x v="14"/>
    <x v="0"/>
    <x v="7"/>
    <x v="7"/>
    <x v="0"/>
    <x v="0"/>
    <s v="636723"/>
    <s v="7895653167674"/>
    <s v="*CF* OCULOS SOL RAY BAN 0RB4165L-57-622/T3"/>
    <x v="1"/>
    <x v="0"/>
    <x v="0"/>
    <x v="0"/>
    <x v="0"/>
    <x v="1"/>
    <x v="1"/>
    <x v="1"/>
    <n v="1050"/>
    <s v="RAY BAN"/>
    <x v="2"/>
    <x v="1"/>
    <x v="0"/>
    <x v="0"/>
    <n v="910"/>
    <n v="46"/>
    <n v="5.0548999999999999"/>
    <n v="864"/>
    <n v="864"/>
    <n v="274.36"/>
    <n v="274.36"/>
    <n v="3.1491471059921299"/>
    <n v="3.1491471059921299"/>
    <n v="589.64"/>
    <n v="589.64"/>
    <s v="Cartão Crédito: R$ 864,00"/>
    <x v="5"/>
  </r>
  <r>
    <x v="2"/>
    <n v="8047"/>
    <x v="1"/>
    <s v="08/02/2022"/>
    <x v="4"/>
    <x v="4"/>
    <x v="0"/>
    <x v="4"/>
    <x v="4"/>
    <x v="0"/>
    <x v="0"/>
    <s v="8554"/>
    <m/>
    <s v="PROG MAX"/>
    <x v="2"/>
    <x v="0"/>
    <x v="0"/>
    <x v="0"/>
    <x v="0"/>
    <x v="2"/>
    <x v="0"/>
    <x v="0"/>
    <n v="9999"/>
    <s v="RECEITA"/>
    <x v="4"/>
    <x v="1"/>
    <x v="0"/>
    <x v="0"/>
    <n v="1413"/>
    <n v="1036"/>
    <n v="36.659599999999998"/>
    <n v="1790"/>
    <m/>
    <n v="275.27999999999997"/>
    <m/>
    <n v="20.539300057372301"/>
    <m/>
    <n v="1702.85"/>
    <m/>
    <m/>
    <x v="1"/>
  </r>
  <r>
    <x v="0"/>
    <n v="13045"/>
    <x v="1"/>
    <s v="19/02/2022"/>
    <x v="14"/>
    <x v="14"/>
    <x v="0"/>
    <x v="15"/>
    <x v="15"/>
    <x v="0"/>
    <x v="0"/>
    <s v="8554"/>
    <m/>
    <s v="PROG MAX"/>
    <x v="2"/>
    <x v="0"/>
    <x v="0"/>
    <x v="0"/>
    <x v="0"/>
    <x v="2"/>
    <x v="0"/>
    <x v="0"/>
    <n v="9999"/>
    <s v="RECEITA"/>
    <x v="4"/>
    <x v="1"/>
    <x v="0"/>
    <x v="0"/>
    <n v="1413"/>
    <n v="1036"/>
    <n v="36.659599999999998"/>
    <n v="1790"/>
    <m/>
    <n v="275.27999999999997"/>
    <m/>
    <n v="17.759698382776101"/>
    <m/>
    <n v="1689.21"/>
    <m/>
    <m/>
    <x v="1"/>
  </r>
  <r>
    <x v="1"/>
    <n v="2980"/>
    <x v="1"/>
    <s v="03/02/2022"/>
    <x v="1"/>
    <x v="20"/>
    <x v="0"/>
    <x v="3"/>
    <x v="3"/>
    <x v="0"/>
    <x v="0"/>
    <s v="925881"/>
    <s v="190605340387"/>
    <s v="OCULOS RX VICTOR HUGO VH1826-53-09LM"/>
    <x v="3"/>
    <x v="0"/>
    <x v="0"/>
    <x v="0"/>
    <x v="0"/>
    <x v="3"/>
    <x v="2"/>
    <x v="2"/>
    <n v="1051"/>
    <s v="VICTOR HUGO"/>
    <x v="2"/>
    <x v="0"/>
    <x v="0"/>
    <x v="0"/>
    <n v="966"/>
    <n v="73"/>
    <n v="7.5568999999999997"/>
    <n v="893"/>
    <n v="2300"/>
    <n v="275.77999999999997"/>
    <n v="451.29"/>
    <n v="3.23808833127856"/>
    <n v="5.0965011411730803"/>
    <n v="617.22"/>
    <n v="1848.71"/>
    <s v="Cartão Crédito: R$ 2300,00"/>
    <x v="3"/>
  </r>
  <r>
    <x v="4"/>
    <n v="18754"/>
    <x v="1"/>
    <s v="09/02/2022"/>
    <x v="16"/>
    <x v="16"/>
    <x v="0"/>
    <x v="8"/>
    <x v="8"/>
    <x v="0"/>
    <x v="0"/>
    <s v="889093"/>
    <s v="190605294734"/>
    <s v="OCULOS RX VICTOR HUGO VH1824-54-07UX"/>
    <x v="3"/>
    <x v="0"/>
    <x v="0"/>
    <x v="0"/>
    <x v="0"/>
    <x v="3"/>
    <x v="2"/>
    <x v="2"/>
    <n v="1051"/>
    <s v="VICTOR HUGO"/>
    <x v="2"/>
    <x v="0"/>
    <x v="0"/>
    <x v="0"/>
    <n v="966"/>
    <n v="196"/>
    <n v="20.289899999999999"/>
    <n v="770"/>
    <n v="3665"/>
    <n v="275.77999999999997"/>
    <n v="694.66"/>
    <n v="2.7920806439915902"/>
    <n v="5.2759623412892598"/>
    <n v="494.22"/>
    <n v="2970.34"/>
    <s v="Cartão Crédito: R$ 2895,00 | Cartão Débito: R$ 770,00"/>
    <x v="11"/>
  </r>
  <r>
    <x v="4"/>
    <n v="18774"/>
    <x v="1"/>
    <s v="10/02/2022"/>
    <x v="18"/>
    <x v="18"/>
    <x v="0"/>
    <x v="8"/>
    <x v="8"/>
    <x v="0"/>
    <x v="0"/>
    <s v="889147"/>
    <s v="190605294581"/>
    <s v="OCULOS RX VICTOR HUGO VH1294-53-320"/>
    <x v="3"/>
    <x v="0"/>
    <x v="0"/>
    <x v="0"/>
    <x v="0"/>
    <x v="3"/>
    <x v="2"/>
    <x v="2"/>
    <n v="1051"/>
    <s v="VICTOR HUGO"/>
    <x v="2"/>
    <x v="0"/>
    <x v="0"/>
    <x v="0"/>
    <n v="966"/>
    <n v="0"/>
    <n v="0"/>
    <n v="966"/>
    <n v="3256"/>
    <n v="275.77999999999997"/>
    <n v="911.33"/>
    <n v="3.5027920806439901"/>
    <n v="3.5728001931243298"/>
    <n v="690.22"/>
    <n v="2344.67"/>
    <s v="Cartão Crédito: R$ 3256,00"/>
    <x v="11"/>
  </r>
  <r>
    <x v="0"/>
    <n v="12987"/>
    <x v="1"/>
    <s v="12/02/2022"/>
    <x v="3"/>
    <x v="3"/>
    <x v="0"/>
    <x v="9"/>
    <x v="9"/>
    <x v="0"/>
    <x v="0"/>
    <s v="737709"/>
    <s v="190605252161"/>
    <s v="OCULOS RX VICTOR HUGO VH1805-53-09D6"/>
    <x v="3"/>
    <x v="0"/>
    <x v="0"/>
    <x v="0"/>
    <x v="0"/>
    <x v="3"/>
    <x v="2"/>
    <x v="2"/>
    <n v="1051"/>
    <s v="VICTOR HUGO"/>
    <x v="2"/>
    <x v="0"/>
    <x v="0"/>
    <x v="0"/>
    <n v="966"/>
    <n v="193.2"/>
    <n v="20"/>
    <n v="772.8"/>
    <n v="772.8"/>
    <n v="275.77999999999997"/>
    <n v="275.77999999999997"/>
    <n v="2.8022336645151902"/>
    <n v="2.8022336645151902"/>
    <n v="497.02"/>
    <n v="497.02"/>
    <s v="Cartão Crédito: R$ 772,80"/>
    <x v="2"/>
  </r>
  <r>
    <x v="4"/>
    <n v="18818"/>
    <x v="1"/>
    <s v="15/02/2022"/>
    <x v="7"/>
    <x v="7"/>
    <x v="0"/>
    <x v="10"/>
    <x v="10"/>
    <x v="0"/>
    <x v="0"/>
    <s v="925879"/>
    <s v="190605340363"/>
    <s v="OCULOS RX VICTOR HUGO VH1826-53-01GQ"/>
    <x v="3"/>
    <x v="0"/>
    <x v="0"/>
    <x v="0"/>
    <x v="0"/>
    <x v="3"/>
    <x v="2"/>
    <x v="2"/>
    <n v="1051"/>
    <s v="VICTOR HUGO"/>
    <x v="2"/>
    <x v="0"/>
    <x v="0"/>
    <x v="0"/>
    <n v="966"/>
    <n v="268"/>
    <n v="27.743300000000001"/>
    <n v="698"/>
    <m/>
    <n v="275.77999999999997"/>
    <m/>
    <n v="2.53100297338458"/>
    <m/>
    <n v="422.22"/>
    <m/>
    <m/>
    <x v="1"/>
  </r>
  <r>
    <x v="4"/>
    <n v="18734"/>
    <x v="1"/>
    <s v="08/02/2022"/>
    <x v="12"/>
    <x v="12"/>
    <x v="0"/>
    <x v="8"/>
    <x v="8"/>
    <x v="0"/>
    <x v="0"/>
    <s v="925871"/>
    <s v="190605343128"/>
    <s v="OCULOS RX VICTOR HUGO VH1299-56-08MV"/>
    <x v="3"/>
    <x v="0"/>
    <x v="0"/>
    <x v="0"/>
    <x v="0"/>
    <x v="3"/>
    <x v="2"/>
    <x v="2"/>
    <n v="1051"/>
    <s v="VICTOR HUGO"/>
    <x v="2"/>
    <x v="0"/>
    <x v="0"/>
    <x v="0"/>
    <n v="966"/>
    <n v="265"/>
    <n v="27.432700000000001"/>
    <n v="701"/>
    <n v="1250"/>
    <n v="275.77999999999997"/>
    <n v="339.38"/>
    <n v="2.54188120965987"/>
    <n v="3.6831869880370101"/>
    <n v="425.22"/>
    <n v="910.62"/>
    <s v="Cartão Crédito: R$ 1000,00 | Crédito: R$ 250,00"/>
    <x v="3"/>
  </r>
  <r>
    <x v="4"/>
    <n v="18861"/>
    <x v="1"/>
    <s v="17/02/2022"/>
    <x v="13"/>
    <x v="13"/>
    <x v="0"/>
    <x v="10"/>
    <x v="10"/>
    <x v="0"/>
    <x v="0"/>
    <s v="737709"/>
    <s v="190605252161"/>
    <s v="OCULOS RX VICTOR HUGO VH1805-53-09D6"/>
    <x v="3"/>
    <x v="0"/>
    <x v="0"/>
    <x v="0"/>
    <x v="0"/>
    <x v="3"/>
    <x v="2"/>
    <x v="2"/>
    <n v="1051"/>
    <s v="VICTOR HUGO"/>
    <x v="2"/>
    <x v="0"/>
    <x v="0"/>
    <x v="0"/>
    <n v="966"/>
    <n v="206"/>
    <n v="21.325099999999999"/>
    <n v="760"/>
    <n v="1600"/>
    <n v="275.77999999999997"/>
    <n v="353.89"/>
    <n v="2.75581985640728"/>
    <n v="4.5211788973975002"/>
    <n v="484.22"/>
    <n v="1246.1099999999999"/>
    <s v="Cartão Crédito: R$ 1600,00"/>
    <x v="3"/>
  </r>
  <r>
    <x v="0"/>
    <n v="12858"/>
    <x v="1"/>
    <s v="01/02/2022"/>
    <x v="10"/>
    <x v="10"/>
    <x v="0"/>
    <x v="15"/>
    <x v="15"/>
    <x v="0"/>
    <x v="0"/>
    <s v="864585"/>
    <s v="888392470539"/>
    <s v="*CF* OCULOS RX OAKLEY 0OX3248-54-324801"/>
    <x v="4"/>
    <x v="0"/>
    <x v="0"/>
    <x v="0"/>
    <x v="0"/>
    <x v="1"/>
    <x v="2"/>
    <x v="2"/>
    <n v="1093"/>
    <s v="OAKLEY"/>
    <x v="2"/>
    <x v="0"/>
    <x v="0"/>
    <x v="0"/>
    <n v="1188"/>
    <n v="0"/>
    <n v="0"/>
    <n v="1188"/>
    <n v="1666"/>
    <n v="279.26"/>
    <n v="354.23"/>
    <n v="4.2541001217503398"/>
    <n v="4.7031589645145804"/>
    <n v="908.74"/>
    <n v="1311.77"/>
    <s v="Cartão Crédito: R$ 1666,00"/>
    <x v="3"/>
  </r>
  <r>
    <x v="5"/>
    <n v="1333"/>
    <x v="1"/>
    <s v="05/02/2022"/>
    <x v="9"/>
    <x v="9"/>
    <x v="0"/>
    <x v="14"/>
    <x v="14"/>
    <x v="0"/>
    <x v="0"/>
    <s v="LSA0014628"/>
    <s v="8056597653015"/>
    <s v="PR VX COMFORT MAX ORMA CZ EASY PRO"/>
    <x v="2"/>
    <x v="0"/>
    <x v="0"/>
    <x v="0"/>
    <x v="0"/>
    <x v="0"/>
    <x v="0"/>
    <x v="0"/>
    <n v="9999"/>
    <s v="RECEITA"/>
    <x v="2"/>
    <x v="1"/>
    <x v="0"/>
    <x v="0"/>
    <n v="1017.5"/>
    <n v="0"/>
    <n v="0"/>
    <n v="1017.5"/>
    <n v="1527"/>
    <n v="279.3"/>
    <n v="329.48"/>
    <n v="3.7890072242496502"/>
    <n v="4.6345756950346004"/>
    <n v="748.96"/>
    <n v="1197.52"/>
    <s v="Dinheiro: R$ 509,00 | Cartão Crédito: R$ 1018,00"/>
    <x v="4"/>
  </r>
  <r>
    <x v="4"/>
    <n v="18807"/>
    <x v="1"/>
    <s v="14/02/2022"/>
    <x v="11"/>
    <x v="11"/>
    <x v="0"/>
    <x v="8"/>
    <x v="8"/>
    <x v="0"/>
    <x v="0"/>
    <s v="LP2704"/>
    <m/>
    <s v="LT PRONTA TRIVEX BLUE CONTROL"/>
    <x v="18"/>
    <x v="0"/>
    <x v="0"/>
    <x v="0"/>
    <x v="0"/>
    <x v="18"/>
    <x v="0"/>
    <x v="0"/>
    <n v="9999"/>
    <s v="RECEITA"/>
    <x v="4"/>
    <x v="1"/>
    <x v="0"/>
    <x v="0"/>
    <n v="419.5"/>
    <n v="146"/>
    <n v="17.401700000000002"/>
    <n v="693"/>
    <n v="693"/>
    <n v="284"/>
    <n v="67.930000000000007"/>
    <n v="10.2016781981451"/>
    <n v="10.2016781981451"/>
    <n v="625.07000000000005"/>
    <n v="625.07000000000005"/>
    <s v="Cartão Crédito: R$ 693,00"/>
    <x v="3"/>
  </r>
  <r>
    <x v="0"/>
    <n v="12950"/>
    <x v="1"/>
    <s v="09/02/2022"/>
    <x v="16"/>
    <x v="16"/>
    <x v="0"/>
    <x v="9"/>
    <x v="9"/>
    <x v="0"/>
    <x v="0"/>
    <s v="415041"/>
    <s v="8053672468724"/>
    <s v="OCULOS SOL EMPORIO ARMANI 0EA2033-64-309487"/>
    <x v="1"/>
    <x v="0"/>
    <x v="0"/>
    <x v="0"/>
    <x v="0"/>
    <x v="1"/>
    <x v="1"/>
    <x v="1"/>
    <n v="1036"/>
    <s v="EMPORIO ARMANI"/>
    <x v="2"/>
    <x v="0"/>
    <x v="0"/>
    <x v="0"/>
    <n v="1138"/>
    <n v="338"/>
    <n v="29.7012"/>
    <n v="800"/>
    <n v="800"/>
    <n v="287.36"/>
    <n v="287.36"/>
    <n v="2.7839643652561299"/>
    <n v="2.7839643652561299"/>
    <n v="512.64"/>
    <n v="512.64"/>
    <s v="Conta Bancária: R$ 800,00"/>
    <x v="0"/>
  </r>
  <r>
    <x v="1"/>
    <n v="3072"/>
    <x v="1"/>
    <s v="12/02/2022"/>
    <x v="3"/>
    <x v="3"/>
    <x v="0"/>
    <x v="3"/>
    <x v="3"/>
    <x v="0"/>
    <x v="0"/>
    <s v="863990"/>
    <s v="8056597413695"/>
    <s v="OCULOS SOL EMPORIO ARMANI 0EA4161-57-501787"/>
    <x v="4"/>
    <x v="0"/>
    <x v="0"/>
    <x v="0"/>
    <x v="0"/>
    <x v="1"/>
    <x v="1"/>
    <x v="1"/>
    <n v="1036"/>
    <s v="EMPORIO ARMANI"/>
    <x v="2"/>
    <x v="3"/>
    <x v="0"/>
    <x v="0"/>
    <n v="1001"/>
    <n v="1"/>
    <n v="9.9900000000000003E-2"/>
    <n v="1000"/>
    <n v="1000"/>
    <n v="287.36"/>
    <n v="287.36"/>
    <n v="3.4799554565701598"/>
    <n v="3.4799554565701598"/>
    <n v="712.64"/>
    <n v="712.64"/>
    <s v="Dinheiro: R$ 87,00 | Troca: R$ 913,00"/>
    <x v="0"/>
  </r>
  <r>
    <x v="0"/>
    <n v="12983"/>
    <x v="1"/>
    <s v="12/02/2022"/>
    <x v="3"/>
    <x v="3"/>
    <x v="0"/>
    <x v="0"/>
    <x v="0"/>
    <x v="0"/>
    <x v="0"/>
    <s v="LSA0002905"/>
    <s v="8056597247443"/>
    <s v="LT PRONTA ZEISS 1.60 ASP DURAVISION SILVER UV"/>
    <x v="14"/>
    <x v="0"/>
    <x v="0"/>
    <x v="0"/>
    <x v="0"/>
    <x v="10"/>
    <x v="0"/>
    <x v="0"/>
    <n v="9999"/>
    <s v="RECEITA"/>
    <x v="4"/>
    <x v="1"/>
    <x v="0"/>
    <x v="0"/>
    <n v="424.5"/>
    <n v="0"/>
    <n v="0"/>
    <n v="849"/>
    <m/>
    <n v="293"/>
    <m/>
    <n v="11.1534419337888"/>
    <m/>
    <n v="772.88"/>
    <m/>
    <m/>
    <x v="1"/>
  </r>
  <r>
    <x v="1"/>
    <n v="3020"/>
    <x v="1"/>
    <s v="06/02/2022"/>
    <x v="21"/>
    <x v="22"/>
    <x v="0"/>
    <x v="2"/>
    <x v="2"/>
    <x v="0"/>
    <x v="0"/>
    <s v="636722"/>
    <s v="7895653170537"/>
    <s v="*CF* OCULOS SOL RAY BAN 0RB4165L-57-622/71"/>
    <x v="1"/>
    <x v="0"/>
    <x v="0"/>
    <x v="0"/>
    <x v="0"/>
    <x v="1"/>
    <x v="1"/>
    <x v="1"/>
    <n v="1050"/>
    <s v="RAY BAN"/>
    <x v="2"/>
    <x v="0"/>
    <x v="0"/>
    <x v="0"/>
    <n v="863"/>
    <n v="143"/>
    <n v="16.5701"/>
    <n v="720"/>
    <n v="720"/>
    <n v="295.79000000000002"/>
    <n v="295.79000000000002"/>
    <n v="2.43415936982319"/>
    <n v="2.43415936982319"/>
    <n v="424.21"/>
    <n v="424.21"/>
    <s v="Cartão Crédito: R$ 720,00"/>
    <x v="3"/>
  </r>
  <r>
    <x v="0"/>
    <n v="12977"/>
    <x v="1"/>
    <s v="11/02/2022"/>
    <x v="8"/>
    <x v="8"/>
    <x v="0"/>
    <x v="0"/>
    <x v="0"/>
    <x v="0"/>
    <x v="0"/>
    <s v="374258"/>
    <s v="7891318437175"/>
    <s v="*CF* OCULOS SOL RAY BAN 0RB4187L-54-622/8G"/>
    <x v="1"/>
    <x v="0"/>
    <x v="0"/>
    <x v="0"/>
    <x v="0"/>
    <x v="1"/>
    <x v="1"/>
    <x v="1"/>
    <n v="1050"/>
    <s v="RAY BAN"/>
    <x v="2"/>
    <x v="0"/>
    <x v="0"/>
    <x v="0"/>
    <n v="938"/>
    <n v="238"/>
    <n v="25.373100000000001"/>
    <n v="700"/>
    <n v="700"/>
    <n v="295.79000000000002"/>
    <n v="295.79000000000002"/>
    <n v="2.3665438317725398"/>
    <n v="2.3665438317725398"/>
    <n v="404.21"/>
    <n v="404.21"/>
    <s v="Conta Bancária: R$ 700,00"/>
    <x v="0"/>
  </r>
  <r>
    <x v="1"/>
    <n v="3109"/>
    <x v="1"/>
    <s v="16/02/2022"/>
    <x v="12"/>
    <x v="12"/>
    <x v="0"/>
    <x v="2"/>
    <x v="2"/>
    <x v="0"/>
    <x v="0"/>
    <s v="919813"/>
    <s v="7895653226319"/>
    <s v="*CF* OCULOS SOL RAY BAN 0RB4359L-57-601S8G"/>
    <x v="1"/>
    <x v="0"/>
    <x v="0"/>
    <x v="0"/>
    <x v="0"/>
    <x v="1"/>
    <x v="1"/>
    <x v="1"/>
    <n v="1050"/>
    <s v="RAY BAN"/>
    <x v="2"/>
    <x v="0"/>
    <x v="0"/>
    <x v="0"/>
    <n v="938"/>
    <n v="98"/>
    <n v="10.447800000000001"/>
    <n v="840"/>
    <n v="840"/>
    <n v="295.79000000000002"/>
    <n v="295.79000000000002"/>
    <n v="2.8398525981270502"/>
    <n v="2.8398525981270502"/>
    <n v="544.21"/>
    <n v="544.21"/>
    <s v="Cartão Crédito: R$ 840,00"/>
    <x v="3"/>
  </r>
  <r>
    <x v="1"/>
    <n v="3188"/>
    <x v="1"/>
    <s v="26/02/2022"/>
    <x v="2"/>
    <x v="2"/>
    <x v="0"/>
    <x v="2"/>
    <x v="2"/>
    <x v="0"/>
    <x v="0"/>
    <s v="636722"/>
    <s v="7895653170537"/>
    <s v="*CF* OCULOS SOL RAY BAN 0RB4165L-57-622/71"/>
    <x v="1"/>
    <x v="0"/>
    <x v="0"/>
    <x v="0"/>
    <x v="0"/>
    <x v="1"/>
    <x v="1"/>
    <x v="1"/>
    <n v="1050"/>
    <s v="RAY BAN"/>
    <x v="2"/>
    <x v="0"/>
    <x v="0"/>
    <x v="0"/>
    <n v="863"/>
    <n v="0"/>
    <n v="0"/>
    <n v="863"/>
    <n v="863"/>
    <n v="295.79000000000002"/>
    <n v="295.79000000000002"/>
    <n v="2.9176104668852898"/>
    <n v="2.9176104668852898"/>
    <n v="567.21"/>
    <n v="567.21"/>
    <s v="Cartão Crédito: R$ 863,00"/>
    <x v="3"/>
  </r>
  <r>
    <x v="1"/>
    <n v="3197"/>
    <x v="1"/>
    <s v="26/02/2022"/>
    <x v="2"/>
    <x v="2"/>
    <x v="0"/>
    <x v="3"/>
    <x v="3"/>
    <x v="0"/>
    <x v="0"/>
    <s v="636722"/>
    <s v="7895653170537"/>
    <s v="*CF* OCULOS SOL RAY BAN 0RB4165L-57-622/71"/>
    <x v="1"/>
    <x v="0"/>
    <x v="0"/>
    <x v="0"/>
    <x v="0"/>
    <x v="1"/>
    <x v="1"/>
    <x v="1"/>
    <n v="1050"/>
    <s v="RAY BAN"/>
    <x v="2"/>
    <x v="0"/>
    <x v="0"/>
    <x v="0"/>
    <n v="863"/>
    <n v="0"/>
    <n v="0"/>
    <n v="863"/>
    <n v="863"/>
    <n v="295.79000000000002"/>
    <n v="295.79000000000002"/>
    <n v="2.9176104668852898"/>
    <n v="2.9176104668852898"/>
    <n v="567.21"/>
    <n v="567.21"/>
    <s v="Crédito: R$ 863,00"/>
    <x v="0"/>
  </r>
  <r>
    <x v="0"/>
    <n v="13144"/>
    <x v="1"/>
    <s v="28/02/2022"/>
    <x v="25"/>
    <x v="26"/>
    <x v="0"/>
    <x v="15"/>
    <x v="15"/>
    <x v="0"/>
    <x v="0"/>
    <s v="791546"/>
    <s v="7895653201705"/>
    <s v="*CF* OCULOS SOL RAY BAN 0RB4171L-54-649811"/>
    <x v="1"/>
    <x v="0"/>
    <x v="0"/>
    <x v="0"/>
    <x v="0"/>
    <x v="1"/>
    <x v="1"/>
    <x v="1"/>
    <n v="1050"/>
    <s v="RAY BAN"/>
    <x v="2"/>
    <x v="0"/>
    <x v="0"/>
    <x v="0"/>
    <n v="938"/>
    <n v="248"/>
    <n v="26.4392"/>
    <n v="690"/>
    <n v="690"/>
    <n v="295.79000000000002"/>
    <n v="295.79000000000002"/>
    <n v="2.33273606274722"/>
    <n v="2.33273606274722"/>
    <n v="394.21"/>
    <n v="394.21"/>
    <s v="Cartão Crédito: R$ 340,00 | Cartão Débito: R$ 350,00"/>
    <x v="6"/>
  </r>
  <r>
    <x v="4"/>
    <n v="18841"/>
    <x v="1"/>
    <s v="16/02/2022"/>
    <x v="12"/>
    <x v="12"/>
    <x v="0"/>
    <x v="10"/>
    <x v="10"/>
    <x v="0"/>
    <x v="0"/>
    <s v="792769"/>
    <s v="190605252208"/>
    <s v="OCULOS RX VICTOR HUGO VH1804-54-01CK"/>
    <x v="3"/>
    <x v="0"/>
    <x v="0"/>
    <x v="0"/>
    <x v="0"/>
    <x v="3"/>
    <x v="2"/>
    <x v="2"/>
    <n v="1051"/>
    <s v="VICTOR HUGO"/>
    <x v="2"/>
    <x v="0"/>
    <x v="0"/>
    <x v="0"/>
    <n v="1050"/>
    <n v="260"/>
    <n v="24.761900000000001"/>
    <n v="790"/>
    <m/>
    <n v="299.88"/>
    <m/>
    <n v="2.6343870881685998"/>
    <m/>
    <n v="490.12"/>
    <m/>
    <m/>
    <x v="1"/>
  </r>
  <r>
    <x v="0"/>
    <n v="12863"/>
    <x v="1"/>
    <s v="01/02/2022"/>
    <x v="10"/>
    <x v="10"/>
    <x v="0"/>
    <x v="9"/>
    <x v="9"/>
    <x v="0"/>
    <x v="0"/>
    <s v="919224"/>
    <s v="8056597483285"/>
    <s v="OCULOS SOL EMPORIO ARMANI 0EA4163-56-589871"/>
    <x v="1"/>
    <x v="0"/>
    <x v="0"/>
    <x v="0"/>
    <x v="0"/>
    <x v="1"/>
    <x v="1"/>
    <x v="1"/>
    <n v="1036"/>
    <s v="EMPORIO ARMANI"/>
    <x v="2"/>
    <x v="0"/>
    <x v="0"/>
    <x v="0"/>
    <n v="938"/>
    <n v="188"/>
    <n v="20.0426"/>
    <n v="750"/>
    <n v="750"/>
    <n v="301.73"/>
    <n v="301.73"/>
    <n v="2.485665992775"/>
    <n v="2.485665992775"/>
    <n v="448.27"/>
    <n v="448.27"/>
    <s v="Cartão Débito: R$ 750,00"/>
    <x v="2"/>
  </r>
  <r>
    <x v="0"/>
    <n v="12928"/>
    <x v="1"/>
    <s v="07/02/2022"/>
    <x v="17"/>
    <x v="17"/>
    <x v="0"/>
    <x v="9"/>
    <x v="9"/>
    <x v="0"/>
    <x v="0"/>
    <s v="865320"/>
    <s v="8056597431347"/>
    <s v="*CF* OCULOS SOL RAY BAN 0RB2192-47-1292B1"/>
    <x v="4"/>
    <x v="0"/>
    <x v="0"/>
    <x v="0"/>
    <x v="0"/>
    <x v="1"/>
    <x v="1"/>
    <x v="1"/>
    <n v="1050"/>
    <s v="RAY BAN"/>
    <x v="2"/>
    <x v="0"/>
    <x v="0"/>
    <x v="0"/>
    <n v="1063"/>
    <n v="283"/>
    <n v="26.622800000000002"/>
    <n v="780"/>
    <n v="780"/>
    <n v="303.52999999999997"/>
    <n v="303.52999999999997"/>
    <n v="2.5697624617006598"/>
    <n v="2.5697624617006598"/>
    <n v="476.47"/>
    <n v="476.47"/>
    <s v="Cartão Débito: R$ 780,00"/>
    <x v="2"/>
  </r>
  <r>
    <x v="0"/>
    <n v="13049"/>
    <x v="1"/>
    <s v="20/02/2022"/>
    <x v="27"/>
    <x v="28"/>
    <x v="0"/>
    <x v="0"/>
    <x v="0"/>
    <x v="0"/>
    <x v="0"/>
    <s v="865316"/>
    <s v="8056597435765"/>
    <s v="*CF* OCULOS SOL RAY BAN 0RB2191-54-1292B1"/>
    <x v="4"/>
    <x v="0"/>
    <x v="0"/>
    <x v="0"/>
    <x v="0"/>
    <x v="1"/>
    <x v="1"/>
    <x v="1"/>
    <n v="1050"/>
    <s v="RAY BAN"/>
    <x v="2"/>
    <x v="0"/>
    <x v="0"/>
    <x v="0"/>
    <n v="1063"/>
    <n v="283"/>
    <n v="26.622800000000002"/>
    <n v="780"/>
    <n v="780"/>
    <n v="303.52999999999997"/>
    <n v="303.52999999999997"/>
    <n v="2.5697624617006598"/>
    <n v="2.5697624617006598"/>
    <n v="476.47"/>
    <n v="476.47"/>
    <s v="Cartão Crédito: R$ 780,00"/>
    <x v="3"/>
  </r>
  <r>
    <x v="0"/>
    <n v="13055"/>
    <x v="1"/>
    <s v="21/02/2022"/>
    <x v="0"/>
    <x v="0"/>
    <x v="0"/>
    <x v="0"/>
    <x v="0"/>
    <x v="0"/>
    <x v="0"/>
    <s v="288544"/>
    <s v="805289745570"/>
    <s v="*CF* OCULOS SOL RAY BAN 0RB4105-54-710/51"/>
    <x v="1"/>
    <x v="0"/>
    <x v="0"/>
    <x v="0"/>
    <x v="0"/>
    <x v="1"/>
    <x v="1"/>
    <x v="1"/>
    <n v="1050"/>
    <s v="RAY BAN"/>
    <x v="2"/>
    <x v="0"/>
    <x v="0"/>
    <x v="0"/>
    <n v="1075"/>
    <n v="215"/>
    <n v="20"/>
    <n v="860"/>
    <n v="1799"/>
    <n v="303.52999999999997"/>
    <n v="697.04"/>
    <n v="2.8333278423879"/>
    <n v="2.5809135774130598"/>
    <n v="556.47"/>
    <n v="1101.96"/>
    <s v="Cartão Crédito: R$ 1799,00"/>
    <x v="3"/>
  </r>
  <r>
    <x v="4"/>
    <n v="18766"/>
    <x v="1"/>
    <s v="10/02/2022"/>
    <x v="18"/>
    <x v="18"/>
    <x v="0"/>
    <x v="8"/>
    <x v="8"/>
    <x v="0"/>
    <x v="0"/>
    <s v="863986"/>
    <s v="8056597445375"/>
    <s v="OCULOS SOL EMPORIO ARMANI 0EA4160-55-50421W"/>
    <x v="4"/>
    <x v="0"/>
    <x v="0"/>
    <x v="0"/>
    <x v="0"/>
    <x v="1"/>
    <x v="1"/>
    <x v="1"/>
    <n v="1036"/>
    <s v="EMPORIO ARMANI"/>
    <x v="2"/>
    <x v="0"/>
    <x v="0"/>
    <x v="0"/>
    <n v="1213"/>
    <n v="590"/>
    <n v="48.639699999999998"/>
    <n v="623"/>
    <n v="2523"/>
    <n v="308.91000000000003"/>
    <n v="403.82"/>
    <n v="2.0167686381146601"/>
    <n v="6.2478331930067901"/>
    <n v="314.08999999999997"/>
    <n v="2119.1799999999998"/>
    <s v="Cartão Crédito: R$ 2523,00"/>
    <x v="16"/>
  </r>
  <r>
    <x v="4"/>
    <n v="18898"/>
    <x v="1"/>
    <s v="22/02/2022"/>
    <x v="6"/>
    <x v="6"/>
    <x v="0"/>
    <x v="8"/>
    <x v="8"/>
    <x v="0"/>
    <x v="0"/>
    <s v="301429"/>
    <s v="713132449325"/>
    <s v="OCULOS SOL RAY BAN 0RB4179-62-601S9A"/>
    <x v="1"/>
    <x v="0"/>
    <x v="0"/>
    <x v="0"/>
    <x v="0"/>
    <x v="1"/>
    <x v="1"/>
    <x v="1"/>
    <n v="1050"/>
    <s v="RAY BAN"/>
    <x v="2"/>
    <x v="1"/>
    <x v="0"/>
    <x v="0"/>
    <n v="1130"/>
    <n v="0"/>
    <n v="0"/>
    <n v="1130"/>
    <m/>
    <n v="310.8"/>
    <m/>
    <n v="3.6357786357786401"/>
    <m/>
    <n v="819.2"/>
    <m/>
    <m/>
    <x v="1"/>
  </r>
  <r>
    <x v="1"/>
    <n v="3198"/>
    <x v="1"/>
    <s v="26/02/2022"/>
    <x v="2"/>
    <x v="2"/>
    <x v="0"/>
    <x v="3"/>
    <x v="3"/>
    <x v="0"/>
    <x v="0"/>
    <s v="453719"/>
    <s v="7891318443848"/>
    <s v="*CF* OCULOS SOL RAY BAN 0RB3026L-62-L2821"/>
    <x v="1"/>
    <x v="0"/>
    <x v="0"/>
    <x v="0"/>
    <x v="0"/>
    <x v="1"/>
    <x v="1"/>
    <x v="1"/>
    <n v="1050"/>
    <s v="RAY BAN"/>
    <x v="2"/>
    <x v="1"/>
    <x v="0"/>
    <x v="0"/>
    <n v="800"/>
    <n v="0"/>
    <n v="0"/>
    <n v="800"/>
    <n v="800"/>
    <n v="312.93"/>
    <n v="312.93"/>
    <n v="2.5564822803821898"/>
    <n v="2.5564822803821898"/>
    <n v="487.07"/>
    <n v="487.07"/>
    <s v="Conta Bancária: R$ 800,00"/>
    <x v="0"/>
  </r>
  <r>
    <x v="1"/>
    <n v="2967"/>
    <x v="1"/>
    <s v="02/02/2022"/>
    <x v="5"/>
    <x v="5"/>
    <x v="0"/>
    <x v="1"/>
    <x v="1"/>
    <x v="0"/>
    <x v="0"/>
    <s v="716988"/>
    <s v="7895653183674"/>
    <s v="*CF* OCULOS SOL RAY BAN 0RB4306L-54-601/71"/>
    <x v="1"/>
    <x v="0"/>
    <x v="0"/>
    <x v="0"/>
    <x v="0"/>
    <x v="1"/>
    <x v="1"/>
    <x v="1"/>
    <n v="1050"/>
    <s v="RAY BAN"/>
    <x v="2"/>
    <x v="0"/>
    <x v="0"/>
    <x v="0"/>
    <n v="863"/>
    <n v="173"/>
    <n v="20.046299999999999"/>
    <n v="690"/>
    <m/>
    <n v="317.23"/>
    <m/>
    <n v="2.1750780191028598"/>
    <m/>
    <n v="372.77"/>
    <m/>
    <m/>
    <x v="1"/>
  </r>
  <r>
    <x v="4"/>
    <n v="18890"/>
    <x v="1"/>
    <s v="21/02/2022"/>
    <x v="0"/>
    <x v="0"/>
    <x v="0"/>
    <x v="12"/>
    <x v="12"/>
    <x v="0"/>
    <x v="0"/>
    <s v="731777"/>
    <s v="716736199344"/>
    <s v="OCULOS RX TOMMY HILFIGER TH 1691-5618-H2T"/>
    <x v="19"/>
    <x v="0"/>
    <x v="0"/>
    <x v="0"/>
    <x v="0"/>
    <x v="6"/>
    <x v="2"/>
    <x v="2"/>
    <n v="1045"/>
    <s v="TOMMY HILFIGER"/>
    <x v="2"/>
    <x v="0"/>
    <x v="0"/>
    <x v="0"/>
    <n v="1299"/>
    <n v="648"/>
    <n v="49.884500000000003"/>
    <n v="651"/>
    <n v="1550"/>
    <n v="319.38"/>
    <n v="359.38"/>
    <n v="2.03832425324065"/>
    <n v="4.3129834715343103"/>
    <n v="331.62"/>
    <n v="1190.6199999999999"/>
    <s v="Cartão Débito: R$ 1550,00"/>
    <x v="4"/>
  </r>
  <r>
    <x v="0"/>
    <n v="13060"/>
    <x v="1"/>
    <s v="21/02/2022"/>
    <x v="0"/>
    <x v="0"/>
    <x v="0"/>
    <x v="9"/>
    <x v="9"/>
    <x v="0"/>
    <x v="0"/>
    <s v="LSA0002910"/>
    <s v="8056597247504"/>
    <s v="LT PRONTA ZEISS POLI ASP DURAVISION BLUEPROTECT UV"/>
    <x v="2"/>
    <x v="0"/>
    <x v="0"/>
    <x v="0"/>
    <x v="0"/>
    <x v="10"/>
    <x v="0"/>
    <x v="0"/>
    <n v="9999"/>
    <s v="RECEITA"/>
    <x v="4"/>
    <x v="1"/>
    <x v="0"/>
    <x v="0"/>
    <n v="465"/>
    <n v="0"/>
    <n v="0"/>
    <n v="930"/>
    <n v="930"/>
    <n v="321"/>
    <n v="19.37"/>
    <n v="48.012390294269501"/>
    <n v="48.012390294269501"/>
    <n v="910.63"/>
    <n v="910.63"/>
    <s v="Cartão Crédito: R$ 930,00"/>
    <x v="3"/>
  </r>
  <r>
    <x v="0"/>
    <n v="12891"/>
    <x v="1"/>
    <s v="05/02/2022"/>
    <x v="9"/>
    <x v="9"/>
    <x v="0"/>
    <x v="15"/>
    <x v="15"/>
    <x v="0"/>
    <x v="0"/>
    <s v="374259"/>
    <s v="7891318437182"/>
    <s v="*CF* OCULOS SOL RAY BAN 0RB4187L-54-856/13"/>
    <x v="1"/>
    <x v="0"/>
    <x v="0"/>
    <x v="0"/>
    <x v="0"/>
    <x v="1"/>
    <x v="1"/>
    <x v="1"/>
    <n v="1050"/>
    <s v="RAY BAN"/>
    <x v="2"/>
    <x v="1"/>
    <x v="0"/>
    <x v="0"/>
    <n v="750"/>
    <n v="60"/>
    <n v="8"/>
    <n v="690"/>
    <n v="690"/>
    <n v="321.52"/>
    <n v="321.52"/>
    <n v="2.1460562328937498"/>
    <n v="2.1460562328937498"/>
    <n v="368.48"/>
    <n v="368.48"/>
    <s v="Cartão Crédito: R$ 690,00"/>
    <x v="2"/>
  </r>
  <r>
    <x v="1"/>
    <n v="3017"/>
    <x v="1"/>
    <s v="06/02/2022"/>
    <x v="21"/>
    <x v="22"/>
    <x v="0"/>
    <x v="2"/>
    <x v="2"/>
    <x v="0"/>
    <x v="0"/>
    <s v="636719"/>
    <s v="7895653167506"/>
    <s v="*CF* OCULOS SOL RAY BAN 0RB4165L-57-601/8G"/>
    <x v="1"/>
    <x v="0"/>
    <x v="0"/>
    <x v="0"/>
    <x v="0"/>
    <x v="1"/>
    <x v="1"/>
    <x v="1"/>
    <n v="1050"/>
    <s v="RAY BAN"/>
    <x v="2"/>
    <x v="3"/>
    <x v="0"/>
    <x v="0"/>
    <n v="825"/>
    <n v="95"/>
    <n v="11.5152"/>
    <n v="730"/>
    <n v="730"/>
    <n v="321.52"/>
    <n v="321.52"/>
    <n v="2.2704652898730999"/>
    <n v="2.2704652898730999"/>
    <n v="408.48"/>
    <n v="408.48"/>
    <s v="Cartão Crédito: R$ 730,00"/>
    <x v="3"/>
  </r>
  <r>
    <x v="1"/>
    <n v="3187"/>
    <x v="1"/>
    <s v="25/02/2022"/>
    <x v="19"/>
    <x v="19"/>
    <x v="0"/>
    <x v="2"/>
    <x v="2"/>
    <x v="0"/>
    <x v="0"/>
    <s v="636719"/>
    <s v="7895653167506"/>
    <s v="*CF* OCULOS SOL RAY BAN 0RB4165L-57-601/8G"/>
    <x v="1"/>
    <x v="0"/>
    <x v="0"/>
    <x v="0"/>
    <x v="0"/>
    <x v="1"/>
    <x v="1"/>
    <x v="1"/>
    <n v="1050"/>
    <s v="RAY BAN"/>
    <x v="2"/>
    <x v="0"/>
    <x v="0"/>
    <x v="0"/>
    <n v="938"/>
    <n v="138"/>
    <n v="14.712199999999999"/>
    <n v="800"/>
    <n v="800"/>
    <n v="321.52"/>
    <n v="321.52"/>
    <n v="2.4881811395869602"/>
    <n v="2.4881811395869602"/>
    <n v="478.48"/>
    <n v="478.48"/>
    <s v="Cartão Crédito: R$ 800,00"/>
    <x v="3"/>
  </r>
  <r>
    <x v="1"/>
    <n v="3213"/>
    <x v="1"/>
    <s v="27/02/2022"/>
    <x v="24"/>
    <x v="25"/>
    <x v="0"/>
    <x v="3"/>
    <x v="3"/>
    <x v="0"/>
    <x v="0"/>
    <s v="919473"/>
    <s v="8056597548915"/>
    <s v="*CF* OCULOS SOL RAY BAN 0RB2299-52-954/51"/>
    <x v="1"/>
    <x v="0"/>
    <x v="0"/>
    <x v="0"/>
    <x v="0"/>
    <x v="1"/>
    <x v="1"/>
    <x v="1"/>
    <n v="1050"/>
    <s v="RAY BAN"/>
    <x v="2"/>
    <x v="0"/>
    <x v="0"/>
    <x v="0"/>
    <n v="1138"/>
    <n v="188"/>
    <n v="16.520199999999999"/>
    <n v="950"/>
    <n v="950"/>
    <n v="322.98"/>
    <n v="322.98"/>
    <n v="2.9413585980556101"/>
    <n v="2.9413585980556101"/>
    <n v="627.02"/>
    <n v="627.02"/>
    <s v="Cartão Crédito: R$ 950,00"/>
    <x v="3"/>
  </r>
  <r>
    <x v="0"/>
    <n v="13055"/>
    <x v="1"/>
    <s v="21/02/2022"/>
    <x v="0"/>
    <x v="0"/>
    <x v="0"/>
    <x v="0"/>
    <x v="0"/>
    <x v="0"/>
    <x v="0"/>
    <s v="585247"/>
    <s v="8053672832242"/>
    <s v="OCULOS RX PRADA PR 12UV-53-1AB1O1"/>
    <x v="1"/>
    <x v="0"/>
    <x v="0"/>
    <x v="0"/>
    <x v="0"/>
    <x v="1"/>
    <x v="2"/>
    <x v="2"/>
    <n v="1120"/>
    <s v="PRADA"/>
    <x v="2"/>
    <x v="0"/>
    <x v="0"/>
    <x v="0"/>
    <n v="1950"/>
    <n v="1560"/>
    <n v="80"/>
    <n v="390"/>
    <m/>
    <n v="329.91"/>
    <m/>
    <n v="1.1821405837955801"/>
    <m/>
    <n v="60.09"/>
    <m/>
    <m/>
    <x v="1"/>
  </r>
  <r>
    <x v="1"/>
    <n v="2963"/>
    <x v="1"/>
    <s v="01/02/2022"/>
    <x v="10"/>
    <x v="10"/>
    <x v="0"/>
    <x v="2"/>
    <x v="2"/>
    <x v="0"/>
    <x v="0"/>
    <s v="709593"/>
    <s v="725125010238"/>
    <s v="*CF* OCULOS SOL MICHAEL KORS 0MK1046-56-110013"/>
    <x v="1"/>
    <x v="0"/>
    <x v="0"/>
    <x v="0"/>
    <x v="0"/>
    <x v="1"/>
    <x v="1"/>
    <x v="1"/>
    <n v="1139"/>
    <s v="MICHAEL KORS"/>
    <x v="2"/>
    <x v="0"/>
    <x v="0"/>
    <x v="0"/>
    <n v="1138"/>
    <n v="178"/>
    <n v="15.641500000000001"/>
    <n v="960"/>
    <n v="960"/>
    <n v="330.77"/>
    <n v="330.77"/>
    <n v="2.9023188318166699"/>
    <n v="2.9023188318166699"/>
    <n v="629.23"/>
    <n v="629.23"/>
    <s v="Cartão Crédito: R$ 960,00"/>
    <x v="3"/>
  </r>
  <r>
    <x v="5"/>
    <n v="1376"/>
    <x v="1"/>
    <s v="12/02/2022"/>
    <x v="3"/>
    <x v="3"/>
    <x v="0"/>
    <x v="13"/>
    <x v="13"/>
    <x v="0"/>
    <x v="0"/>
    <s v="716926"/>
    <s v="7895653185135"/>
    <s v="*CF* OCULOS SOL RAY BAN 0RB3548NL-54-912443"/>
    <x v="1"/>
    <x v="0"/>
    <x v="0"/>
    <x v="0"/>
    <x v="0"/>
    <x v="1"/>
    <x v="1"/>
    <x v="1"/>
    <n v="1050"/>
    <s v="RAY BAN"/>
    <x v="2"/>
    <x v="1"/>
    <x v="0"/>
    <x v="0"/>
    <n v="860"/>
    <n v="80"/>
    <n v="9.3023000000000007"/>
    <n v="780"/>
    <m/>
    <n v="334.37"/>
    <m/>
    <n v="2.3327451625444899"/>
    <m/>
    <n v="445.63"/>
    <m/>
    <m/>
    <x v="1"/>
  </r>
  <r>
    <x v="1"/>
    <n v="3192"/>
    <x v="1"/>
    <s v="26/02/2022"/>
    <x v="2"/>
    <x v="2"/>
    <x v="0"/>
    <x v="2"/>
    <x v="2"/>
    <x v="0"/>
    <x v="0"/>
    <s v="706354"/>
    <s v="7895653178274"/>
    <s v="*CF* OCULOS SOL RAY BAN 0RB3447NL-53-002/71"/>
    <x v="1"/>
    <x v="0"/>
    <x v="0"/>
    <x v="0"/>
    <x v="0"/>
    <x v="1"/>
    <x v="1"/>
    <x v="1"/>
    <n v="1050"/>
    <s v="RAY BAN"/>
    <x v="2"/>
    <x v="0"/>
    <x v="0"/>
    <x v="0"/>
    <n v="1075"/>
    <n v="255"/>
    <n v="23.7209"/>
    <n v="820"/>
    <m/>
    <n v="334.37"/>
    <m/>
    <n v="2.4523731195980498"/>
    <m/>
    <n v="485.63"/>
    <m/>
    <m/>
    <x v="1"/>
  </r>
  <r>
    <x v="1"/>
    <n v="3218"/>
    <x v="1"/>
    <s v="28/02/2022"/>
    <x v="25"/>
    <x v="26"/>
    <x v="0"/>
    <x v="3"/>
    <x v="3"/>
    <x v="0"/>
    <x v="0"/>
    <s v="716926"/>
    <s v="7895653185135"/>
    <s v="*CF* OCULOS SOL RAY BAN 0RB3548NL-54-912443"/>
    <x v="1"/>
    <x v="0"/>
    <x v="0"/>
    <x v="0"/>
    <x v="0"/>
    <x v="1"/>
    <x v="1"/>
    <x v="1"/>
    <n v="1050"/>
    <s v="RAY BAN"/>
    <x v="2"/>
    <x v="0"/>
    <x v="0"/>
    <x v="0"/>
    <n v="1075"/>
    <n v="215"/>
    <n v="20"/>
    <n v="860"/>
    <m/>
    <n v="334.37"/>
    <m/>
    <n v="2.5720010766516102"/>
    <m/>
    <n v="525.63"/>
    <m/>
    <m/>
    <x v="1"/>
  </r>
  <r>
    <x v="1"/>
    <n v="2967"/>
    <x v="1"/>
    <s v="02/02/2022"/>
    <x v="5"/>
    <x v="5"/>
    <x v="0"/>
    <x v="1"/>
    <x v="1"/>
    <x v="0"/>
    <x v="0"/>
    <s v="920135"/>
    <s v="7895653217812"/>
    <s v="*CF* OCULOS SOL RAY BAN 0RB3675L-58-001/51"/>
    <x v="1"/>
    <x v="0"/>
    <x v="0"/>
    <x v="0"/>
    <x v="0"/>
    <x v="1"/>
    <x v="1"/>
    <x v="1"/>
    <n v="1050"/>
    <s v="RAY BAN"/>
    <x v="2"/>
    <x v="0"/>
    <x v="0"/>
    <x v="0"/>
    <n v="925"/>
    <n v="185"/>
    <n v="20"/>
    <n v="740"/>
    <m/>
    <n v="342.93"/>
    <m/>
    <n v="2.1578747849415301"/>
    <m/>
    <n v="397.07"/>
    <m/>
    <m/>
    <x v="1"/>
  </r>
  <r>
    <x v="0"/>
    <n v="13041"/>
    <x v="1"/>
    <s v="19/02/2022"/>
    <x v="14"/>
    <x v="14"/>
    <x v="0"/>
    <x v="9"/>
    <x v="9"/>
    <x v="0"/>
    <x v="0"/>
    <s v="414995"/>
    <s v="8053672491937"/>
    <s v="OCULOS RX DOLCE &amp; GABBANA DG3243-54-502"/>
    <x v="1"/>
    <x v="0"/>
    <x v="0"/>
    <x v="0"/>
    <x v="0"/>
    <x v="1"/>
    <x v="2"/>
    <x v="2"/>
    <n v="1153"/>
    <s v="DOLCE &amp; GABBANA"/>
    <x v="2"/>
    <x v="0"/>
    <x v="0"/>
    <x v="0"/>
    <n v="1112"/>
    <n v="399"/>
    <n v="35.881300000000003"/>
    <n v="713"/>
    <m/>
    <n v="346.85"/>
    <m/>
    <n v="2.0556436499927901"/>
    <m/>
    <n v="366.15"/>
    <m/>
    <m/>
    <x v="1"/>
  </r>
  <r>
    <x v="1"/>
    <n v="3093"/>
    <x v="1"/>
    <s v="14/02/2022"/>
    <x v="11"/>
    <x v="11"/>
    <x v="0"/>
    <x v="3"/>
    <x v="3"/>
    <x v="0"/>
    <x v="0"/>
    <s v="LSA0014399"/>
    <s v="8056597650595"/>
    <s v="VS AIRWEAR BLUE UV CZ EASY PRO"/>
    <x v="2"/>
    <x v="0"/>
    <x v="0"/>
    <x v="0"/>
    <x v="0"/>
    <x v="0"/>
    <x v="0"/>
    <x v="0"/>
    <n v="9999"/>
    <s v="RECEITA"/>
    <x v="4"/>
    <x v="1"/>
    <x v="0"/>
    <x v="0"/>
    <n v="530"/>
    <n v="60"/>
    <n v="5.6604000000000001"/>
    <n v="1000"/>
    <n v="1000"/>
    <n v="347.1"/>
    <n v="0"/>
    <n v="0"/>
    <n v="0"/>
    <n v="1000"/>
    <n v="1000"/>
    <s v="Dinheiro: R$ 400,00 | Carnê: R$ 600,00"/>
    <x v="7"/>
  </r>
  <r>
    <x v="2"/>
    <n v="8067"/>
    <x v="1"/>
    <s v="09/02/2022"/>
    <x v="16"/>
    <x v="16"/>
    <x v="0"/>
    <x v="4"/>
    <x v="4"/>
    <x v="0"/>
    <x v="0"/>
    <s v="8617"/>
    <m/>
    <s v="PROG SUPER"/>
    <x v="2"/>
    <x v="0"/>
    <x v="0"/>
    <x v="0"/>
    <x v="0"/>
    <x v="2"/>
    <x v="0"/>
    <x v="0"/>
    <n v="9999"/>
    <s v="RECEITA"/>
    <x v="4"/>
    <x v="1"/>
    <x v="0"/>
    <x v="0"/>
    <n v="1413"/>
    <n v="1846"/>
    <n v="65.322000000000003"/>
    <n v="980"/>
    <m/>
    <n v="349.24"/>
    <m/>
    <n v="5.6121864620318398"/>
    <m/>
    <n v="805.38"/>
    <m/>
    <m/>
    <x v="1"/>
  </r>
  <r>
    <x v="0"/>
    <n v="12894"/>
    <x v="1"/>
    <s v="05/02/2022"/>
    <x v="9"/>
    <x v="9"/>
    <x v="0"/>
    <x v="15"/>
    <x v="15"/>
    <x v="0"/>
    <x v="0"/>
    <s v="889120"/>
    <s v="190605294987"/>
    <s v="OCULOS SOL VICTOR HUGO SH1291-55-301"/>
    <x v="3"/>
    <x v="0"/>
    <x v="0"/>
    <x v="0"/>
    <x v="0"/>
    <x v="3"/>
    <x v="1"/>
    <x v="1"/>
    <n v="1051"/>
    <s v="VICTOR HUGO"/>
    <x v="2"/>
    <x v="0"/>
    <x v="0"/>
    <x v="0"/>
    <n v="985"/>
    <n v="493"/>
    <n v="50.050800000000002"/>
    <n v="492"/>
    <m/>
    <n v="349.95"/>
    <m/>
    <n v="1.40591513073296"/>
    <m/>
    <n v="142.05000000000001"/>
    <m/>
    <m/>
    <x v="1"/>
  </r>
  <r>
    <x v="1"/>
    <n v="3145"/>
    <x v="1"/>
    <s v="20/02/2022"/>
    <x v="27"/>
    <x v="28"/>
    <x v="0"/>
    <x v="2"/>
    <x v="2"/>
    <x v="0"/>
    <x v="0"/>
    <s v="LSA0004481"/>
    <s v="8056597270649"/>
    <s v="VS ORMA INC FORTE UV"/>
    <x v="0"/>
    <x v="0"/>
    <x v="0"/>
    <x v="0"/>
    <x v="0"/>
    <x v="0"/>
    <x v="0"/>
    <x v="0"/>
    <n v="9999"/>
    <s v="RECEITA"/>
    <x v="4"/>
    <x v="1"/>
    <x v="0"/>
    <x v="0"/>
    <n v="580"/>
    <n v="0"/>
    <n v="0"/>
    <n v="1160"/>
    <n v="1810"/>
    <n v="352.4"/>
    <n v="193.94"/>
    <n v="30.933333333333302"/>
    <n v="9.3327833350520795"/>
    <n v="1122.5"/>
    <n v="1616.06"/>
    <s v="Cartão Crédito: R$ 1160,00 | Cartão Débito: R$ 650,00"/>
    <x v="9"/>
  </r>
  <r>
    <x v="0"/>
    <n v="13053"/>
    <x v="1"/>
    <s v="21/02/2022"/>
    <x v="0"/>
    <x v="0"/>
    <x v="0"/>
    <x v="9"/>
    <x v="9"/>
    <x v="0"/>
    <x v="0"/>
    <s v="920283"/>
    <s v="8056597531610"/>
    <s v="OCULOS SOL VERSACE 0VE4410-60-GB1/87"/>
    <x v="1"/>
    <x v="0"/>
    <x v="0"/>
    <x v="0"/>
    <x v="0"/>
    <x v="1"/>
    <x v="1"/>
    <x v="1"/>
    <n v="1048"/>
    <s v="VERSACE"/>
    <x v="2"/>
    <x v="0"/>
    <x v="0"/>
    <x v="0"/>
    <n v="1388"/>
    <n v="328"/>
    <n v="23.6311"/>
    <n v="1060"/>
    <n v="1060"/>
    <n v="352.57"/>
    <n v="352.57"/>
    <n v="3.0064951640808899"/>
    <n v="3.0064951640808899"/>
    <n v="707.43"/>
    <n v="707.43"/>
    <s v="Cartão Débito: R$ 1060,00"/>
    <x v="2"/>
  </r>
  <r>
    <x v="1"/>
    <n v="2971"/>
    <x v="1"/>
    <s v="03/02/2022"/>
    <x v="1"/>
    <x v="20"/>
    <x v="0"/>
    <x v="1"/>
    <x v="1"/>
    <x v="0"/>
    <x v="0"/>
    <s v="671546"/>
    <s v="7895653174443"/>
    <s v="*CF* OCULOS SOL RAY BAN 0RB3648L-54-002/71"/>
    <x v="1"/>
    <x v="0"/>
    <x v="0"/>
    <x v="0"/>
    <x v="0"/>
    <x v="1"/>
    <x v="1"/>
    <x v="1"/>
    <n v="1050"/>
    <s v="RAY BAN"/>
    <x v="2"/>
    <x v="1"/>
    <x v="0"/>
    <x v="0"/>
    <n v="830"/>
    <n v="90"/>
    <n v="10.843400000000001"/>
    <n v="740"/>
    <m/>
    <n v="355.79"/>
    <m/>
    <n v="2.07987858006127"/>
    <m/>
    <n v="384.21"/>
    <m/>
    <m/>
    <x v="1"/>
  </r>
  <r>
    <x v="1"/>
    <n v="2973"/>
    <x v="1"/>
    <s v="03/02/2022"/>
    <x v="1"/>
    <x v="20"/>
    <x v="0"/>
    <x v="2"/>
    <x v="2"/>
    <x v="0"/>
    <x v="0"/>
    <s v="671546"/>
    <s v="7895653174443"/>
    <s v="*CF* OCULOS SOL RAY BAN 0RB3648L-54-002/71"/>
    <x v="1"/>
    <x v="0"/>
    <x v="0"/>
    <x v="0"/>
    <x v="0"/>
    <x v="1"/>
    <x v="1"/>
    <x v="1"/>
    <n v="1050"/>
    <s v="RAY BAN"/>
    <x v="2"/>
    <x v="1"/>
    <x v="0"/>
    <x v="0"/>
    <n v="830"/>
    <n v="90"/>
    <n v="10.843400000000001"/>
    <n v="740"/>
    <m/>
    <n v="355.79"/>
    <m/>
    <n v="2.07987858006127"/>
    <m/>
    <n v="384.21"/>
    <m/>
    <m/>
    <x v="1"/>
  </r>
  <r>
    <x v="4"/>
    <n v="18767"/>
    <x v="1"/>
    <s v="10/02/2022"/>
    <x v="18"/>
    <x v="18"/>
    <x v="0"/>
    <x v="10"/>
    <x v="10"/>
    <x v="0"/>
    <x v="0"/>
    <s v="8678"/>
    <m/>
    <s v="PROG SUPER"/>
    <x v="2"/>
    <x v="0"/>
    <x v="0"/>
    <x v="0"/>
    <x v="0"/>
    <x v="2"/>
    <x v="0"/>
    <x v="0"/>
    <n v="9999"/>
    <s v="RECEITA"/>
    <x v="4"/>
    <x v="2"/>
    <x v="0"/>
    <x v="0"/>
    <n v="840"/>
    <n v="38"/>
    <n v="2.2618999999999998"/>
    <n v="1642"/>
    <m/>
    <n v="357.8"/>
    <m/>
    <n v="16.153467781603499"/>
    <m/>
    <n v="1540.35"/>
    <m/>
    <m/>
    <x v="1"/>
  </r>
  <r>
    <x v="0"/>
    <n v="13052"/>
    <x v="1"/>
    <s v="20/02/2022"/>
    <x v="27"/>
    <x v="28"/>
    <x v="0"/>
    <x v="0"/>
    <x v="0"/>
    <x v="0"/>
    <x v="0"/>
    <s v="8678"/>
    <m/>
    <s v="PROG MAX"/>
    <x v="2"/>
    <x v="0"/>
    <x v="0"/>
    <x v="0"/>
    <x v="0"/>
    <x v="2"/>
    <x v="0"/>
    <x v="0"/>
    <n v="9999"/>
    <s v="RECEITA"/>
    <x v="4"/>
    <x v="2"/>
    <x v="0"/>
    <x v="0"/>
    <n v="565"/>
    <n v="67"/>
    <n v="5.9291999999999998"/>
    <n v="1063"/>
    <m/>
    <n v="357.8"/>
    <m/>
    <n v="10.5466812183748"/>
    <m/>
    <n v="962.21"/>
    <m/>
    <m/>
    <x v="1"/>
  </r>
  <r>
    <x v="1"/>
    <n v="3127"/>
    <x v="1"/>
    <s v="17/02/2022"/>
    <x v="13"/>
    <x v="13"/>
    <x v="0"/>
    <x v="2"/>
    <x v="2"/>
    <x v="0"/>
    <x v="0"/>
    <s v="804103"/>
    <m/>
    <s v="OCULOS RX STEPPER EYEWEAR SI-20101-56-990"/>
    <x v="16"/>
    <x v="0"/>
    <x v="0"/>
    <x v="0"/>
    <x v="0"/>
    <x v="16"/>
    <x v="2"/>
    <x v="2"/>
    <n v="2022"/>
    <s v="STEPPER EYEWEAR"/>
    <x v="2"/>
    <x v="0"/>
    <x v="0"/>
    <x v="0"/>
    <n v="1362"/>
    <n v="0"/>
    <n v="0"/>
    <n v="1362"/>
    <n v="1362"/>
    <n v="367.61"/>
    <n v="367.61"/>
    <n v="3.7050134653573101"/>
    <n v="3.7050134653573101"/>
    <n v="994.39"/>
    <n v="994.39"/>
    <s v="Cartão Crédito: R$ 1362,00"/>
    <x v="5"/>
  </r>
  <r>
    <x v="0"/>
    <n v="12974"/>
    <x v="1"/>
    <s v="11/02/2022"/>
    <x v="8"/>
    <x v="8"/>
    <x v="0"/>
    <x v="0"/>
    <x v="0"/>
    <x v="0"/>
    <x v="0"/>
    <s v="925411"/>
    <s v="190605343357"/>
    <s v="OCULOS SOL VICTOR HUGO SH1832-55-781"/>
    <x v="3"/>
    <x v="0"/>
    <x v="0"/>
    <x v="0"/>
    <x v="0"/>
    <x v="3"/>
    <x v="1"/>
    <x v="1"/>
    <n v="1051"/>
    <s v="VICTOR HUGO"/>
    <x v="2"/>
    <x v="0"/>
    <x v="0"/>
    <x v="0"/>
    <n v="1037"/>
    <n v="237"/>
    <n v="22.854399999999998"/>
    <n v="800"/>
    <n v="800"/>
    <n v="368.52"/>
    <n v="368.52"/>
    <n v="2.17084554433952"/>
    <n v="2.17084554433952"/>
    <n v="431.48"/>
    <n v="431.48"/>
    <s v="Cartão Débito: R$ 551,00 | Troca: R$ 249,00"/>
    <x v="2"/>
  </r>
  <r>
    <x v="1"/>
    <n v="3018"/>
    <x v="1"/>
    <s v="06/02/2022"/>
    <x v="21"/>
    <x v="22"/>
    <x v="0"/>
    <x v="2"/>
    <x v="2"/>
    <x v="0"/>
    <x v="0"/>
    <s v="LSA0005661"/>
    <s v="8056597282734"/>
    <s v="PR VX LIBERTY 360 3.0 ORMA INC EASY CLEAN UV"/>
    <x v="0"/>
    <x v="0"/>
    <x v="0"/>
    <x v="0"/>
    <x v="0"/>
    <x v="0"/>
    <x v="0"/>
    <x v="0"/>
    <n v="9999"/>
    <s v="RECEITA"/>
    <x v="4"/>
    <x v="1"/>
    <x v="0"/>
    <x v="0"/>
    <n v="682"/>
    <n v="74"/>
    <n v="5.4252000000000002"/>
    <n v="1290"/>
    <m/>
    <n v="380.09999999999997"/>
    <m/>
    <n v="0"/>
    <m/>
    <n v="1290"/>
    <m/>
    <m/>
    <x v="1"/>
  </r>
  <r>
    <x v="4"/>
    <n v="18774"/>
    <x v="1"/>
    <s v="10/02/2022"/>
    <x v="18"/>
    <x v="18"/>
    <x v="0"/>
    <x v="8"/>
    <x v="8"/>
    <x v="0"/>
    <x v="0"/>
    <s v="663812"/>
    <s v="725125007252"/>
    <s v="OCULOS SOL MICHAEL KORS 0MK2083-57-300513"/>
    <x v="1"/>
    <x v="0"/>
    <x v="0"/>
    <x v="0"/>
    <x v="0"/>
    <x v="1"/>
    <x v="1"/>
    <x v="1"/>
    <n v="1139"/>
    <s v="MICHAEL KORS"/>
    <x v="2"/>
    <x v="0"/>
    <x v="0"/>
    <x v="0"/>
    <n v="1313"/>
    <n v="313"/>
    <n v="23.8385"/>
    <n v="1000"/>
    <m/>
    <n v="381.65"/>
    <m/>
    <n v="2.62020175553518"/>
    <m/>
    <n v="618.35"/>
    <m/>
    <m/>
    <x v="1"/>
  </r>
  <r>
    <x v="0"/>
    <n v="13105"/>
    <x v="1"/>
    <s v="23/02/2022"/>
    <x v="23"/>
    <x v="24"/>
    <x v="0"/>
    <x v="9"/>
    <x v="9"/>
    <x v="0"/>
    <x v="0"/>
    <s v="548548"/>
    <s v="8053672780963"/>
    <s v="OCULOS RX PRADA PR 05UV-54-1AB1O1"/>
    <x v="1"/>
    <x v="0"/>
    <x v="0"/>
    <x v="0"/>
    <x v="0"/>
    <x v="1"/>
    <x v="2"/>
    <x v="2"/>
    <n v="1120"/>
    <s v="PRADA"/>
    <x v="2"/>
    <x v="0"/>
    <x v="0"/>
    <x v="0"/>
    <n v="1314"/>
    <n v="789"/>
    <n v="60.045699999999997"/>
    <n v="525"/>
    <m/>
    <n v="385.99"/>
    <m/>
    <n v="1.36013886370113"/>
    <m/>
    <n v="139.01"/>
    <m/>
    <m/>
    <x v="0"/>
  </r>
  <r>
    <x v="4"/>
    <n v="18798"/>
    <x v="1"/>
    <s v="12/02/2022"/>
    <x v="3"/>
    <x v="3"/>
    <x v="0"/>
    <x v="10"/>
    <x v="10"/>
    <x v="0"/>
    <x v="0"/>
    <s v="809431"/>
    <s v="716736277349"/>
    <s v="OCULOS SOL TOMMY JEANS TJ 0018/CS-55-FLL"/>
    <x v="7"/>
    <x v="0"/>
    <x v="0"/>
    <x v="0"/>
    <x v="0"/>
    <x v="6"/>
    <x v="1"/>
    <x v="1"/>
    <n v="1045"/>
    <s v="TOMMY HILFIGER"/>
    <x v="2"/>
    <x v="0"/>
    <x v="0"/>
    <x v="0"/>
    <n v="1487"/>
    <n v="896"/>
    <n v="60.255499999999998"/>
    <n v="591"/>
    <m/>
    <n v="396"/>
    <m/>
    <n v="1.49242424242424"/>
    <m/>
    <n v="195"/>
    <m/>
    <m/>
    <x v="1"/>
  </r>
  <r>
    <x v="4"/>
    <n v="18903"/>
    <x v="1"/>
    <s v="22/02/2022"/>
    <x v="6"/>
    <x v="6"/>
    <x v="0"/>
    <x v="8"/>
    <x v="8"/>
    <x v="0"/>
    <x v="0"/>
    <s v="809429"/>
    <s v="716736277325"/>
    <s v="OCULOS SOL TOMMY JEANS TJ 0018/CS-55-3"/>
    <x v="7"/>
    <x v="0"/>
    <x v="0"/>
    <x v="0"/>
    <x v="0"/>
    <x v="6"/>
    <x v="1"/>
    <x v="1"/>
    <n v="1045"/>
    <s v="TOMMY HILFIGER"/>
    <x v="2"/>
    <x v="0"/>
    <x v="0"/>
    <x v="0"/>
    <n v="1487"/>
    <n v="623"/>
    <n v="41.8964"/>
    <n v="864"/>
    <n v="1413"/>
    <n v="396"/>
    <n v="436"/>
    <n v="2.1818181818181799"/>
    <n v="3.2408256880733899"/>
    <n v="468"/>
    <n v="977"/>
    <s v="Cartão Débito: R$ 1413,00"/>
    <x v="2"/>
  </r>
  <r>
    <x v="0"/>
    <n v="12966"/>
    <x v="1"/>
    <s v="10/02/2022"/>
    <x v="18"/>
    <x v="18"/>
    <x v="0"/>
    <x v="0"/>
    <x v="0"/>
    <x v="0"/>
    <x v="0"/>
    <s v="301429"/>
    <s v="713132449325"/>
    <s v="OCULOS SOL RAY BAN 0RB4179-62-601S9A"/>
    <x v="1"/>
    <x v="0"/>
    <x v="0"/>
    <x v="0"/>
    <x v="0"/>
    <x v="1"/>
    <x v="1"/>
    <x v="1"/>
    <n v="1050"/>
    <s v="RAY BAN"/>
    <x v="2"/>
    <x v="0"/>
    <x v="0"/>
    <x v="0"/>
    <n v="1413"/>
    <n v="486"/>
    <n v="34.3949"/>
    <n v="927"/>
    <n v="927"/>
    <n v="400.82"/>
    <n v="400.82"/>
    <n v="2.3127588443690401"/>
    <n v="2.3127588443690401"/>
    <n v="526.17999999999995"/>
    <n v="526.17999999999995"/>
    <s v="Cartão Débito: R$ 927,00"/>
    <x v="2"/>
  </r>
  <r>
    <x v="1"/>
    <n v="3155"/>
    <x v="1"/>
    <s v="21/02/2022"/>
    <x v="0"/>
    <x v="0"/>
    <x v="0"/>
    <x v="3"/>
    <x v="3"/>
    <x v="0"/>
    <x v="0"/>
    <s v="301429"/>
    <s v="713132449325"/>
    <s v="OCULOS SOL RAY BAN 0RB4179-62-601S9A"/>
    <x v="1"/>
    <x v="0"/>
    <x v="0"/>
    <x v="0"/>
    <x v="0"/>
    <x v="1"/>
    <x v="1"/>
    <x v="1"/>
    <n v="1050"/>
    <s v="RAY BAN"/>
    <x v="2"/>
    <x v="0"/>
    <x v="0"/>
    <x v="0"/>
    <n v="1413"/>
    <n v="213"/>
    <n v="15.074299999999999"/>
    <n v="1200"/>
    <n v="1200"/>
    <n v="400.82"/>
    <n v="400.82"/>
    <n v="2.9938625817075"/>
    <n v="2.9938625817075"/>
    <n v="799.18"/>
    <n v="799.18"/>
    <s v="Cartão Crédito: R$ 1200,00"/>
    <x v="2"/>
  </r>
  <r>
    <x v="0"/>
    <n v="12888"/>
    <x v="1"/>
    <s v="05/02/2022"/>
    <x v="9"/>
    <x v="9"/>
    <x v="0"/>
    <x v="9"/>
    <x v="9"/>
    <x v="0"/>
    <x v="0"/>
    <s v="865800"/>
    <s v="8056597384988"/>
    <s v="OCULOS SOL VERSACE 0VE2229-56-100211"/>
    <x v="4"/>
    <x v="0"/>
    <x v="0"/>
    <x v="0"/>
    <x v="0"/>
    <x v="1"/>
    <x v="1"/>
    <x v="1"/>
    <n v="1048"/>
    <s v="VERSACE"/>
    <x v="2"/>
    <x v="0"/>
    <x v="0"/>
    <x v="0"/>
    <n v="1388"/>
    <n v="418"/>
    <n v="30.115300000000001"/>
    <n v="970"/>
    <n v="1192.99"/>
    <n v="403.47"/>
    <n v="492.37"/>
    <n v="2.4041440503631"/>
    <n v="2.4229542823486399"/>
    <n v="566.53"/>
    <n v="700.62"/>
    <s v="Cartão Crédito: R$ 1192,99"/>
    <x v="5"/>
  </r>
  <r>
    <x v="4"/>
    <n v="18599"/>
    <x v="1"/>
    <s v="25/01/2022"/>
    <x v="1"/>
    <x v="20"/>
    <x v="0"/>
    <x v="7"/>
    <x v="7"/>
    <x v="0"/>
    <x v="0"/>
    <s v="VS20120"/>
    <m/>
    <s v="VS 1.67 INC. AR"/>
    <x v="5"/>
    <x v="0"/>
    <x v="0"/>
    <x v="0"/>
    <x v="0"/>
    <x v="2"/>
    <x v="0"/>
    <x v="0"/>
    <n v="9999"/>
    <s v="RECEITA"/>
    <x v="4"/>
    <x v="0"/>
    <x v="0"/>
    <x v="0"/>
    <n v="641.5"/>
    <n v="0"/>
    <n v="0"/>
    <n v="1283"/>
    <n v="2000"/>
    <n v="410.2"/>
    <n v="514.87"/>
    <n v="3.7909230587401002"/>
    <n v="3.8844756928933499"/>
    <n v="944.56"/>
    <n v="1485.13"/>
    <s v="Cartão Crédito: R$ 1800,00 | Crédito: R$ 200,00"/>
    <x v="12"/>
  </r>
  <r>
    <x v="2"/>
    <n v="7946"/>
    <x v="1"/>
    <s v="19/01/2022"/>
    <x v="16"/>
    <x v="16"/>
    <x v="0"/>
    <x v="5"/>
    <x v="5"/>
    <x v="0"/>
    <x v="0"/>
    <s v="LSA0014471"/>
    <s v="8056597651318"/>
    <s v="PR VX LIBERTY ORMA INC CZ EASY PRO"/>
    <x v="2"/>
    <x v="0"/>
    <x v="0"/>
    <x v="0"/>
    <x v="0"/>
    <x v="0"/>
    <x v="0"/>
    <x v="0"/>
    <n v="9999"/>
    <s v="RECEITA"/>
    <x v="4"/>
    <x v="1"/>
    <x v="0"/>
    <x v="0"/>
    <n v="557.5"/>
    <n v="0"/>
    <n v="0"/>
    <n v="1115"/>
    <n v="1382"/>
    <n v="417.3"/>
    <n v="245.92"/>
    <n v="10.136363636363599"/>
    <n v="5.6197137280416403"/>
    <n v="1005"/>
    <n v="1136.08"/>
    <s v="Cartão Crédito: R$ 1282,00 | Crédito: R$ 100,00"/>
    <x v="3"/>
  </r>
  <r>
    <x v="5"/>
    <n v="1382"/>
    <x v="1"/>
    <s v="15/02/2022"/>
    <x v="7"/>
    <x v="7"/>
    <x v="0"/>
    <x v="13"/>
    <x v="13"/>
    <x v="0"/>
    <x v="0"/>
    <s v="LSA0014471"/>
    <s v="8056597651318"/>
    <s v="PR VX LIBERTY ORMA INC CZ EASY PRO"/>
    <x v="2"/>
    <x v="0"/>
    <x v="0"/>
    <x v="0"/>
    <x v="0"/>
    <x v="0"/>
    <x v="0"/>
    <x v="0"/>
    <n v="9999"/>
    <s v="RECEITA"/>
    <x v="4"/>
    <x v="0"/>
    <x v="0"/>
    <x v="0"/>
    <n v="747"/>
    <n v="0"/>
    <n v="0"/>
    <n v="1494"/>
    <m/>
    <n v="417.3"/>
    <m/>
    <n v="13.5818181818182"/>
    <m/>
    <n v="1384"/>
    <m/>
    <m/>
    <x v="1"/>
  </r>
  <r>
    <x v="2"/>
    <n v="8131"/>
    <x v="1"/>
    <s v="21/02/2022"/>
    <x v="0"/>
    <x v="0"/>
    <x v="0"/>
    <x v="4"/>
    <x v="4"/>
    <x v="0"/>
    <x v="0"/>
    <s v="LSA0014471"/>
    <s v="8056597651318"/>
    <s v="PR VX LIBERTY ORMA INC CZ EASY PRO"/>
    <x v="2"/>
    <x v="0"/>
    <x v="0"/>
    <x v="0"/>
    <x v="0"/>
    <x v="0"/>
    <x v="0"/>
    <x v="0"/>
    <n v="9999"/>
    <s v="RECEITA"/>
    <x v="4"/>
    <x v="1"/>
    <x v="0"/>
    <x v="0"/>
    <n v="597.5"/>
    <n v="0"/>
    <n v="0"/>
    <n v="1195"/>
    <n v="1399.5"/>
    <n v="417.3"/>
    <n v="195.05"/>
    <n v="10.863636363636401"/>
    <n v="7.1750833119712896"/>
    <n v="1085"/>
    <n v="1204.45"/>
    <s v="Cartão Crédito: R$ 1399,50"/>
    <x v="3"/>
  </r>
  <r>
    <x v="0"/>
    <n v="13003"/>
    <x v="1"/>
    <s v="15/02/2022"/>
    <x v="7"/>
    <x v="7"/>
    <x v="0"/>
    <x v="0"/>
    <x v="0"/>
    <x v="0"/>
    <x v="0"/>
    <s v="8480"/>
    <m/>
    <s v="PROG SUPER"/>
    <x v="2"/>
    <x v="0"/>
    <x v="0"/>
    <x v="0"/>
    <x v="0"/>
    <x v="2"/>
    <x v="0"/>
    <x v="0"/>
    <n v="9999"/>
    <s v="RECEITA"/>
    <x v="4"/>
    <x v="1"/>
    <x v="0"/>
    <x v="0"/>
    <n v="1413"/>
    <n v="936"/>
    <n v="33.121000000000002"/>
    <n v="1890"/>
    <m/>
    <n v="422.66"/>
    <m/>
    <n v="5.06702412868633"/>
    <m/>
    <n v="1517"/>
    <m/>
    <m/>
    <x v="1"/>
  </r>
  <r>
    <x v="1"/>
    <n v="2988"/>
    <x v="1"/>
    <s v="04/02/2022"/>
    <x v="20"/>
    <x v="21"/>
    <x v="0"/>
    <x v="3"/>
    <x v="3"/>
    <x v="0"/>
    <x v="0"/>
    <s v="LSA0014462"/>
    <s v="8056597651226"/>
    <s v="PR VX LIBERTY 360 3.0 ORMA INC CZ EASY PRO"/>
    <x v="2"/>
    <x v="0"/>
    <x v="0"/>
    <x v="0"/>
    <x v="0"/>
    <x v="0"/>
    <x v="0"/>
    <x v="0"/>
    <n v="9999"/>
    <s v="RECEITA"/>
    <x v="4"/>
    <x v="1"/>
    <x v="0"/>
    <x v="0"/>
    <n v="770"/>
    <n v="80"/>
    <n v="5.1947999999999999"/>
    <n v="1460"/>
    <m/>
    <n v="427.7"/>
    <m/>
    <n v="0"/>
    <m/>
    <n v="1460"/>
    <m/>
    <m/>
    <x v="1"/>
  </r>
  <r>
    <x v="1"/>
    <n v="3171"/>
    <x v="1"/>
    <s v="23/02/2022"/>
    <x v="23"/>
    <x v="24"/>
    <x v="0"/>
    <x v="2"/>
    <x v="2"/>
    <x v="0"/>
    <x v="0"/>
    <s v="LSA0014462"/>
    <s v="8056597651226"/>
    <s v="PR VX LIBERTY 360 3.0 ORMA INC CZ EASY PRO"/>
    <x v="2"/>
    <x v="0"/>
    <x v="0"/>
    <x v="0"/>
    <x v="0"/>
    <x v="0"/>
    <x v="0"/>
    <x v="0"/>
    <n v="9999"/>
    <s v="RECEITA"/>
    <x v="4"/>
    <x v="1"/>
    <x v="0"/>
    <x v="0"/>
    <n v="770"/>
    <n v="0"/>
    <n v="0"/>
    <n v="1540"/>
    <n v="1540"/>
    <n v="427.7"/>
    <n v="0"/>
    <n v="0"/>
    <n v="0"/>
    <n v="1540"/>
    <n v="1540"/>
    <s v="Cartão Crédito: R$ 1540,00"/>
    <x v="2"/>
  </r>
  <r>
    <x v="5"/>
    <n v="1467"/>
    <x v="1"/>
    <s v="28/02/2022"/>
    <x v="25"/>
    <x v="26"/>
    <x v="0"/>
    <x v="13"/>
    <x v="13"/>
    <x v="0"/>
    <x v="0"/>
    <s v="LSA0014462"/>
    <s v="8056597651226"/>
    <s v="PR VX LIBERTY 360 3.0 ORMA INC CZ EASY PRO"/>
    <x v="2"/>
    <x v="0"/>
    <x v="0"/>
    <x v="0"/>
    <x v="0"/>
    <x v="0"/>
    <x v="0"/>
    <x v="0"/>
    <n v="9999"/>
    <s v="RECEITA"/>
    <x v="4"/>
    <x v="1"/>
    <x v="0"/>
    <x v="0"/>
    <n v="770"/>
    <n v="0"/>
    <n v="0"/>
    <n v="1540"/>
    <m/>
    <n v="427.7"/>
    <m/>
    <n v="0"/>
    <m/>
    <n v="1540"/>
    <m/>
    <m/>
    <x v="1"/>
  </r>
  <r>
    <x v="0"/>
    <n v="13143"/>
    <x v="1"/>
    <s v="28/02/2022"/>
    <x v="25"/>
    <x v="26"/>
    <x v="0"/>
    <x v="15"/>
    <x v="15"/>
    <x v="0"/>
    <x v="0"/>
    <s v="LSA0002906"/>
    <s v="8056597247467"/>
    <s v="LT PRONTA ZEISS 1.67 ASP DURAVISION BLUEPROTECT UV"/>
    <x v="2"/>
    <x v="0"/>
    <x v="0"/>
    <x v="0"/>
    <x v="0"/>
    <x v="10"/>
    <x v="0"/>
    <x v="0"/>
    <n v="9999"/>
    <s v="RECEITA"/>
    <x v="4"/>
    <x v="1"/>
    <x v="0"/>
    <x v="0"/>
    <n v="624.5"/>
    <n v="0"/>
    <n v="0"/>
    <n v="1249"/>
    <n v="2000"/>
    <n v="431"/>
    <n v="478.66"/>
    <n v="5.4102053192410997"/>
    <n v="4.17833117452889"/>
    <n v="1018.14"/>
    <n v="1521.34"/>
    <s v="Cartão Crédito: R$ 2000,00"/>
    <x v="5"/>
  </r>
  <r>
    <x v="0"/>
    <n v="12890"/>
    <x v="1"/>
    <s v="05/02/2022"/>
    <x v="9"/>
    <x v="9"/>
    <x v="0"/>
    <x v="9"/>
    <x v="9"/>
    <x v="0"/>
    <x v="0"/>
    <s v="790664"/>
    <s v="8056597241885"/>
    <s v="*CF* OCULOS RX PRADA 0PR 05WV-53-3891O1"/>
    <x v="1"/>
    <x v="0"/>
    <x v="0"/>
    <x v="0"/>
    <x v="0"/>
    <x v="1"/>
    <x v="2"/>
    <x v="2"/>
    <n v="1120"/>
    <s v="PRADA"/>
    <x v="2"/>
    <x v="0"/>
    <x v="0"/>
    <x v="0"/>
    <n v="1938"/>
    <n v="545"/>
    <n v="28.1218"/>
    <n v="1393"/>
    <m/>
    <n v="455.63"/>
    <m/>
    <n v="3.0573052696266698"/>
    <m/>
    <n v="937.37"/>
    <m/>
    <m/>
    <x v="1"/>
  </r>
  <r>
    <x v="0"/>
    <n v="13033"/>
    <x v="1"/>
    <s v="18/02/2022"/>
    <x v="22"/>
    <x v="23"/>
    <x v="0"/>
    <x v="15"/>
    <x v="15"/>
    <x v="0"/>
    <x v="0"/>
    <s v="739253"/>
    <s v="8056597183895"/>
    <s v="*CF* OCULOS RX DOLCE &amp; GABBANA 0DG3325-54-3246"/>
    <x v="1"/>
    <x v="0"/>
    <x v="0"/>
    <x v="0"/>
    <x v="0"/>
    <x v="1"/>
    <x v="2"/>
    <x v="2"/>
    <n v="1153"/>
    <s v="DOLCE &amp; GABBANA"/>
    <x v="2"/>
    <x v="0"/>
    <x v="0"/>
    <x v="0"/>
    <n v="2213"/>
    <n v="223"/>
    <n v="10.0768"/>
    <n v="1990"/>
    <n v="2889"/>
    <n v="458.55"/>
    <n v="563.54999999999995"/>
    <n v="4.3397666557627304"/>
    <n v="5.1264306627628402"/>
    <n v="1531.45"/>
    <n v="2325.4499999999998"/>
    <s v="Cartão Débito: R$ 2889,00"/>
    <x v="2"/>
  </r>
  <r>
    <x v="0"/>
    <n v="13132"/>
    <x v="1"/>
    <s v="26/02/2022"/>
    <x v="2"/>
    <x v="2"/>
    <x v="0"/>
    <x v="0"/>
    <x v="0"/>
    <x v="0"/>
    <x v="0"/>
    <s v="LSA0014651"/>
    <s v="8056597653466"/>
    <s v="VS EYEZEN BOOST AIR BLUE UV CZ FORTE UV"/>
    <x v="2"/>
    <x v="0"/>
    <x v="0"/>
    <x v="0"/>
    <x v="0"/>
    <x v="0"/>
    <x v="0"/>
    <x v="0"/>
    <n v="9999"/>
    <s v="RECEITA"/>
    <x v="4"/>
    <x v="1"/>
    <x v="0"/>
    <x v="0"/>
    <n v="790"/>
    <n v="230"/>
    <n v="14.557"/>
    <n v="1350"/>
    <n v="1350"/>
    <n v="459.42"/>
    <n v="0"/>
    <n v="0"/>
    <n v="0"/>
    <n v="1350"/>
    <n v="1350"/>
    <s v="Conta Bancária: R$ 1350,00"/>
    <x v="0"/>
  </r>
  <r>
    <x v="0"/>
    <n v="12864"/>
    <x v="1"/>
    <s v="02/02/2022"/>
    <x v="5"/>
    <x v="5"/>
    <x v="0"/>
    <x v="9"/>
    <x v="9"/>
    <x v="0"/>
    <x v="0"/>
    <s v="671335"/>
    <s v="7895653173149"/>
    <s v="*CF* OCULOS SOL RAY BAN 0RB3548NL-54-002/58"/>
    <x v="1"/>
    <x v="0"/>
    <x v="0"/>
    <x v="0"/>
    <x v="0"/>
    <x v="1"/>
    <x v="1"/>
    <x v="1"/>
    <n v="1050"/>
    <s v="RAY BAN"/>
    <x v="2"/>
    <x v="0"/>
    <x v="0"/>
    <x v="0"/>
    <n v="1225"/>
    <n v="245"/>
    <n v="20"/>
    <n v="980"/>
    <n v="980"/>
    <n v="462.97"/>
    <n v="462.97"/>
    <n v="2.11676782512906"/>
    <n v="2.11676782512906"/>
    <n v="517.03"/>
    <n v="517.03"/>
    <s v="Cartão Crédito: R$ 980,00"/>
    <x v="3"/>
  </r>
  <r>
    <x v="0"/>
    <n v="12894"/>
    <x v="1"/>
    <s v="05/02/2022"/>
    <x v="9"/>
    <x v="9"/>
    <x v="0"/>
    <x v="15"/>
    <x v="15"/>
    <x v="0"/>
    <x v="0"/>
    <s v="728512"/>
    <s v="190605184158"/>
    <s v="OCULOS SOL VICTOR HUGO SH1270-58-09MW"/>
    <x v="3"/>
    <x v="0"/>
    <x v="0"/>
    <x v="0"/>
    <x v="0"/>
    <x v="3"/>
    <x v="1"/>
    <x v="1"/>
    <n v="1051"/>
    <s v="VICTOR HUGO"/>
    <x v="2"/>
    <x v="0"/>
    <x v="0"/>
    <x v="0"/>
    <n v="1373"/>
    <n v="53"/>
    <n v="3.8601999999999999"/>
    <n v="1320"/>
    <n v="1812"/>
    <n v="487.77"/>
    <n v="837.72"/>
    <n v="2.70619349283474"/>
    <n v="2.1630138948574702"/>
    <n v="832.23"/>
    <n v="974.28"/>
    <s v="Cartão Crédito: R$ 1812,00"/>
    <x v="3"/>
  </r>
  <r>
    <x v="1"/>
    <n v="3170"/>
    <x v="1"/>
    <s v="23/02/2022"/>
    <x v="23"/>
    <x v="24"/>
    <x v="0"/>
    <x v="2"/>
    <x v="2"/>
    <x v="0"/>
    <x v="0"/>
    <s v="LSA0007816"/>
    <s v="8056597327381"/>
    <s v="PR KODAK PRECISE 1.50 TR 8 CNZ EASY CLEAN UV"/>
    <x v="2"/>
    <x v="0"/>
    <x v="0"/>
    <x v="0"/>
    <x v="0"/>
    <x v="0"/>
    <x v="0"/>
    <x v="0"/>
    <n v="9999"/>
    <s v="RECEITA"/>
    <x v="4"/>
    <x v="3"/>
    <x v="0"/>
    <x v="0"/>
    <n v="937"/>
    <n v="161"/>
    <n v="8.5912000000000006"/>
    <n v="1713"/>
    <m/>
    <n v="494.2"/>
    <m/>
    <n v="0"/>
    <m/>
    <n v="1713"/>
    <m/>
    <m/>
    <x v="0"/>
  </r>
  <r>
    <x v="1"/>
    <n v="3183"/>
    <x v="1"/>
    <s v="24/02/2022"/>
    <x v="15"/>
    <x v="15"/>
    <x v="0"/>
    <x v="1"/>
    <x v="1"/>
    <x v="0"/>
    <x v="0"/>
    <s v="616162"/>
    <s v="8053672873672"/>
    <s v="*CF* OCULOS RX PRADA 0PR 64UV-53-98R1O1"/>
    <x v="1"/>
    <x v="0"/>
    <x v="0"/>
    <x v="0"/>
    <x v="0"/>
    <x v="1"/>
    <x v="2"/>
    <x v="2"/>
    <n v="1120"/>
    <s v="PRADA"/>
    <x v="2"/>
    <x v="0"/>
    <x v="0"/>
    <x v="0"/>
    <n v="2388"/>
    <n v="388"/>
    <n v="16.247900000000001"/>
    <n v="2000"/>
    <n v="2899"/>
    <n v="496.78"/>
    <n v="536.78"/>
    <n v="4.0259269696847699"/>
    <n v="5.4007228287193998"/>
    <n v="1503.22"/>
    <n v="2362.2199999999998"/>
    <s v="Cartão Crédito: R$ 2899,00"/>
    <x v="3"/>
  </r>
  <r>
    <x v="4"/>
    <n v="18780"/>
    <x v="1"/>
    <s v="11/02/2022"/>
    <x v="8"/>
    <x v="8"/>
    <x v="0"/>
    <x v="8"/>
    <x v="8"/>
    <x v="0"/>
    <x v="0"/>
    <s v="LSA0004421"/>
    <s v="8056597269964"/>
    <s v="VS AIRWEAR BLUE UV SAPPHIRE"/>
    <x v="0"/>
    <x v="0"/>
    <x v="0"/>
    <x v="0"/>
    <x v="0"/>
    <x v="0"/>
    <x v="0"/>
    <x v="0"/>
    <n v="9999"/>
    <s v="RECEITA"/>
    <x v="4"/>
    <x v="1"/>
    <x v="0"/>
    <x v="0"/>
    <n v="797.5"/>
    <n v="0"/>
    <n v="0"/>
    <n v="1595"/>
    <m/>
    <n v="537.42000000000007"/>
    <m/>
    <n v="6.8249893025245996"/>
    <m/>
    <n v="1361.3"/>
    <m/>
    <m/>
    <x v="1"/>
  </r>
  <r>
    <x v="0"/>
    <n v="13029"/>
    <x v="1"/>
    <s v="17/02/2022"/>
    <x v="13"/>
    <x v="13"/>
    <x v="0"/>
    <x v="15"/>
    <x v="15"/>
    <x v="0"/>
    <x v="0"/>
    <s v="919372"/>
    <s v="8056597515849"/>
    <s v="OCULOS SOL PRADA 0PR 03YS-53-1AB0A7"/>
    <x v="1"/>
    <x v="0"/>
    <x v="0"/>
    <x v="0"/>
    <x v="0"/>
    <x v="1"/>
    <x v="1"/>
    <x v="1"/>
    <n v="1120"/>
    <s v="PRADA"/>
    <x v="2"/>
    <x v="0"/>
    <x v="0"/>
    <x v="0"/>
    <n v="2088"/>
    <n v="418"/>
    <n v="20.019200000000001"/>
    <n v="1670"/>
    <n v="1670"/>
    <n v="541.59"/>
    <n v="541.59"/>
    <n v="3.0835133588138599"/>
    <n v="3.0835133588138599"/>
    <n v="1128.4100000000001"/>
    <n v="1128.4100000000001"/>
    <s v="Cartão Débito: R$ 1670,00"/>
    <x v="2"/>
  </r>
  <r>
    <x v="2"/>
    <n v="8170"/>
    <x v="1"/>
    <s v="26/02/2022"/>
    <x v="2"/>
    <x v="2"/>
    <x v="0"/>
    <x v="4"/>
    <x v="4"/>
    <x v="0"/>
    <x v="0"/>
    <s v="LSA0003972"/>
    <s v="8056597258500"/>
    <s v="PR ZEISS LIGHT D FF 1.50 INC DRV BLUEPROTECT UV"/>
    <x v="2"/>
    <x v="0"/>
    <x v="0"/>
    <x v="0"/>
    <x v="0"/>
    <x v="10"/>
    <x v="0"/>
    <x v="0"/>
    <n v="9999"/>
    <s v="RECEITA"/>
    <x v="4"/>
    <x v="1"/>
    <x v="0"/>
    <x v="0"/>
    <n v="794.5"/>
    <n v="0"/>
    <n v="0"/>
    <n v="1589"/>
    <n v="1589"/>
    <n v="547"/>
    <n v="0"/>
    <n v="0"/>
    <n v="0"/>
    <n v="1589"/>
    <n v="1589"/>
    <s v="Cartão Crédito: R$ 1589,00"/>
    <x v="3"/>
  </r>
  <r>
    <x v="0"/>
    <n v="12930"/>
    <x v="1"/>
    <s v="07/02/2022"/>
    <x v="17"/>
    <x v="17"/>
    <x v="0"/>
    <x v="9"/>
    <x v="9"/>
    <x v="0"/>
    <x v="0"/>
    <s v="LSA0014619"/>
    <s v="8056597652926"/>
    <s v="PR VX COMFORT MAX FIT EYE ORMA CZ EASY PRO"/>
    <x v="2"/>
    <x v="0"/>
    <x v="0"/>
    <x v="0"/>
    <x v="0"/>
    <x v="0"/>
    <x v="0"/>
    <x v="0"/>
    <n v="9999"/>
    <s v="RECEITA"/>
    <x v="4"/>
    <x v="1"/>
    <x v="0"/>
    <x v="0"/>
    <n v="1017.5"/>
    <n v="1017"/>
    <n v="49.9754"/>
    <n v="1018"/>
    <m/>
    <n v="558.59999999999991"/>
    <m/>
    <n v="9.2545454545454504"/>
    <m/>
    <n v="908"/>
    <m/>
    <m/>
    <x v="1"/>
  </r>
  <r>
    <x v="2"/>
    <n v="8061"/>
    <x v="1"/>
    <s v="08/02/2022"/>
    <x v="4"/>
    <x v="4"/>
    <x v="0"/>
    <x v="4"/>
    <x v="4"/>
    <x v="0"/>
    <x v="0"/>
    <s v="LSA0014628"/>
    <s v="8056597653015"/>
    <s v="PR VX COMFORT MAX ORMA CZ EASY PRO"/>
    <x v="2"/>
    <x v="0"/>
    <x v="0"/>
    <x v="0"/>
    <x v="0"/>
    <x v="0"/>
    <x v="0"/>
    <x v="0"/>
    <n v="9999"/>
    <s v="RECEITA"/>
    <x v="4"/>
    <x v="1"/>
    <x v="0"/>
    <x v="0"/>
    <n v="1017.5"/>
    <n v="0"/>
    <n v="0"/>
    <n v="2035"/>
    <m/>
    <n v="558.59999999999991"/>
    <m/>
    <n v="7.8998447204968896"/>
    <m/>
    <n v="1777.4"/>
    <m/>
    <m/>
    <x v="1"/>
  </r>
  <r>
    <x v="2"/>
    <n v="8095"/>
    <x v="1"/>
    <s v="15/02/2022"/>
    <x v="7"/>
    <x v="7"/>
    <x v="0"/>
    <x v="4"/>
    <x v="4"/>
    <x v="0"/>
    <x v="0"/>
    <s v="LSA0014628"/>
    <s v="8056597653015"/>
    <s v="PR VX COMFORT MAX ORMA CZ EASY PRO"/>
    <x v="2"/>
    <x v="0"/>
    <x v="0"/>
    <x v="0"/>
    <x v="0"/>
    <x v="0"/>
    <x v="0"/>
    <x v="0"/>
    <n v="9999"/>
    <s v="RECEITA"/>
    <x v="4"/>
    <x v="2"/>
    <x v="0"/>
    <x v="0"/>
    <n v="1119.5"/>
    <n v="204"/>
    <n v="9.1112000000000002"/>
    <n v="2035"/>
    <m/>
    <n v="558.59999999999991"/>
    <m/>
    <n v="7.8998447204968896"/>
    <m/>
    <n v="1777.4"/>
    <m/>
    <m/>
    <x v="1"/>
  </r>
  <r>
    <x v="5"/>
    <n v="1392"/>
    <x v="1"/>
    <s v="16/02/2022"/>
    <x v="12"/>
    <x v="12"/>
    <x v="0"/>
    <x v="13"/>
    <x v="13"/>
    <x v="0"/>
    <x v="0"/>
    <s v="LSA0014628"/>
    <s v="8056597653015"/>
    <s v="PR VX COMFORT MAX ORMA CZ EASY PRO"/>
    <x v="2"/>
    <x v="0"/>
    <x v="0"/>
    <x v="0"/>
    <x v="0"/>
    <x v="0"/>
    <x v="0"/>
    <x v="0"/>
    <n v="9999"/>
    <s v="RECEITA"/>
    <x v="4"/>
    <x v="1"/>
    <x v="0"/>
    <x v="0"/>
    <n v="1017.5"/>
    <n v="855"/>
    <n v="42.014699999999998"/>
    <n v="1180"/>
    <n v="1855"/>
    <n v="558.59999999999991"/>
    <n v="443.41"/>
    <n v="4.3941312281224398"/>
    <n v="4.1834870661464603"/>
    <n v="911.46"/>
    <n v="1411.59"/>
    <s v="Cartão Crédito: R$ 1855,00"/>
    <x v="16"/>
  </r>
  <r>
    <x v="1"/>
    <n v="3110"/>
    <x v="1"/>
    <s v="16/02/2022"/>
    <x v="12"/>
    <x v="12"/>
    <x v="0"/>
    <x v="2"/>
    <x v="2"/>
    <x v="0"/>
    <x v="0"/>
    <s v="LSA0014619"/>
    <s v="8056597652926"/>
    <s v="PR VX COMFORT MAX FIT EYE ORMA CZ EASY PRO"/>
    <x v="2"/>
    <x v="0"/>
    <x v="0"/>
    <x v="0"/>
    <x v="0"/>
    <x v="0"/>
    <x v="0"/>
    <x v="0"/>
    <n v="9999"/>
    <s v="RECEITA"/>
    <x v="4"/>
    <x v="1"/>
    <x v="0"/>
    <x v="0"/>
    <n v="1017.5"/>
    <n v="105"/>
    <n v="5.1597"/>
    <n v="1930"/>
    <m/>
    <n v="558.59999999999991"/>
    <m/>
    <n v="0"/>
    <m/>
    <n v="1930"/>
    <m/>
    <m/>
    <x v="1"/>
  </r>
  <r>
    <x v="5"/>
    <n v="1414"/>
    <x v="1"/>
    <s v="18/02/2022"/>
    <x v="22"/>
    <x v="23"/>
    <x v="0"/>
    <x v="14"/>
    <x v="14"/>
    <x v="0"/>
    <x v="0"/>
    <s v="LSA0014628"/>
    <s v="8056597653015"/>
    <s v="PR VX COMFORT MAX ORMA CZ EASY PRO"/>
    <x v="2"/>
    <x v="0"/>
    <x v="0"/>
    <x v="0"/>
    <x v="0"/>
    <x v="0"/>
    <x v="0"/>
    <x v="0"/>
    <n v="9999"/>
    <s v="RECEITA"/>
    <x v="4"/>
    <x v="1"/>
    <x v="0"/>
    <x v="0"/>
    <n v="1017.5"/>
    <n v="102"/>
    <n v="5.0122999999999998"/>
    <n v="1933"/>
    <n v="2453"/>
    <n v="558.59999999999991"/>
    <n v="428.42"/>
    <n v="7.1981827660683697"/>
    <n v="5.7256897437094398"/>
    <n v="1664.46"/>
    <n v="2024.58"/>
    <s v="Cartão Débito: R$ 2453,00"/>
    <x v="2"/>
  </r>
  <r>
    <x v="2"/>
    <n v="8143"/>
    <x v="1"/>
    <s v="23/02/2022"/>
    <x v="23"/>
    <x v="24"/>
    <x v="0"/>
    <x v="4"/>
    <x v="4"/>
    <x v="0"/>
    <x v="0"/>
    <s v="LSA0014628"/>
    <s v="8056597653015"/>
    <s v="PR VX COMFORT MAX ORMA CZ EASY PRO"/>
    <x v="2"/>
    <x v="0"/>
    <x v="0"/>
    <x v="0"/>
    <x v="0"/>
    <x v="0"/>
    <x v="0"/>
    <x v="0"/>
    <n v="9999"/>
    <s v="RECEITA"/>
    <x v="4"/>
    <x v="1"/>
    <x v="0"/>
    <x v="0"/>
    <n v="1017.5"/>
    <n v="0"/>
    <n v="0"/>
    <n v="2035"/>
    <n v="2640"/>
    <n v="558.59999999999991"/>
    <n v="448.22"/>
    <n v="7.8998447204968896"/>
    <n v="5.88996474945339"/>
    <n v="1777.4"/>
    <n v="2191.7800000000002"/>
    <s v="Cartão Crédito: R$ 2035,00 | Cartão Débito: R$ 605,00"/>
    <x v="2"/>
  </r>
  <r>
    <x v="5"/>
    <n v="1410"/>
    <x v="1"/>
    <s v="17/02/2022"/>
    <x v="13"/>
    <x v="13"/>
    <x v="0"/>
    <x v="13"/>
    <x v="13"/>
    <x v="0"/>
    <x v="0"/>
    <s v="LSA0014469"/>
    <s v="8056597651295"/>
    <s v="PR VX COMFORT ORMA INC CZ EASY PRO"/>
    <x v="2"/>
    <x v="0"/>
    <x v="0"/>
    <x v="0"/>
    <x v="0"/>
    <x v="0"/>
    <x v="0"/>
    <x v="0"/>
    <n v="9999"/>
    <s v="RECEITA"/>
    <x v="4"/>
    <x v="1"/>
    <x v="0"/>
    <x v="0"/>
    <n v="815"/>
    <n v="0"/>
    <n v="0"/>
    <n v="1630"/>
    <n v="2680"/>
    <n v="568.62"/>
    <n v="450.67"/>
    <n v="10.401378342160699"/>
    <n v="5.9467015776510497"/>
    <n v="1473.29"/>
    <n v="2229.33"/>
    <s v="Cartão Crédito: R$ 2680,00"/>
    <x v="3"/>
  </r>
  <r>
    <x v="5"/>
    <n v="1420"/>
    <x v="1"/>
    <s v="19/02/2022"/>
    <x v="14"/>
    <x v="14"/>
    <x v="0"/>
    <x v="13"/>
    <x v="13"/>
    <x v="0"/>
    <x v="0"/>
    <s v="LSA0014469"/>
    <s v="8056597651295"/>
    <s v="PR VX COMFORT ORMA INC CZ EASY PRO"/>
    <x v="2"/>
    <x v="0"/>
    <x v="0"/>
    <x v="0"/>
    <x v="0"/>
    <x v="0"/>
    <x v="0"/>
    <x v="0"/>
    <n v="9999"/>
    <s v="RECEITA"/>
    <x v="4"/>
    <x v="1"/>
    <x v="0"/>
    <x v="0"/>
    <n v="815"/>
    <n v="0"/>
    <n v="0"/>
    <n v="1630"/>
    <n v="2313"/>
    <n v="568.62"/>
    <n v="387.26"/>
    <n v="10.401378342160699"/>
    <n v="5.9727314982182502"/>
    <n v="1473.29"/>
    <n v="1925.74"/>
    <s v="Dinheiro: R$ 363,00 | Cartão Convênio: R$ 1950,00"/>
    <x v="3"/>
  </r>
  <r>
    <x v="1"/>
    <n v="3057"/>
    <x v="1"/>
    <s v="10/02/2022"/>
    <x v="18"/>
    <x v="18"/>
    <x v="0"/>
    <x v="2"/>
    <x v="2"/>
    <x v="0"/>
    <x v="0"/>
    <s v="LSA0005665"/>
    <s v="8056597282772"/>
    <s v="PR VX LIBERTY 360 3.0 ORMA INC SAPPHIRE"/>
    <x v="0"/>
    <x v="0"/>
    <x v="0"/>
    <x v="0"/>
    <x v="0"/>
    <x v="0"/>
    <x v="0"/>
    <x v="0"/>
    <n v="9999"/>
    <s v="RECEITA"/>
    <x v="4"/>
    <x v="1"/>
    <x v="0"/>
    <x v="0"/>
    <n v="1037.5"/>
    <n v="0"/>
    <n v="0"/>
    <n v="2075"/>
    <n v="3300"/>
    <n v="598.5"/>
    <n v="302.67"/>
    <n v="0"/>
    <n v="10.902963623748599"/>
    <n v="2075"/>
    <n v="2997.33"/>
    <s v="Cartão Crédito: R$ 3300,00"/>
    <x v="3"/>
  </r>
  <r>
    <x v="0"/>
    <n v="12890"/>
    <x v="1"/>
    <s v="05/02/2022"/>
    <x v="9"/>
    <x v="9"/>
    <x v="0"/>
    <x v="9"/>
    <x v="9"/>
    <x v="0"/>
    <x v="0"/>
    <s v="636572"/>
    <s v="8053672913019"/>
    <s v="*CF* OCULOS SOL PRADA 0PR 16US-54-KHR0A7"/>
    <x v="1"/>
    <x v="0"/>
    <x v="0"/>
    <x v="0"/>
    <x v="0"/>
    <x v="1"/>
    <x v="1"/>
    <x v="1"/>
    <n v="1120"/>
    <s v="PRADA"/>
    <x v="2"/>
    <x v="0"/>
    <x v="0"/>
    <x v="0"/>
    <n v="2088"/>
    <n v="605"/>
    <n v="28.975100000000001"/>
    <n v="1483"/>
    <m/>
    <n v="607.02"/>
    <m/>
    <n v="2.4430826002438102"/>
    <m/>
    <n v="875.98"/>
    <m/>
    <m/>
    <x v="1"/>
  </r>
  <r>
    <x v="0"/>
    <n v="12868"/>
    <x v="1"/>
    <s v="02/02/2022"/>
    <x v="5"/>
    <x v="5"/>
    <x v="0"/>
    <x v="0"/>
    <x v="0"/>
    <x v="0"/>
    <x v="0"/>
    <s v="VS16814"/>
    <m/>
    <s v="VS ZEISS FF 1.60 INC BPROTECT UV"/>
    <x v="2"/>
    <x v="0"/>
    <x v="0"/>
    <x v="0"/>
    <x v="0"/>
    <x v="10"/>
    <x v="0"/>
    <x v="0"/>
    <n v="9999"/>
    <s v="RECEITA"/>
    <x v="4"/>
    <x v="1"/>
    <x v="0"/>
    <x v="0"/>
    <n v="920"/>
    <n v="0"/>
    <n v="0"/>
    <n v="1840"/>
    <m/>
    <n v="634.48275862068965"/>
    <m/>
    <n v="7.4274411657853303"/>
    <m/>
    <n v="1592.27"/>
    <m/>
    <m/>
    <x v="1"/>
  </r>
  <r>
    <x v="4"/>
    <n v="18853"/>
    <x v="1"/>
    <s v="16/02/2022"/>
    <x v="12"/>
    <x v="12"/>
    <x v="0"/>
    <x v="7"/>
    <x v="7"/>
    <x v="0"/>
    <x v="0"/>
    <s v="LSA0005612"/>
    <s v="8056597282246"/>
    <s v="PR VX LIBERTY 360 3.0 AIRWEAR BLUE UV INC FORTE UV"/>
    <x v="0"/>
    <x v="0"/>
    <x v="0"/>
    <x v="0"/>
    <x v="0"/>
    <x v="0"/>
    <x v="0"/>
    <x v="0"/>
    <n v="9999"/>
    <s v="RECEITA"/>
    <x v="4"/>
    <x v="1"/>
    <x v="0"/>
    <x v="0"/>
    <n v="1122.5"/>
    <n v="0"/>
    <n v="0"/>
    <n v="2245"/>
    <m/>
    <n v="636.29999999999995"/>
    <m/>
    <n v="0"/>
    <m/>
    <n v="2245"/>
    <m/>
    <m/>
    <x v="1"/>
  </r>
  <r>
    <x v="2"/>
    <n v="8080"/>
    <x v="1"/>
    <s v="11/02/2022"/>
    <x v="8"/>
    <x v="8"/>
    <x v="0"/>
    <x v="17"/>
    <x v="17"/>
    <x v="0"/>
    <x v="0"/>
    <s v="LSA0011628"/>
    <s v="8056597500500"/>
    <s v="VX COMFORT MAX ORMA TR GEN8 CNZ TRIO EASY CLN UV"/>
    <x v="2"/>
    <x v="0"/>
    <x v="0"/>
    <x v="0"/>
    <x v="0"/>
    <x v="0"/>
    <x v="0"/>
    <x v="0"/>
    <n v="9999"/>
    <s v="RECEITA"/>
    <x v="4"/>
    <x v="1"/>
    <x v="0"/>
    <x v="0"/>
    <n v="1197.5"/>
    <n v="211"/>
    <n v="8.81"/>
    <n v="2184"/>
    <n v="2612"/>
    <n v="641.19999999999993"/>
    <n v="127.68"/>
    <n v="0"/>
    <n v="20.4573934837093"/>
    <n v="2184"/>
    <n v="2484.3200000000002"/>
    <s v="Cartão Débito: R$ 325,00 | Cartão Convênio: R$ 2287,00"/>
    <x v="11"/>
  </r>
  <r>
    <x v="0"/>
    <n v="13097"/>
    <x v="1"/>
    <s v="22/02/2022"/>
    <x v="6"/>
    <x v="6"/>
    <x v="0"/>
    <x v="9"/>
    <x v="9"/>
    <x v="0"/>
    <x v="0"/>
    <s v="LSA0014624"/>
    <s v="8056597652971"/>
    <s v="PR VX COMFORT MAX AIRWEAR BLUE UV CZ EASY PRO"/>
    <x v="2"/>
    <x v="0"/>
    <x v="0"/>
    <x v="0"/>
    <x v="0"/>
    <x v="0"/>
    <x v="0"/>
    <x v="0"/>
    <n v="9999"/>
    <s v="RECEITA"/>
    <x v="4"/>
    <x v="1"/>
    <x v="0"/>
    <x v="0"/>
    <n v="1180"/>
    <n v="0"/>
    <n v="0"/>
    <n v="2360"/>
    <m/>
    <n v="646.09999999999991"/>
    <m/>
    <n v="0"/>
    <m/>
    <n v="2360"/>
    <m/>
    <m/>
    <x v="1"/>
  </r>
  <r>
    <x v="4"/>
    <n v="18808"/>
    <x v="1"/>
    <s v="14/02/2022"/>
    <x v="19"/>
    <x v="19"/>
    <x v="0"/>
    <x v="10"/>
    <x v="10"/>
    <x v="0"/>
    <x v="0"/>
    <s v="LSA0014624"/>
    <s v="8056597652971"/>
    <s v="PR VX COMFORT MAX AIRWEAR BLUE UV CZ EASY PRO"/>
    <x v="2"/>
    <x v="0"/>
    <x v="0"/>
    <x v="0"/>
    <x v="0"/>
    <x v="0"/>
    <x v="0"/>
    <x v="0"/>
    <n v="9999"/>
    <s v="RECEITA"/>
    <x v="4"/>
    <x v="1"/>
    <x v="0"/>
    <x v="0"/>
    <n v="1180"/>
    <n v="0"/>
    <n v="0"/>
    <n v="2360"/>
    <n v="2500"/>
    <n v="646.09999999999991"/>
    <n v="484.22"/>
    <n v="7.2738480505470804"/>
    <n v="5.1629424641691797"/>
    <n v="2035.55"/>
    <n v="2015.78"/>
    <s v="Cartão Crédito: R$ 1400,00 | Cartão Débito: R$ 600,00 | Crédito: R$ 500,00"/>
    <x v="11"/>
  </r>
  <r>
    <x v="5"/>
    <n v="1461"/>
    <x v="1"/>
    <s v="26/02/2022"/>
    <x v="2"/>
    <x v="2"/>
    <x v="0"/>
    <x v="13"/>
    <x v="13"/>
    <x v="0"/>
    <x v="0"/>
    <s v="LSA0014624"/>
    <s v="8056597652971"/>
    <s v="PR VX COMFORT MAX AIRWEAR BLUE UV CZ EASY PRO"/>
    <x v="2"/>
    <x v="0"/>
    <x v="0"/>
    <x v="0"/>
    <x v="0"/>
    <x v="0"/>
    <x v="0"/>
    <x v="0"/>
    <n v="9999"/>
    <s v="RECEITA"/>
    <x v="4"/>
    <x v="1"/>
    <x v="0"/>
    <x v="0"/>
    <n v="1180"/>
    <n v="1180"/>
    <n v="50"/>
    <n v="1180"/>
    <n v="1400"/>
    <n v="646.09999999999991"/>
    <n v="265.95999999999998"/>
    <n v="6.3196229648671798"/>
    <n v="5.2639494660851298"/>
    <n v="993.28"/>
    <n v="1134.04"/>
    <s v="Cartão Crédito: R$ 1400,00"/>
    <x v="3"/>
  </r>
  <r>
    <x v="5"/>
    <n v="1379"/>
    <x v="1"/>
    <s v="14/02/2022"/>
    <x v="11"/>
    <x v="11"/>
    <x v="0"/>
    <x v="13"/>
    <x v="13"/>
    <x v="0"/>
    <x v="0"/>
    <s v="LSA0011638"/>
    <s v="8056597500609"/>
    <s v="PR VX COMFORT MAX ORMA OPTIFOG"/>
    <x v="2"/>
    <x v="0"/>
    <x v="0"/>
    <x v="0"/>
    <x v="0"/>
    <x v="0"/>
    <x v="0"/>
    <x v="0"/>
    <n v="9999"/>
    <s v="RECEITA"/>
    <x v="4"/>
    <x v="1"/>
    <x v="0"/>
    <x v="0"/>
    <n v="1140"/>
    <n v="0"/>
    <n v="0"/>
    <n v="2280"/>
    <n v="3118"/>
    <n v="647.5"/>
    <n v="194.63"/>
    <n v="0"/>
    <n v="16.0201407799414"/>
    <n v="2280"/>
    <n v="2923.37"/>
    <s v="Cartão Crédito: R$ 3118,00"/>
    <x v="3"/>
  </r>
  <r>
    <x v="0"/>
    <n v="13147"/>
    <x v="1"/>
    <s v="28/02/2022"/>
    <x v="25"/>
    <x v="26"/>
    <x v="0"/>
    <x v="15"/>
    <x v="15"/>
    <x v="0"/>
    <x v="0"/>
    <s v="LSA0004000"/>
    <s v="8056597258784"/>
    <s v="PR ZEISS LIGHT D FF POLI INC DRV BLUEPROTECT UV"/>
    <x v="2"/>
    <x v="0"/>
    <x v="0"/>
    <x v="0"/>
    <x v="0"/>
    <x v="10"/>
    <x v="0"/>
    <x v="0"/>
    <n v="9999"/>
    <s v="RECEITA"/>
    <x v="4"/>
    <x v="1"/>
    <x v="0"/>
    <x v="0"/>
    <n v="944.5"/>
    <n v="890"/>
    <n v="47.114899999999999"/>
    <n v="999"/>
    <n v="1530"/>
    <n v="651"/>
    <n v="439.68"/>
    <n v="3.7"/>
    <n v="3.4798034934497801"/>
    <n v="729"/>
    <n v="1090.32"/>
    <s v="Cartão Crédito: R$ 1530,00"/>
    <x v="3"/>
  </r>
  <r>
    <x v="5"/>
    <n v="1294"/>
    <x v="1"/>
    <s v="29/01/2022"/>
    <x v="17"/>
    <x v="17"/>
    <x v="0"/>
    <x v="13"/>
    <x v="13"/>
    <x v="0"/>
    <x v="0"/>
    <s v="LSA0014437"/>
    <s v="8056597650977"/>
    <s v="PR VX E DESIGN ORMA INC CZ EASY PRO"/>
    <x v="2"/>
    <x v="0"/>
    <x v="0"/>
    <x v="0"/>
    <x v="0"/>
    <x v="0"/>
    <x v="0"/>
    <x v="0"/>
    <n v="9999"/>
    <s v="RECEITA"/>
    <x v="4"/>
    <x v="1"/>
    <x v="0"/>
    <x v="0"/>
    <n v="1362.5"/>
    <n v="1365"/>
    <n v="50.091700000000003"/>
    <n v="1360"/>
    <n v="1460"/>
    <n v="675.2399999999999"/>
    <n v="314.76"/>
    <n v="4.3763676148796504"/>
    <n v="4.6384546956411201"/>
    <n v="1049.24"/>
    <n v="1145.24"/>
    <s v="Cartão Crédito: R$ 1060,00 | Crédito: R$ 400,00"/>
    <x v="3"/>
  </r>
  <r>
    <x v="4"/>
    <n v="18898"/>
    <x v="1"/>
    <s v="22/02/2022"/>
    <x v="6"/>
    <x v="6"/>
    <x v="0"/>
    <x v="8"/>
    <x v="8"/>
    <x v="0"/>
    <x v="0"/>
    <s v="LSA0014437"/>
    <s v="8056597650977"/>
    <s v="PR VX E DESIGN ORMA INC CZ EASY PRO"/>
    <x v="2"/>
    <x v="0"/>
    <x v="0"/>
    <x v="0"/>
    <x v="0"/>
    <x v="0"/>
    <x v="0"/>
    <x v="0"/>
    <n v="9999"/>
    <s v="RECEITA"/>
    <x v="4"/>
    <x v="1"/>
    <x v="0"/>
    <x v="0"/>
    <n v="1482.5"/>
    <n v="0"/>
    <n v="0"/>
    <n v="2965"/>
    <n v="4095"/>
    <n v="675.2399999999999"/>
    <n v="420.8"/>
    <n v="26.954545454545499"/>
    <n v="9.7314638783270002"/>
    <n v="2855"/>
    <n v="3674.2"/>
    <s v="Cartão Crédito: R$ 2000,00 | Cartão Débito: R$ 2095,00"/>
    <x v="11"/>
  </r>
  <r>
    <x v="0"/>
    <n v="12793"/>
    <x v="1"/>
    <s v="27/01/2022"/>
    <x v="8"/>
    <x v="8"/>
    <x v="0"/>
    <x v="15"/>
    <x v="15"/>
    <x v="0"/>
    <x v="0"/>
    <s v="LSA0007287"/>
    <s v="8056597322096"/>
    <s v="PR VX X TRACK AIRWEAR TR 8 CNZ SAPPHIRE"/>
    <x v="2"/>
    <x v="0"/>
    <x v="0"/>
    <x v="0"/>
    <x v="0"/>
    <x v="0"/>
    <x v="0"/>
    <x v="0"/>
    <n v="9999"/>
    <s v="RECEITA"/>
    <x v="2"/>
    <x v="1"/>
    <x v="0"/>
    <x v="0"/>
    <n v="2782.5"/>
    <n v="2.5"/>
    <n v="8.9800000000000005E-2"/>
    <n v="2780"/>
    <n v="2780"/>
    <n v="693.26"/>
    <n v="639.54"/>
    <n v="4.34687431591456"/>
    <n v="4.34687431591456"/>
    <n v="2140.46"/>
    <n v="2140.46"/>
    <s v="Cartão Crédito: R$ 1980,00 | Crédito: R$ 800,00"/>
    <x v="3"/>
  </r>
  <r>
    <x v="1"/>
    <n v="2996"/>
    <x v="1"/>
    <s v="05/02/2022"/>
    <x v="9"/>
    <x v="9"/>
    <x v="0"/>
    <x v="3"/>
    <x v="3"/>
    <x v="0"/>
    <x v="0"/>
    <s v="LSA0011641"/>
    <s v="8056597500630"/>
    <s v="PR VX COMFORT MAX ORMA SAPPHIRE"/>
    <x v="2"/>
    <x v="0"/>
    <x v="0"/>
    <x v="0"/>
    <x v="0"/>
    <x v="0"/>
    <x v="0"/>
    <x v="0"/>
    <n v="9999"/>
    <s v="RECEITA"/>
    <x v="4"/>
    <x v="1"/>
    <x v="0"/>
    <x v="0"/>
    <n v="1285"/>
    <n v="180"/>
    <n v="7.0038999999999998"/>
    <n v="2390"/>
    <m/>
    <n v="729.4"/>
    <m/>
    <n v="11.9643572286744"/>
    <m/>
    <n v="2190.2399999999998"/>
    <m/>
    <m/>
    <x v="1"/>
  </r>
  <r>
    <x v="4"/>
    <n v="18756"/>
    <x v="1"/>
    <s v="09/02/2022"/>
    <x v="16"/>
    <x v="16"/>
    <x v="0"/>
    <x v="8"/>
    <x v="8"/>
    <x v="0"/>
    <x v="0"/>
    <s v="LSA0011641"/>
    <s v="8056597500630"/>
    <s v="PR VX COMFORT MAX ORMA SAPPHIRE"/>
    <x v="2"/>
    <x v="0"/>
    <x v="0"/>
    <x v="0"/>
    <x v="0"/>
    <x v="0"/>
    <x v="0"/>
    <x v="0"/>
    <n v="9999"/>
    <s v="RECEITA"/>
    <x v="4"/>
    <x v="1"/>
    <x v="0"/>
    <x v="0"/>
    <n v="1285"/>
    <n v="0"/>
    <n v="0"/>
    <n v="2570"/>
    <n v="2570"/>
    <n v="729.4"/>
    <n v="335.65"/>
    <n v="7.65678534187398"/>
    <n v="7.65678534187398"/>
    <n v="2234.35"/>
    <n v="2234.35"/>
    <s v="Cartão Crédito: R$ 1000,00 | Cartão Débito: R$ 1570,00"/>
    <x v="11"/>
  </r>
  <r>
    <x v="4"/>
    <n v="18757"/>
    <x v="1"/>
    <s v="09/02/2022"/>
    <x v="16"/>
    <x v="16"/>
    <x v="0"/>
    <x v="8"/>
    <x v="8"/>
    <x v="0"/>
    <x v="0"/>
    <s v="LSA0011641"/>
    <s v="8056597500630"/>
    <s v="PR VX COMFORT MAX ORMA SAPPHIRE"/>
    <x v="2"/>
    <x v="0"/>
    <x v="0"/>
    <x v="0"/>
    <x v="0"/>
    <x v="0"/>
    <x v="0"/>
    <x v="0"/>
    <n v="9999"/>
    <s v="RECEITA"/>
    <x v="4"/>
    <x v="1"/>
    <x v="0"/>
    <x v="0"/>
    <n v="1285"/>
    <n v="0"/>
    <n v="0"/>
    <n v="2570"/>
    <m/>
    <n v="729.4"/>
    <m/>
    <n v="7.65678534187398"/>
    <m/>
    <n v="2234.35"/>
    <m/>
    <m/>
    <x v="1"/>
  </r>
  <r>
    <x v="4"/>
    <n v="18769"/>
    <x v="1"/>
    <s v="10/02/2022"/>
    <x v="18"/>
    <x v="18"/>
    <x v="0"/>
    <x v="8"/>
    <x v="8"/>
    <x v="0"/>
    <x v="0"/>
    <s v="LSA0011641"/>
    <s v="8056597500630"/>
    <s v="PR VX COMFORT MAX ORMA SAPPHIRE"/>
    <x v="2"/>
    <x v="0"/>
    <x v="0"/>
    <x v="0"/>
    <x v="0"/>
    <x v="0"/>
    <x v="0"/>
    <x v="0"/>
    <n v="9999"/>
    <s v="RECEITA"/>
    <x v="4"/>
    <x v="1"/>
    <x v="0"/>
    <x v="0"/>
    <n v="1285"/>
    <n v="0"/>
    <n v="0"/>
    <n v="2570"/>
    <n v="3376"/>
    <n v="729.4"/>
    <n v="562.47"/>
    <n v="7.65678534187398"/>
    <n v="6.0020978896652304"/>
    <n v="2234.35"/>
    <n v="2813.53"/>
    <s v="Cartão Crédito: R$ 3376,00"/>
    <x v="7"/>
  </r>
  <r>
    <x v="4"/>
    <n v="18797"/>
    <x v="1"/>
    <s v="12/02/2022"/>
    <x v="3"/>
    <x v="3"/>
    <x v="0"/>
    <x v="10"/>
    <x v="10"/>
    <x v="0"/>
    <x v="0"/>
    <s v="LSA0011641"/>
    <s v="8056597500630"/>
    <s v="PR VX COMFORT MAX ORMA SAPPHIRE"/>
    <x v="2"/>
    <x v="0"/>
    <x v="0"/>
    <x v="0"/>
    <x v="0"/>
    <x v="0"/>
    <x v="0"/>
    <x v="0"/>
    <n v="9999"/>
    <s v="RECEITA"/>
    <x v="4"/>
    <x v="1"/>
    <x v="0"/>
    <x v="0"/>
    <n v="1285"/>
    <n v="0"/>
    <n v="0"/>
    <n v="2570"/>
    <m/>
    <n v="729.4"/>
    <m/>
    <n v="7.65678534187398"/>
    <m/>
    <n v="2234.35"/>
    <m/>
    <m/>
    <x v="1"/>
  </r>
  <r>
    <x v="4"/>
    <n v="18811"/>
    <x v="1"/>
    <s v="15/02/2022"/>
    <x v="7"/>
    <x v="7"/>
    <x v="0"/>
    <x v="8"/>
    <x v="8"/>
    <x v="0"/>
    <x v="0"/>
    <s v="LSA0011641"/>
    <s v="8056597500630"/>
    <s v="PR VX COMFORT MAX ORMA SAPPHIRE"/>
    <x v="2"/>
    <x v="0"/>
    <x v="0"/>
    <x v="0"/>
    <x v="0"/>
    <x v="0"/>
    <x v="0"/>
    <x v="0"/>
    <n v="9999"/>
    <s v="RECEITA"/>
    <x v="4"/>
    <x v="1"/>
    <x v="0"/>
    <x v="0"/>
    <n v="1285"/>
    <n v="0"/>
    <n v="0"/>
    <n v="2570"/>
    <n v="3411"/>
    <n v="729.4"/>
    <n v="584.62"/>
    <n v="7.65678534187398"/>
    <n v="5.8345592008484104"/>
    <n v="2234.35"/>
    <n v="2826.38"/>
    <s v="Cartão Crédito: R$ 3411,00"/>
    <x v="3"/>
  </r>
  <r>
    <x v="0"/>
    <n v="13006"/>
    <x v="1"/>
    <s v="16/02/2022"/>
    <x v="12"/>
    <x v="12"/>
    <x v="0"/>
    <x v="15"/>
    <x v="15"/>
    <x v="0"/>
    <x v="0"/>
    <s v="LSA0011568"/>
    <s v="8056597499903"/>
    <s v="PR VX COMFORT MAX FIT EYECODE ORMA SAPPHIRE"/>
    <x v="2"/>
    <x v="0"/>
    <x v="0"/>
    <x v="0"/>
    <x v="0"/>
    <x v="0"/>
    <x v="0"/>
    <x v="0"/>
    <n v="9999"/>
    <s v="RECEITA"/>
    <x v="4"/>
    <x v="1"/>
    <x v="0"/>
    <x v="0"/>
    <n v="1285"/>
    <n v="0"/>
    <n v="0"/>
    <n v="2570"/>
    <m/>
    <n v="729.4"/>
    <m/>
    <n v="7.65678534187398"/>
    <m/>
    <n v="2234.35"/>
    <m/>
    <m/>
    <x v="1"/>
  </r>
  <r>
    <x v="5"/>
    <n v="1451"/>
    <x v="1"/>
    <s v="24/02/2022"/>
    <x v="15"/>
    <x v="15"/>
    <x v="0"/>
    <x v="13"/>
    <x v="13"/>
    <x v="0"/>
    <x v="0"/>
    <s v="LSA0014450"/>
    <s v="8056597651103"/>
    <s v="PR VX PHYSIO 360 3.0 AIRWEAR INC CZ EASY PRO"/>
    <x v="2"/>
    <x v="0"/>
    <x v="0"/>
    <x v="0"/>
    <x v="0"/>
    <x v="0"/>
    <x v="0"/>
    <x v="0"/>
    <n v="9999"/>
    <s v="RECEITA"/>
    <x v="4"/>
    <x v="1"/>
    <x v="0"/>
    <x v="0"/>
    <n v="1952.5"/>
    <n v="915"/>
    <n v="23.4315"/>
    <n v="2990"/>
    <n v="3318"/>
    <n v="765.8"/>
    <n v="99.12"/>
    <n v="0"/>
    <n v="33.4745762711864"/>
    <n v="2990"/>
    <n v="3218.88"/>
    <s v="Cartão Crédito: R$ 3318,00"/>
    <x v="3"/>
  </r>
  <r>
    <x v="2"/>
    <n v="7993"/>
    <x v="1"/>
    <s v="28/01/2022"/>
    <x v="17"/>
    <x v="17"/>
    <x v="0"/>
    <x v="5"/>
    <x v="5"/>
    <x v="0"/>
    <x v="0"/>
    <s v="LSA0003890"/>
    <s v="8056597257671"/>
    <s v="PR ZEISS LIGHT 3D POLI INC DRV BLUEPROTECT UV 18"/>
    <x v="2"/>
    <x v="0"/>
    <x v="0"/>
    <x v="0"/>
    <x v="0"/>
    <x v="10"/>
    <x v="0"/>
    <x v="0"/>
    <n v="9999"/>
    <s v="RECEITA"/>
    <x v="4"/>
    <x v="1"/>
    <x v="0"/>
    <x v="0"/>
    <n v="1144.5"/>
    <n v="0"/>
    <n v="0"/>
    <n v="2289"/>
    <n v="2289"/>
    <n v="789"/>
    <n v="0"/>
    <n v="0"/>
    <n v="0"/>
    <n v="2289"/>
    <n v="2289"/>
    <s v="Cartão Crédito: R$ 2289,00"/>
    <x v="3"/>
  </r>
  <r>
    <x v="4"/>
    <n v="18793"/>
    <x v="1"/>
    <s v="12/02/2022"/>
    <x v="3"/>
    <x v="3"/>
    <x v="0"/>
    <x v="8"/>
    <x v="8"/>
    <x v="0"/>
    <x v="0"/>
    <s v="LSA0011605"/>
    <s v="8056597500272"/>
    <s v="PR VX COMFORT MAX AIRWEAR BLUE UV SAPPHIRE"/>
    <x v="2"/>
    <x v="0"/>
    <x v="0"/>
    <x v="0"/>
    <x v="0"/>
    <x v="0"/>
    <x v="0"/>
    <x v="0"/>
    <n v="9999"/>
    <s v="RECEITA"/>
    <x v="4"/>
    <x v="1"/>
    <x v="0"/>
    <x v="0"/>
    <n v="1447.5"/>
    <n v="0"/>
    <n v="0"/>
    <n v="2895"/>
    <n v="3362"/>
    <n v="816.9"/>
    <n v="612.89"/>
    <n v="6.9112872421695997"/>
    <n v="5.4854867920834103"/>
    <n v="2476.12"/>
    <n v="2749.11"/>
    <s v="Cartão Crédito: R$ 3362,00"/>
    <x v="3"/>
  </r>
  <r>
    <x v="4"/>
    <n v="18815"/>
    <x v="1"/>
    <s v="15/02/2022"/>
    <x v="7"/>
    <x v="7"/>
    <x v="0"/>
    <x v="8"/>
    <x v="8"/>
    <x v="0"/>
    <x v="0"/>
    <s v="LSA0011605"/>
    <s v="8056597500272"/>
    <s v="PR VX COMFORT MAX AIRWEAR BLUE UV SAPPHIRE"/>
    <x v="2"/>
    <x v="0"/>
    <x v="0"/>
    <x v="0"/>
    <x v="0"/>
    <x v="0"/>
    <x v="0"/>
    <x v="0"/>
    <n v="9999"/>
    <s v="RECEITA"/>
    <x v="4"/>
    <x v="1"/>
    <x v="0"/>
    <x v="0"/>
    <n v="1447.5"/>
    <n v="0"/>
    <n v="0"/>
    <n v="2895"/>
    <n v="3163"/>
    <n v="816.9"/>
    <n v="546.15"/>
    <n v="6.9112872421695997"/>
    <n v="5.7914492355579998"/>
    <n v="2476.12"/>
    <n v="2616.85"/>
    <s v="Cartão Débito: R$ 3163,00"/>
    <x v="2"/>
  </r>
  <r>
    <x v="0"/>
    <n v="13107"/>
    <x v="1"/>
    <s v="23/02/2022"/>
    <x v="23"/>
    <x v="24"/>
    <x v="0"/>
    <x v="0"/>
    <x v="0"/>
    <x v="0"/>
    <x v="0"/>
    <s v="LSA0005115"/>
    <s v="8056597277266"/>
    <s v="PR VX E DESIGN ORMA INC SAPPHIRE"/>
    <x v="0"/>
    <x v="0"/>
    <x v="0"/>
    <x v="0"/>
    <x v="0"/>
    <x v="0"/>
    <x v="0"/>
    <x v="0"/>
    <n v="9999"/>
    <s v="RECEITA"/>
    <x v="4"/>
    <x v="1"/>
    <x v="0"/>
    <x v="0"/>
    <n v="1750"/>
    <n v="1750"/>
    <n v="50"/>
    <n v="1750"/>
    <m/>
    <n v="841.16"/>
    <m/>
    <n v="6.7934782608695699"/>
    <m/>
    <n v="1492.4"/>
    <m/>
    <m/>
    <x v="0"/>
  </r>
  <r>
    <x v="4"/>
    <n v="18670"/>
    <x v="1"/>
    <s v="03/02/2022"/>
    <x v="3"/>
    <x v="3"/>
    <x v="0"/>
    <x v="8"/>
    <x v="8"/>
    <x v="0"/>
    <x v="0"/>
    <s v="LSA0004381"/>
    <s v="8056597269568"/>
    <s v="VS STYLIS 1.67 BLUE UV FORTE UV"/>
    <x v="0"/>
    <x v="0"/>
    <x v="0"/>
    <x v="0"/>
    <x v="0"/>
    <x v="0"/>
    <x v="0"/>
    <x v="0"/>
    <n v="9999"/>
    <s v="RECEITA"/>
    <x v="4"/>
    <x v="1"/>
    <x v="0"/>
    <x v="0"/>
    <n v="1300"/>
    <n v="0"/>
    <n v="0"/>
    <n v="2600"/>
    <m/>
    <n v="845.52"/>
    <m/>
    <n v="6.3656840662031096"/>
    <m/>
    <n v="2191.56"/>
    <m/>
    <m/>
    <x v="1"/>
  </r>
  <r>
    <x v="4"/>
    <n v="18736"/>
    <x v="1"/>
    <s v="08/02/2022"/>
    <x v="4"/>
    <x v="4"/>
    <x v="0"/>
    <x v="8"/>
    <x v="8"/>
    <x v="0"/>
    <x v="0"/>
    <s v="LSA0014397"/>
    <s v="8056597650571"/>
    <s v="VS AIRWEAR TR7 STL CLR AMETISTA CZ EASY PRO"/>
    <x v="2"/>
    <x v="0"/>
    <x v="0"/>
    <x v="0"/>
    <x v="0"/>
    <x v="0"/>
    <x v="0"/>
    <x v="0"/>
    <n v="9999"/>
    <s v="RECEITA"/>
    <x v="4"/>
    <x v="1"/>
    <x v="0"/>
    <x v="0"/>
    <n v="1270.5"/>
    <n v="0"/>
    <n v="0"/>
    <n v="2541"/>
    <n v="2719"/>
    <n v="852.54000000000008"/>
    <n v="60.94"/>
    <n v="0"/>
    <n v="44.617656711519501"/>
    <n v="2541"/>
    <n v="2658.06"/>
    <s v="Cartão Crédito: R$ 2719,00"/>
    <x v="3"/>
  </r>
  <r>
    <x v="0"/>
    <n v="13086"/>
    <x v="1"/>
    <s v="22/02/2022"/>
    <x v="6"/>
    <x v="6"/>
    <x v="0"/>
    <x v="15"/>
    <x v="15"/>
    <x v="0"/>
    <x v="0"/>
    <s v="LSA0007701"/>
    <s v="8056597326230"/>
    <s v="PR VX COMFORT ORMA TR 8 CNZ"/>
    <x v="2"/>
    <x v="0"/>
    <x v="0"/>
    <x v="0"/>
    <x v="0"/>
    <x v="0"/>
    <x v="0"/>
    <x v="0"/>
    <n v="9999"/>
    <s v="RECEITA"/>
    <x v="4"/>
    <x v="1"/>
    <x v="0"/>
    <x v="0"/>
    <n v="1240"/>
    <n v="0"/>
    <n v="0"/>
    <n v="2480"/>
    <m/>
    <n v="860.34"/>
    <m/>
    <n v="0"/>
    <m/>
    <n v="2480"/>
    <m/>
    <m/>
    <x v="1"/>
  </r>
  <r>
    <x v="4"/>
    <n v="18752"/>
    <x v="1"/>
    <s v="09/02/2022"/>
    <x v="16"/>
    <x v="16"/>
    <x v="0"/>
    <x v="8"/>
    <x v="8"/>
    <x v="0"/>
    <x v="0"/>
    <s v="LSA0005789"/>
    <s v="8056597284011"/>
    <s v="PR VX COMFORT AIRWEAR INC SAPPHIRE"/>
    <x v="0"/>
    <x v="0"/>
    <x v="0"/>
    <x v="0"/>
    <x v="0"/>
    <x v="0"/>
    <x v="0"/>
    <x v="0"/>
    <n v="9999"/>
    <s v="RECEITA"/>
    <x v="4"/>
    <x v="0"/>
    <x v="0"/>
    <x v="0"/>
    <n v="1556.5"/>
    <n v="218"/>
    <n v="7.0029000000000003"/>
    <n v="2895"/>
    <n v="3658"/>
    <n v="871.26"/>
    <n v="653.05999999999995"/>
    <n v="6.9112872421695997"/>
    <n v="5.6013230024806298"/>
    <n v="2476.12"/>
    <n v="3004.94"/>
    <s v="Cartão Crédito: R$ 3658,00"/>
    <x v="10"/>
  </r>
  <r>
    <x v="4"/>
    <n v="18754"/>
    <x v="1"/>
    <s v="09/02/2022"/>
    <x v="16"/>
    <x v="16"/>
    <x v="0"/>
    <x v="8"/>
    <x v="8"/>
    <x v="0"/>
    <x v="0"/>
    <s v="LSA0005789"/>
    <s v="8056597284011"/>
    <s v="PR VX COMFORT AIRWEAR INC SAPPHIRE"/>
    <x v="0"/>
    <x v="0"/>
    <x v="0"/>
    <x v="0"/>
    <x v="0"/>
    <x v="0"/>
    <x v="0"/>
    <x v="0"/>
    <n v="9999"/>
    <s v="RECEITA"/>
    <x v="4"/>
    <x v="0"/>
    <x v="0"/>
    <x v="0"/>
    <n v="1556.5"/>
    <n v="218"/>
    <n v="7.0029000000000003"/>
    <n v="2895"/>
    <m/>
    <n v="871.26"/>
    <m/>
    <n v="6.9112872421695997"/>
    <m/>
    <n v="2476.12"/>
    <m/>
    <m/>
    <x v="1"/>
  </r>
  <r>
    <x v="1"/>
    <n v="2976"/>
    <x v="1"/>
    <s v="03/02/2022"/>
    <x v="1"/>
    <x v="20"/>
    <x v="0"/>
    <x v="2"/>
    <x v="2"/>
    <x v="0"/>
    <x v="0"/>
    <s v="LSA0005087"/>
    <s v="8056597276986"/>
    <s v="PR VX E DESIGN AIRWEAR BLUE UV SAPPHIRE"/>
    <x v="0"/>
    <x v="0"/>
    <x v="0"/>
    <x v="0"/>
    <x v="0"/>
    <x v="0"/>
    <x v="0"/>
    <x v="0"/>
    <n v="9999"/>
    <s v="RECEITA"/>
    <x v="4"/>
    <x v="1"/>
    <x v="0"/>
    <x v="0"/>
    <n v="1912.5"/>
    <n v="192"/>
    <n v="5.0195999999999996"/>
    <n v="3633"/>
    <m/>
    <n v="911.19999999999993"/>
    <m/>
    <n v="15.5296229802513"/>
    <m/>
    <n v="3399.06"/>
    <m/>
    <m/>
    <x v="1"/>
  </r>
  <r>
    <x v="2"/>
    <n v="8117"/>
    <x v="1"/>
    <s v="18/02/2022"/>
    <x v="22"/>
    <x v="23"/>
    <x v="0"/>
    <x v="4"/>
    <x v="4"/>
    <x v="0"/>
    <x v="0"/>
    <s v="LSA0014623"/>
    <s v="8056597652964"/>
    <s v="PR VX COMFORT MAX AIRWEAR TR8 CNZ CZ EASY PRO"/>
    <x v="2"/>
    <x v="0"/>
    <x v="0"/>
    <x v="0"/>
    <x v="0"/>
    <x v="0"/>
    <x v="0"/>
    <x v="0"/>
    <n v="9999"/>
    <s v="RECEITA"/>
    <x v="4"/>
    <x v="3"/>
    <x v="0"/>
    <x v="0"/>
    <n v="1980"/>
    <n v="350"/>
    <n v="8.8384"/>
    <n v="3610"/>
    <n v="3610"/>
    <n v="971.59999999999991"/>
    <n v="0"/>
    <n v="0"/>
    <n v="0"/>
    <n v="3610"/>
    <n v="3610"/>
    <s v="Cartão Crédito: R$ 3610,00"/>
    <x v="3"/>
  </r>
  <r>
    <x v="0"/>
    <n v="13086"/>
    <x v="1"/>
    <s v="22/02/2022"/>
    <x v="6"/>
    <x v="6"/>
    <x v="0"/>
    <x v="15"/>
    <x v="15"/>
    <x v="0"/>
    <x v="0"/>
    <s v="LSA0014592"/>
    <s v="8056597652650"/>
    <s v="PR VX COMFORT ORMA TR8 CNZ CZ EASY PRO"/>
    <x v="2"/>
    <x v="0"/>
    <x v="0"/>
    <x v="0"/>
    <x v="0"/>
    <x v="0"/>
    <x v="0"/>
    <x v="0"/>
    <n v="9999"/>
    <s v="RECEITA"/>
    <x v="4"/>
    <x v="1"/>
    <x v="0"/>
    <x v="0"/>
    <n v="1435"/>
    <n v="0"/>
    <n v="0"/>
    <n v="2870"/>
    <m/>
    <n v="998.4"/>
    <m/>
    <n v="0"/>
    <m/>
    <n v="2870"/>
    <m/>
    <m/>
    <x v="1"/>
  </r>
  <r>
    <x v="4"/>
    <n v="18785"/>
    <x v="1"/>
    <s v="11/02/2022"/>
    <x v="8"/>
    <x v="8"/>
    <x v="0"/>
    <x v="12"/>
    <x v="12"/>
    <x v="0"/>
    <x v="0"/>
    <s v="LSA0004759"/>
    <s v="8056597273626"/>
    <s v="PR VX X TRACK ORMA INC SAPPHIRE"/>
    <x v="0"/>
    <x v="0"/>
    <x v="0"/>
    <x v="0"/>
    <x v="0"/>
    <x v="0"/>
    <x v="0"/>
    <x v="0"/>
    <n v="9999"/>
    <s v="RECEITA"/>
    <x v="4"/>
    <x v="1"/>
    <x v="0"/>
    <x v="0"/>
    <n v="2235"/>
    <n v="1000"/>
    <n v="22.371400000000001"/>
    <n v="3470"/>
    <m/>
    <n v="1049.9199999999998"/>
    <m/>
    <n v="31.545454545454501"/>
    <m/>
    <n v="3360"/>
    <m/>
    <m/>
    <x v="1"/>
  </r>
  <r>
    <x v="4"/>
    <n v="18916"/>
    <x v="1"/>
    <s v="23/02/2022"/>
    <x v="23"/>
    <x v="24"/>
    <x v="0"/>
    <x v="8"/>
    <x v="8"/>
    <x v="0"/>
    <x v="0"/>
    <s v="LSA0004730"/>
    <s v="8056597273336"/>
    <s v="PR VX X TRACK AIRWEAR BLUE UV FORTE UV"/>
    <x v="0"/>
    <x v="0"/>
    <x v="0"/>
    <x v="0"/>
    <x v="0"/>
    <x v="0"/>
    <x v="0"/>
    <x v="0"/>
    <n v="9999"/>
    <s v="RECEITA"/>
    <x v="4"/>
    <x v="1"/>
    <x v="0"/>
    <x v="0"/>
    <n v="2320"/>
    <n v="0"/>
    <n v="0"/>
    <n v="4640"/>
    <n v="5390"/>
    <n v="1073.04"/>
    <n v="436.78"/>
    <n v="42.181818181818201"/>
    <n v="12.340308622189699"/>
    <n v="4530"/>
    <n v="4953.22"/>
    <s v="Cartão Crédito: R$ 5390,00"/>
    <x v="2"/>
  </r>
  <r>
    <x v="4"/>
    <n v="18785"/>
    <x v="1"/>
    <s v="11/02/2022"/>
    <x v="8"/>
    <x v="8"/>
    <x v="0"/>
    <x v="12"/>
    <x v="12"/>
    <x v="0"/>
    <x v="0"/>
    <s v="LSA0004731"/>
    <s v="8056597273343"/>
    <s v="PR VX X TRACK AIRWEAR BLUE UV SAPPHIRE"/>
    <x v="0"/>
    <x v="0"/>
    <x v="0"/>
    <x v="0"/>
    <x v="0"/>
    <x v="0"/>
    <x v="0"/>
    <x v="0"/>
    <n v="9999"/>
    <s v="RECEITA"/>
    <x v="4"/>
    <x v="1"/>
    <x v="0"/>
    <x v="0"/>
    <n v="2397.5"/>
    <n v="1000"/>
    <n v="20.8551"/>
    <n v="3795"/>
    <n v="7265"/>
    <n v="1119.9599999999998"/>
    <n v="220"/>
    <n v="34.5"/>
    <n v="33.022727272727302"/>
    <n v="3685"/>
    <n v="7045"/>
    <s v="Cartão Crédito: R$ 7265,00"/>
    <x v="3"/>
  </r>
  <r>
    <x v="4"/>
    <n v="18929"/>
    <x v="1"/>
    <s v="24/02/2022"/>
    <x v="15"/>
    <x v="15"/>
    <x v="0"/>
    <x v="8"/>
    <x v="8"/>
    <x v="0"/>
    <x v="0"/>
    <s v="LSA0011590"/>
    <s v="8056597500128"/>
    <s v="PR VX COMFORT MAX AIR TRANSITIONS GEN8 CNZ SPPHR"/>
    <x v="2"/>
    <x v="0"/>
    <x v="0"/>
    <x v="0"/>
    <x v="0"/>
    <x v="0"/>
    <x v="0"/>
    <x v="0"/>
    <n v="9999"/>
    <s v="RECEITA"/>
    <x v="4"/>
    <x v="1"/>
    <x v="0"/>
    <x v="0"/>
    <n v="2067.5"/>
    <n v="0"/>
    <n v="0"/>
    <n v="4135"/>
    <n v="5000"/>
    <n v="1142.3999999999999"/>
    <n v="614.82000000000005"/>
    <n v="7.8292151850799998"/>
    <n v="8.1324615334569508"/>
    <n v="3606.85"/>
    <n v="4385.18"/>
    <s v="Cartão Crédito: R$ 5000,00"/>
    <x v="3"/>
  </r>
  <r>
    <x v="4"/>
    <n v="18850"/>
    <x v="1"/>
    <s v="16/02/2022"/>
    <x v="12"/>
    <x v="12"/>
    <x v="0"/>
    <x v="8"/>
    <x v="8"/>
    <x v="0"/>
    <x v="0"/>
    <s v="LSA0007472"/>
    <s v="8056597323949"/>
    <s v="PR VX E DESIGN AIRWEAR TR 8 VRD SAPPHIRE"/>
    <x v="2"/>
    <x v="0"/>
    <x v="0"/>
    <x v="0"/>
    <x v="0"/>
    <x v="0"/>
    <x v="0"/>
    <x v="0"/>
    <n v="9999"/>
    <s v="RECEITA"/>
    <x v="4"/>
    <x v="1"/>
    <x v="0"/>
    <x v="0"/>
    <n v="2532.5"/>
    <n v="0"/>
    <n v="0"/>
    <n v="5065"/>
    <m/>
    <n v="1178.4399999999998"/>
    <m/>
    <n v="0"/>
    <m/>
    <n v="5065"/>
    <m/>
    <m/>
    <x v="1"/>
  </r>
  <r>
    <x v="0"/>
    <n v="13105"/>
    <x v="1"/>
    <s v="23/02/2022"/>
    <x v="23"/>
    <x v="24"/>
    <x v="0"/>
    <x v="9"/>
    <x v="9"/>
    <x v="0"/>
    <x v="0"/>
    <s v="LSA0014621"/>
    <s v="8056597652940"/>
    <s v="PR VX COMFORT MAX STYLIS 1.67 BLUE UV CZ EASY PRO"/>
    <x v="2"/>
    <x v="0"/>
    <x v="0"/>
    <x v="0"/>
    <x v="0"/>
    <x v="0"/>
    <x v="0"/>
    <x v="0"/>
    <n v="9999"/>
    <s v="RECEITA"/>
    <x v="4"/>
    <x v="1"/>
    <x v="0"/>
    <x v="0"/>
    <n v="2215"/>
    <n v="505"/>
    <n v="11.3995"/>
    <n v="3925"/>
    <n v="4700"/>
    <n v="1192.8"/>
    <n v="519.70000000000005"/>
    <n v="0"/>
    <n v="9.0436790456032305"/>
    <n v="3925"/>
    <n v="4180.3"/>
    <s v="Cartão Crédito: R$ 4700,00"/>
    <x v="2"/>
  </r>
  <r>
    <x v="0"/>
    <n v="12890"/>
    <x v="1"/>
    <s v="05/02/2022"/>
    <x v="9"/>
    <x v="9"/>
    <x v="0"/>
    <x v="9"/>
    <x v="9"/>
    <x v="0"/>
    <x v="0"/>
    <s v="LSA0007377"/>
    <s v="8056597322997"/>
    <s v="PR VX X DESIGN FIT EYCD AIR TR 8 CNZ SPPHR"/>
    <x v="2"/>
    <x v="0"/>
    <x v="0"/>
    <x v="0"/>
    <x v="0"/>
    <x v="0"/>
    <x v="0"/>
    <x v="0"/>
    <n v="9999"/>
    <s v="RECEITA"/>
    <x v="4"/>
    <x v="1"/>
    <x v="0"/>
    <x v="0"/>
    <n v="2690"/>
    <n v="2690"/>
    <n v="50"/>
    <n v="2690"/>
    <n v="8956"/>
    <n v="1245.76"/>
    <n v="1485.2"/>
    <n v="26.241342308067502"/>
    <n v="6.0301642876380299"/>
    <n v="2587.4899999999998"/>
    <n v="7470.8"/>
    <s v="Cartão Crédito: R$ 8956,00"/>
    <x v="3"/>
  </r>
  <r>
    <x v="0"/>
    <n v="12890"/>
    <x v="1"/>
    <s v="05/02/2022"/>
    <x v="9"/>
    <x v="9"/>
    <x v="0"/>
    <x v="9"/>
    <x v="9"/>
    <x v="0"/>
    <x v="0"/>
    <s v="LSA0007377"/>
    <s v="8056597322997"/>
    <s v="PR VX X DESIGN FIT EYCD AIR TR 8 CNZ SPPHR"/>
    <x v="2"/>
    <x v="0"/>
    <x v="0"/>
    <x v="0"/>
    <x v="0"/>
    <x v="0"/>
    <x v="0"/>
    <x v="0"/>
    <n v="9999"/>
    <s v="RECEITA"/>
    <x v="4"/>
    <x v="1"/>
    <x v="0"/>
    <x v="0"/>
    <n v="2690"/>
    <n v="2690"/>
    <n v="50"/>
    <n v="2690"/>
    <m/>
    <n v="1245.76"/>
    <m/>
    <n v="26.241342308067502"/>
    <m/>
    <n v="2587.4899999999998"/>
    <m/>
    <m/>
    <x v="1"/>
  </r>
  <r>
    <x v="1"/>
    <n v="3064"/>
    <x v="1"/>
    <s v="11/02/2022"/>
    <x v="8"/>
    <x v="8"/>
    <x v="0"/>
    <x v="2"/>
    <x v="2"/>
    <x v="0"/>
    <x v="0"/>
    <s v="LSA0005064"/>
    <s v="8056597276757"/>
    <s v="PR VX E DESIGN STYLIS 1.67 BLUE UV SAPPHIRE"/>
    <x v="0"/>
    <x v="0"/>
    <x v="0"/>
    <x v="0"/>
    <x v="0"/>
    <x v="0"/>
    <x v="0"/>
    <x v="0"/>
    <n v="9999"/>
    <s v="RECEITA"/>
    <x v="4"/>
    <x v="1"/>
    <x v="0"/>
    <x v="0"/>
    <n v="2947.5"/>
    <n v="1445"/>
    <n v="24.5123"/>
    <n v="4450"/>
    <n v="5138"/>
    <n v="1357.28"/>
    <n v="269.77"/>
    <n v="40.454545454545503"/>
    <n v="19.045853875523601"/>
    <n v="4340"/>
    <n v="4868.2299999999996"/>
    <s v="Cartão Crédito: R$ 5138,00"/>
    <x v="3"/>
  </r>
  <r>
    <x v="0"/>
    <n v="13057"/>
    <x v="1"/>
    <s v="21/02/2022"/>
    <x v="0"/>
    <x v="0"/>
    <x v="0"/>
    <x v="0"/>
    <x v="0"/>
    <x v="0"/>
    <x v="0"/>
    <s v="LSA0007287"/>
    <s v="8056597322096"/>
    <s v="PR VX X TRACK AIRWEAR TR 8 CNZ SAPPHIRE"/>
    <x v="2"/>
    <x v="0"/>
    <x v="0"/>
    <x v="0"/>
    <x v="0"/>
    <x v="0"/>
    <x v="0"/>
    <x v="0"/>
    <n v="9999"/>
    <s v="RECEITA"/>
    <x v="4"/>
    <x v="1"/>
    <x v="0"/>
    <x v="0"/>
    <n v="3017.5"/>
    <n v="970"/>
    <n v="16.072900000000001"/>
    <n v="5065"/>
    <m/>
    <n v="1386.52"/>
    <m/>
    <n v="7.9197548237795896"/>
    <m/>
    <n v="4425.46"/>
    <m/>
    <m/>
    <x v="1"/>
  </r>
  <r>
    <x v="4"/>
    <n v="18911"/>
    <x v="1"/>
    <s v="23/02/2022"/>
    <x v="23"/>
    <x v="24"/>
    <x v="0"/>
    <x v="7"/>
    <x v="7"/>
    <x v="0"/>
    <x v="0"/>
    <s v="LSA0007287"/>
    <s v="8056597322096"/>
    <s v="PR VX X TRACK AIRWEAR TR 8 CNZ SAPPHIRE"/>
    <x v="2"/>
    <x v="0"/>
    <x v="0"/>
    <x v="0"/>
    <x v="0"/>
    <x v="0"/>
    <x v="0"/>
    <x v="0"/>
    <n v="9999"/>
    <s v="RECEITA"/>
    <x v="4"/>
    <x v="1"/>
    <x v="0"/>
    <x v="0"/>
    <n v="3017.5"/>
    <n v="0"/>
    <n v="0"/>
    <n v="6035"/>
    <m/>
    <n v="1386.52"/>
    <m/>
    <n v="54.863636363636402"/>
    <m/>
    <n v="5925"/>
    <m/>
    <m/>
    <x v="0"/>
  </r>
  <r>
    <x v="0"/>
    <n v="13056"/>
    <x v="1"/>
    <s v="21/02/2022"/>
    <x v="0"/>
    <x v="0"/>
    <x v="0"/>
    <x v="0"/>
    <x v="0"/>
    <x v="0"/>
    <x v="0"/>
    <s v="LSA0004708"/>
    <s v="8056597273107"/>
    <s v="PR VX X TRACK STYLIS 1.67 BLUE UV SAPPHIRE"/>
    <x v="0"/>
    <x v="0"/>
    <x v="0"/>
    <x v="0"/>
    <x v="0"/>
    <x v="0"/>
    <x v="0"/>
    <x v="0"/>
    <n v="9999"/>
    <s v="RECEITA"/>
    <x v="4"/>
    <x v="1"/>
    <x v="0"/>
    <x v="0"/>
    <n v="3432.5"/>
    <n v="970"/>
    <n v="14.1296"/>
    <n v="5895"/>
    <m/>
    <n v="1565.36"/>
    <m/>
    <n v="7.4337957124842404"/>
    <m/>
    <n v="5102"/>
    <m/>
    <m/>
    <x v="1"/>
  </r>
  <r>
    <x v="0"/>
    <n v="13062"/>
    <x v="1"/>
    <s v="21/02/2022"/>
    <x v="0"/>
    <x v="0"/>
    <x v="0"/>
    <x v="0"/>
    <x v="0"/>
    <x v="0"/>
    <x v="0"/>
    <s v="LSA0004708"/>
    <s v="8056597273107"/>
    <s v="PR VX X TRACK STYLIS 1.67 BLUE UV SAPPHIRE"/>
    <x v="0"/>
    <x v="0"/>
    <x v="0"/>
    <x v="0"/>
    <x v="0"/>
    <x v="0"/>
    <x v="0"/>
    <x v="0"/>
    <n v="9999"/>
    <s v="RECEITA"/>
    <x v="4"/>
    <x v="1"/>
    <x v="0"/>
    <x v="0"/>
    <n v="3432.5"/>
    <n v="970"/>
    <n v="14.1296"/>
    <n v="5895"/>
    <m/>
    <n v="1565.36"/>
    <m/>
    <n v="7.4337957124842404"/>
    <m/>
    <n v="5102"/>
    <m/>
    <m/>
    <x v="1"/>
  </r>
  <r>
    <x v="0"/>
    <n v="13140"/>
    <x v="1"/>
    <s v="28/02/2022"/>
    <x v="25"/>
    <x v="26"/>
    <x v="0"/>
    <x v="15"/>
    <x v="15"/>
    <x v="0"/>
    <x v="0"/>
    <s v="RR40230"/>
    <m/>
    <s v="REGR. HOYA DESKTOP PREMIUM CR-39 INC. BLUECONTROL"/>
    <x v="18"/>
    <x v="0"/>
    <x v="0"/>
    <x v="0"/>
    <x v="0"/>
    <x v="18"/>
    <x v="0"/>
    <x v="0"/>
    <n v="9999"/>
    <s v="RECEITA"/>
    <x v="4"/>
    <x v="1"/>
    <x v="0"/>
    <x v="0"/>
    <n v="1071"/>
    <n v="381"/>
    <n v="17.787099999999999"/>
    <n v="1761"/>
    <m/>
    <m/>
    <m/>
    <n v="13.8661417322835"/>
    <m/>
    <n v="1634"/>
    <m/>
    <m/>
    <x v="1"/>
  </r>
  <r>
    <x v="2"/>
    <n v="8169"/>
    <x v="1"/>
    <s v="26/02/2022"/>
    <x v="2"/>
    <x v="2"/>
    <x v="0"/>
    <x v="4"/>
    <x v="4"/>
    <x v="0"/>
    <x v="0"/>
    <s v="PR10660"/>
    <m/>
    <s v="PROG BASIC"/>
    <x v="2"/>
    <x v="0"/>
    <x v="0"/>
    <x v="0"/>
    <x v="0"/>
    <x v="2"/>
    <x v="0"/>
    <x v="0"/>
    <n v="9999"/>
    <s v="RECEITA"/>
    <x v="4"/>
    <x v="1"/>
    <x v="0"/>
    <x v="0"/>
    <n v="1336"/>
    <n v="2173"/>
    <n v="81.3249"/>
    <n v="499"/>
    <m/>
    <m/>
    <m/>
    <n v="9.7689898198903702"/>
    <m/>
    <n v="447.92"/>
    <m/>
    <m/>
    <x v="1"/>
  </r>
  <r>
    <x v="4"/>
    <n v="18935"/>
    <x v="1"/>
    <s v="25/02/2022"/>
    <x v="19"/>
    <x v="19"/>
    <x v="0"/>
    <x v="8"/>
    <x v="8"/>
    <x v="0"/>
    <x v="0"/>
    <s v="PR10663"/>
    <m/>
    <s v="PROG SUPER"/>
    <x v="2"/>
    <x v="0"/>
    <x v="0"/>
    <x v="0"/>
    <x v="0"/>
    <x v="2"/>
    <x v="0"/>
    <x v="0"/>
    <n v="9999"/>
    <s v="RECEITA"/>
    <x v="4"/>
    <x v="1"/>
    <x v="0"/>
    <x v="0"/>
    <n v="1413"/>
    <n v="1276"/>
    <n v="45.152200000000001"/>
    <n v="1550"/>
    <m/>
    <m/>
    <m/>
    <n v="15.248401377275"/>
    <m/>
    <n v="1448.35"/>
    <m/>
    <m/>
    <x v="1"/>
  </r>
  <r>
    <x v="4"/>
    <n v="18930"/>
    <x v="1"/>
    <s v="24/02/2022"/>
    <x v="15"/>
    <x v="15"/>
    <x v="0"/>
    <x v="7"/>
    <x v="7"/>
    <x v="0"/>
    <x v="0"/>
    <s v="PR10662"/>
    <m/>
    <s v="PROG MAX"/>
    <x v="2"/>
    <x v="0"/>
    <x v="0"/>
    <x v="0"/>
    <x v="0"/>
    <x v="2"/>
    <x v="0"/>
    <x v="0"/>
    <n v="9999"/>
    <s v="RECEITA"/>
    <x v="4"/>
    <x v="2"/>
    <x v="0"/>
    <x v="0"/>
    <n v="565"/>
    <n v="290"/>
    <n v="25.663699999999999"/>
    <n v="840"/>
    <n v="1050"/>
    <m/>
    <n v="271.31"/>
    <n v="10.754064780437799"/>
    <n v="3.8701116803656301"/>
    <n v="761.89"/>
    <n v="778.69"/>
    <s v="Cartão Débito: R$ 1050,00"/>
    <x v="2"/>
  </r>
  <r>
    <x v="4"/>
    <n v="18933"/>
    <x v="1"/>
    <s v="24/02/2022"/>
    <x v="15"/>
    <x v="15"/>
    <x v="0"/>
    <x v="10"/>
    <x v="10"/>
    <x v="0"/>
    <x v="0"/>
    <s v="PR10660"/>
    <m/>
    <s v="PROG BASIC"/>
    <x v="2"/>
    <x v="0"/>
    <x v="0"/>
    <x v="0"/>
    <x v="0"/>
    <x v="2"/>
    <x v="0"/>
    <x v="0"/>
    <n v="9999"/>
    <s v="RECEITA"/>
    <x v="4"/>
    <x v="2"/>
    <x v="0"/>
    <x v="0"/>
    <n v="202.5"/>
    <n v="66"/>
    <n v="16.296299999999999"/>
    <n v="339"/>
    <m/>
    <m/>
    <m/>
    <n v="6.6366483946750199"/>
    <m/>
    <n v="287.92"/>
    <m/>
    <m/>
    <x v="1"/>
  </r>
  <r>
    <x v="1"/>
    <n v="3199"/>
    <x v="1"/>
    <s v="26/02/2022"/>
    <x v="2"/>
    <x v="2"/>
    <x v="0"/>
    <x v="2"/>
    <x v="2"/>
    <x v="0"/>
    <x v="0"/>
    <s v="VS15316"/>
    <m/>
    <s v="VS ZEISS KIDS FREEFORM POLI DRV BLUEPROTECT"/>
    <x v="14"/>
    <x v="0"/>
    <x v="0"/>
    <x v="0"/>
    <x v="0"/>
    <x v="10"/>
    <x v="0"/>
    <x v="0"/>
    <n v="9999"/>
    <s v="RECEITA"/>
    <x v="4"/>
    <x v="1"/>
    <x v="0"/>
    <x v="0"/>
    <n v="762"/>
    <n v="0"/>
    <n v="0"/>
    <n v="1524"/>
    <m/>
    <m/>
    <m/>
    <n v="0"/>
    <m/>
    <n v="1524"/>
    <m/>
    <m/>
    <x v="1"/>
  </r>
  <r>
    <x v="1"/>
    <n v="3215"/>
    <x v="1"/>
    <s v="28/02/2022"/>
    <x v="25"/>
    <x v="26"/>
    <x v="0"/>
    <x v="2"/>
    <x v="2"/>
    <x v="0"/>
    <x v="0"/>
    <s v="PR10662"/>
    <m/>
    <s v="PROG MAX"/>
    <x v="2"/>
    <x v="0"/>
    <x v="0"/>
    <x v="0"/>
    <x v="0"/>
    <x v="2"/>
    <x v="0"/>
    <x v="0"/>
    <n v="9999"/>
    <s v="RECEITA"/>
    <x v="4"/>
    <x v="1"/>
    <x v="0"/>
    <x v="0"/>
    <n v="1413"/>
    <n v="1986"/>
    <n v="70.275999999999996"/>
    <n v="840"/>
    <m/>
    <m/>
    <m/>
    <n v="9.4329028635598"/>
    <m/>
    <n v="750.95"/>
    <m/>
    <m/>
    <x v="1"/>
  </r>
  <r>
    <x v="5"/>
    <n v="1458"/>
    <x v="1"/>
    <s v="25/02/2022"/>
    <x v="19"/>
    <x v="19"/>
    <x v="0"/>
    <x v="13"/>
    <x v="13"/>
    <x v="0"/>
    <x v="0"/>
    <s v="PR10663"/>
    <m/>
    <s v="PROG SUPER"/>
    <x v="2"/>
    <x v="0"/>
    <x v="0"/>
    <x v="0"/>
    <x v="0"/>
    <x v="2"/>
    <x v="0"/>
    <x v="0"/>
    <n v="9999"/>
    <s v="RECEITA"/>
    <x v="4"/>
    <x v="2"/>
    <x v="0"/>
    <x v="0"/>
    <n v="840"/>
    <n v="90"/>
    <n v="5.3571"/>
    <n v="1590"/>
    <m/>
    <m/>
    <m/>
    <n v="14.1220357047695"/>
    <m/>
    <n v="1477.41"/>
    <m/>
    <m/>
    <x v="1"/>
  </r>
  <r>
    <x v="5"/>
    <n v="1460"/>
    <x v="1"/>
    <s v="26/02/2022"/>
    <x v="2"/>
    <x v="2"/>
    <x v="0"/>
    <x v="13"/>
    <x v="13"/>
    <x v="0"/>
    <x v="0"/>
    <s v="PR10662"/>
    <m/>
    <s v="PROG MAX"/>
    <x v="2"/>
    <x v="0"/>
    <x v="0"/>
    <x v="0"/>
    <x v="0"/>
    <x v="2"/>
    <x v="0"/>
    <x v="0"/>
    <n v="9999"/>
    <s v="RECEITA"/>
    <x v="4"/>
    <x v="2"/>
    <x v="0"/>
    <x v="0"/>
    <n v="565"/>
    <n v="290"/>
    <n v="25.663699999999999"/>
    <n v="840"/>
    <n v="1016"/>
    <m/>
    <n v="169.7"/>
    <n v="9.4329028635598"/>
    <n v="5.9870359457866797"/>
    <n v="750.95"/>
    <n v="846.3"/>
    <s v="Cartão Crédito: R$ 1016,00"/>
    <x v="6"/>
  </r>
  <r>
    <x v="5"/>
    <n v="1469"/>
    <x v="1"/>
    <s v="28/02/2022"/>
    <x v="25"/>
    <x v="26"/>
    <x v="0"/>
    <x v="13"/>
    <x v="13"/>
    <x v="0"/>
    <x v="0"/>
    <s v="PR10662"/>
    <m/>
    <s v="PROG MAX"/>
    <x v="2"/>
    <x v="0"/>
    <x v="0"/>
    <x v="0"/>
    <x v="0"/>
    <x v="2"/>
    <x v="0"/>
    <x v="0"/>
    <n v="9999"/>
    <s v="RECEITA"/>
    <x v="4"/>
    <x v="1"/>
    <x v="0"/>
    <x v="0"/>
    <n v="1413"/>
    <n v="1616"/>
    <n v="57.183300000000003"/>
    <n v="1210"/>
    <n v="1560"/>
    <m/>
    <n v="110.06"/>
    <n v="13.587871982032601"/>
    <n v="14.1740868617118"/>
    <n v="1120.95"/>
    <n v="1449.94"/>
    <s v="Cartão Crédito: R$ 1560,0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5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Loja">
  <location ref="A6:B13" firstHeaderRow="1" firstDataRow="1" firstDataCol="1" rowPageCount="1" colPageCount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numFmtId="44" showAll="0"/>
    <pivotField axis="axisPage" showAll="0">
      <items count="4">
        <item x="0"/>
        <item x="1"/>
        <item x="2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2" item="1" hier="-1"/>
  </pageFields>
  <dataFields count="1">
    <dataField name="Meta Mensal" fld="1" baseField="0" baseItem="0" numFmtId="44"/>
  </dataFields>
  <formats count="21">
    <format dxfId="88">
      <pivotArea type="all" dataOnly="0" outline="0" fieldPosition="0"/>
    </format>
    <format dxfId="87">
      <pivotArea outline="0" collapsedLevelsAreSubtotals="1" fieldPosition="0"/>
    </format>
    <format dxfId="86">
      <pivotArea field="0" type="button" dataOnly="0" labelOnly="1" outline="0" axis="axisRow" fieldPosition="0"/>
    </format>
    <format dxfId="85">
      <pivotArea dataOnly="0" labelOnly="1" outline="0" axis="axisValues" fieldPosition="0"/>
    </format>
    <format dxfId="84">
      <pivotArea dataOnly="0" labelOnly="1" fieldPosition="0">
        <references count="1">
          <reference field="0" count="0"/>
        </references>
      </pivotArea>
    </format>
    <format dxfId="83">
      <pivotArea dataOnly="0" labelOnly="1" grandRow="1" outline="0" fieldPosition="0"/>
    </format>
    <format dxfId="82">
      <pivotArea grandRow="1" outline="0" collapsedLevelsAreSubtotals="1" fieldPosition="0"/>
    </format>
    <format dxfId="81">
      <pivotArea dataOnly="0" labelOnly="1" grandRow="1" outline="0" fieldPosition="0"/>
    </format>
    <format dxfId="80">
      <pivotArea grandRow="1" outline="0" collapsedLevelsAreSubtotals="1" fieldPosition="0"/>
    </format>
    <format dxfId="79">
      <pivotArea dataOnly="0" labelOnly="1" grandRow="1" outline="0" fieldPosition="0"/>
    </format>
    <format dxfId="78">
      <pivotArea field="0" type="button" dataOnly="0" labelOnly="1" outline="0" axis="axisRow" fieldPosition="0"/>
    </format>
    <format dxfId="77">
      <pivotArea dataOnly="0" labelOnly="1" outline="0" axis="axisValues" fieldPosition="0"/>
    </format>
    <format dxfId="76">
      <pivotArea field="0" type="button" dataOnly="0" labelOnly="1" outline="0" axis="axisRow" fieldPosition="0"/>
    </format>
    <format dxfId="75">
      <pivotArea dataOnly="0" labelOnly="1" outline="0" axis="axisValues" fieldPosition="0"/>
    </format>
    <format dxfId="74">
      <pivotArea dataOnly="0" labelOnly="1" fieldPosition="0">
        <references count="1">
          <reference field="0" count="0"/>
        </references>
      </pivotArea>
    </format>
    <format dxfId="73">
      <pivotArea dataOnly="0" labelOnly="1" fieldPosition="0">
        <references count="1">
          <reference field="0" count="0"/>
        </references>
      </pivotArea>
    </format>
    <format dxfId="72">
      <pivotArea dataOnly="0" labelOnly="1" fieldPosition="0">
        <references count="1">
          <reference field="0" count="0"/>
        </references>
      </pivotArea>
    </format>
    <format dxfId="71">
      <pivotArea field="0" type="button" dataOnly="0" labelOnly="1" outline="0" axis="axisRow" fieldPosition="0"/>
    </format>
    <format dxfId="70">
      <pivotArea dataOnly="0" labelOnly="1" outline="0" axis="axisValues" fieldPosition="0"/>
    </format>
    <format dxfId="69">
      <pivotArea field="0" type="button" dataOnly="0" labelOnly="1" outline="0" axis="axisRow" fieldPosition="0"/>
    </format>
    <format dxfId="68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1" applyNumberFormats="0" applyBorderFormats="0" applyFontFormats="0" applyPatternFormats="0" applyAlignmentFormats="0" applyWidthHeightFormats="1" dataCaption="Valores" updatedVersion="5" minRefreshableVersion="5" useAutoFormatting="1" itemPrintTitles="1" createdVersion="5" indent="0" outline="1" outlineData="1" multipleFieldFilters="0" fieldListSortAscending="1">
  <location ref="B7:J14" firstHeaderRow="0" firstDataRow="1" firstDataCol="1"/>
  <pivotFields count="46">
    <pivotField axis="axisRow" showAll="0">
      <items count="7">
        <item x="0"/>
        <item x="2"/>
        <item x="3"/>
        <item x="4"/>
        <item x="1"/>
        <item x="5"/>
        <item t="default"/>
      </items>
    </pivotField>
    <pivotField showAll="0"/>
    <pivotField showAll="0"/>
    <pivotField showAll="0"/>
    <pivotField showAll="0">
      <items count="29">
        <item x="10"/>
        <item x="5"/>
        <item x="1"/>
        <item x="20"/>
        <item x="9"/>
        <item x="21"/>
        <item x="17"/>
        <item x="4"/>
        <item x="16"/>
        <item x="18"/>
        <item x="8"/>
        <item x="3"/>
        <item x="26"/>
        <item x="11"/>
        <item x="7"/>
        <item x="12"/>
        <item x="13"/>
        <item x="22"/>
        <item x="14"/>
        <item x="27"/>
        <item x="0"/>
        <item x="6"/>
        <item x="23"/>
        <item x="15"/>
        <item x="19"/>
        <item x="2"/>
        <item x="24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Markup" fld="41" baseField="0" baseItem="0" numFmtId="2"/>
    <dataField name="CMV %" fld="42" baseField="0" baseItem="0" numFmtId="164"/>
    <dataField name="Custo Total" fld="33" baseField="0" baseItem="0" numFmtId="44"/>
    <dataField name="Valor Vendido" fld="31" baseField="0" baseItem="0" numFmtId="44"/>
    <dataField name="Qtd Vendida" fld="24" baseField="0" baseItem="0"/>
    <dataField name="Preço Médio Venda" fld="43" baseField="0" baseItem="0" numFmtId="44"/>
    <dataField name="MargCont" fld="44" baseField="0" baseItem="0" numFmtId="44"/>
    <dataField name="MargCont %" fld="45" baseField="0" baseItem="0" numFmtId="164"/>
  </dataFields>
  <formats count="67">
    <format dxfId="6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3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62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61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60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9">
      <pivotArea dataOnly="0" labelOnly="1" grandRow="1" outline="0" fieldPosition="0"/>
    </format>
    <format dxfId="58">
      <pivotArea field="0" type="button" dataOnly="0" labelOnly="1" outline="0" axis="axisRow" fieldPosition="0"/>
    </format>
    <format dxfId="57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56">
      <pivotArea field="0" type="button" dataOnly="0" labelOnly="1" outline="0" axis="axisRow" fieldPosition="0"/>
    </format>
    <format dxfId="55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54">
      <pivotArea collapsedLevelsAreSubtotals="1" fieldPosition="0">
        <references count="1">
          <reference field="0" count="1">
            <x v="0"/>
          </reference>
        </references>
      </pivotArea>
    </format>
    <format dxfId="53">
      <pivotArea collapsedLevelsAreSubtotals="1" fieldPosition="0">
        <references count="1">
          <reference field="0" count="1">
            <x v="1"/>
          </reference>
        </references>
      </pivotArea>
    </format>
    <format dxfId="52">
      <pivotArea collapsedLevelsAreSubtotals="1" fieldPosition="0">
        <references count="1">
          <reference field="0" count="1">
            <x v="2"/>
          </reference>
        </references>
      </pivotArea>
    </format>
    <format dxfId="51">
      <pivotArea collapsedLevelsAreSubtotals="1" fieldPosition="0">
        <references count="1">
          <reference field="0" count="1">
            <x v="3"/>
          </reference>
        </references>
      </pivotArea>
    </format>
    <format dxfId="50">
      <pivotArea collapsedLevelsAreSubtotals="1" fieldPosition="0">
        <references count="1">
          <reference field="0" count="1">
            <x v="4"/>
          </reference>
        </references>
      </pivotArea>
    </format>
    <format dxfId="49">
      <pivotArea collapsedLevelsAreSubtotals="1" fieldPosition="0">
        <references count="1">
          <reference field="0" count="1">
            <x v="5"/>
          </reference>
        </references>
      </pivotArea>
    </format>
    <format dxfId="48">
      <pivotArea field="0" type="button" dataOnly="0" labelOnly="1" outline="0" axis="axisRow" fieldPosition="0"/>
    </format>
    <format dxfId="47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46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45">
      <pivotArea outline="0" collapsedLevelsAreSubtotals="1" fieldPosition="0"/>
    </format>
    <format dxfId="44">
      <pivotArea dataOnly="0" labelOnly="1" fieldPosition="0">
        <references count="1">
          <reference field="0" count="0"/>
        </references>
      </pivotArea>
    </format>
    <format dxfId="43">
      <pivotArea dataOnly="0" labelOnly="1" grandRow="1" outline="0" fieldPosition="0"/>
    </format>
    <format dxfId="42">
      <pivotArea outline="0" collapsedLevelsAreSubtotals="1" fieldPosition="0"/>
    </format>
    <format dxfId="41">
      <pivotArea dataOnly="0" labelOnly="1" fieldPosition="0">
        <references count="1">
          <reference field="0" count="0"/>
        </references>
      </pivotArea>
    </format>
    <format dxfId="40">
      <pivotArea dataOnly="0" labelOnly="1" grandRow="1" outline="0" fieldPosition="0"/>
    </format>
    <format dxfId="39">
      <pivotArea dataOnly="0" labelOnly="1" fieldPosition="0">
        <references count="1">
          <reference field="0" count="0"/>
        </references>
      </pivotArea>
    </format>
    <format dxfId="38">
      <pivotArea dataOnly="0" labelOnly="1" grandRow="1" outline="0" fieldPosition="0"/>
    </format>
    <format dxfId="37">
      <pivotArea outline="0" collapsedLevelsAreSubtotals="1" fieldPosition="0"/>
    </format>
    <format dxfId="36">
      <pivotArea dataOnly="0" labelOnly="1" fieldPosition="0">
        <references count="1">
          <reference field="0" count="1">
            <x v="0"/>
          </reference>
        </references>
      </pivotArea>
    </format>
    <format dxfId="35">
      <pivotArea dataOnly="0" labelOnly="1" fieldPosition="0">
        <references count="1">
          <reference field="0" count="1">
            <x v="1"/>
          </reference>
        </references>
      </pivotArea>
    </format>
    <format dxfId="34">
      <pivotArea dataOnly="0" labelOnly="1" fieldPosition="0">
        <references count="1">
          <reference field="0" count="1">
            <x v="2"/>
          </reference>
        </references>
      </pivotArea>
    </format>
    <format dxfId="33">
      <pivotArea dataOnly="0" labelOnly="1" fieldPosition="0">
        <references count="1">
          <reference field="0" count="1">
            <x v="3"/>
          </reference>
        </references>
      </pivotArea>
    </format>
    <format dxfId="32">
      <pivotArea dataOnly="0" labelOnly="1" fieldPosition="0">
        <references count="1">
          <reference field="0" count="1">
            <x v="4"/>
          </reference>
        </references>
      </pivotArea>
    </format>
    <format dxfId="31">
      <pivotArea dataOnly="0" labelOnly="1" fieldPosition="0">
        <references count="1">
          <reference field="0" count="1">
            <x v="5"/>
          </reference>
        </references>
      </pivotArea>
    </format>
    <format dxfId="30">
      <pivotArea field="0" type="button" dataOnly="0" labelOnly="1" outline="0" axis="axisRow" fieldPosition="0"/>
    </format>
    <format dxfId="29">
      <pivotArea dataOnly="0" labelOnly="1" fieldPosition="0">
        <references count="1">
          <reference field="0" count="0"/>
        </references>
      </pivotArea>
    </format>
    <format dxfId="28">
      <pivotArea dataOnly="0" labelOnly="1" grandRow="1" outline="0" fieldPosition="0"/>
    </format>
    <format dxfId="27">
      <pivotArea field="0" type="button" dataOnly="0" labelOnly="1" outline="0" axis="axisRow" fieldPosition="0"/>
    </format>
    <format dxfId="26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5">
      <pivotArea field="0" type="button" dataOnly="0" labelOnly="1" outline="0" axis="axisRow" fieldPosition="0"/>
    </format>
    <format dxfId="24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3">
      <pivotArea field="0" type="button" dataOnly="0" labelOnly="1" outline="0" axis="axisRow" fieldPosition="0"/>
    </format>
    <format dxfId="22">
      <pivotArea field="0" type="button" dataOnly="0" labelOnly="1" outline="0" axis="axisRow" fieldPosition="0"/>
    </format>
    <format dxfId="21">
      <pivotArea field="0" type="button" dataOnly="0" labelOnly="1" outline="0" axis="axisRow" fieldPosition="0"/>
    </format>
    <format dxfId="20">
      <pivotArea field="0" type="button" dataOnly="0" labelOnly="1" outline="0" axis="axisRow" fieldPosition="0"/>
    </format>
    <format dxfId="19">
      <pivotArea field="0" type="button" dataOnly="0" labelOnly="1" outline="0" axis="axisRow" fieldPosition="0"/>
    </format>
    <format dxfId="18">
      <pivotArea grandRow="1" outline="0" collapsedLevelsAreSubtotals="1" fieldPosition="0"/>
    </format>
    <format dxfId="17">
      <pivotArea dataOnly="0" labelOnly="1" grandRow="1" outline="0" fieldPosition="0"/>
    </format>
    <format dxfId="16">
      <pivotArea field="0" type="button" dataOnly="0" labelOnly="1" outline="0" axis="axisRow" fieldPosition="0"/>
    </format>
    <format dxfId="15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4">
      <pivotArea grandRow="1" outline="0" collapsedLevelsAreSubtotals="1" fieldPosition="0"/>
    </format>
    <format dxfId="13">
      <pivotArea dataOnly="0" labelOnly="1" grandRow="1" outline="0" fieldPosition="0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0" type="button" dataOnly="0" labelOnly="1" outline="0" axis="axisRow" fieldPosition="0"/>
    </format>
    <format dxfId="9">
      <pivotArea dataOnly="0" labelOnly="1" fieldPosition="0">
        <references count="1">
          <reference field="0" count="0"/>
        </references>
      </pivotArea>
    </format>
    <format dxfId="8">
      <pivotArea dataOnly="0" labelOnly="1" grandRow="1" outline="0" fieldPosition="0"/>
    </format>
    <format dxfId="7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pivotTableStyleInfo name="PivotStyleLight15" showRowHeaders="1" showColHeaders="1" showRowStripes="0" showColStripes="0" showLastColumn="1"/>
  <filters count="1">
    <filter fld="4" type="dateBetween" evalOrder="-1" id="44" name="DATA EFT">
      <autoFilter ref="A1">
        <filterColumn colId="0">
          <customFilters and="1">
            <customFilter operator="greaterThanOrEqual" val="44593"/>
            <customFilter operator="lessThanOrEqual" val="4462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ela2" displayName="Tabela2" ref="A1:C19" totalsRowShown="0">
  <autoFilter ref="A1:C19"/>
  <tableColumns count="3">
    <tableColumn id="1" name="loja"/>
    <tableColumn id="2" name="meta" dataDxfId="0" dataCellStyle="Moeda"/>
    <tableColumn id="3" name="mê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DATA_EFT" sourceName="DATA EFT">
  <pivotTables>
    <pivotTable tabId="6" name="Tabela dinâmica1"/>
  </pivotTables>
  <state minimalRefreshVersion="6" lastRefreshVersion="6" pivotCacheId="2" filterType="dateBetween">
    <selection startDate="2022-02-01T00:00:00" endDate="2022-02-28T00:00:00"/>
    <bounds startDate="2022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A EFT" cache="NativeTimeline_DATA_EFT" caption="DATA EFT" showHeader="0" showHorizontalScrollbar="0" level="2" selectionLevel="2" scrollPosition="2022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microsoft.com/office/2011/relationships/timeline" Target="../timelines/timelin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6"/>
  <sheetViews>
    <sheetView zoomScaleNormal="100" workbookViewId="0">
      <selection activeCell="H4" sqref="H4"/>
    </sheetView>
  </sheetViews>
  <sheetFormatPr defaultRowHeight="15" x14ac:dyDescent="0.25"/>
  <cols>
    <col min="2" max="2" width="9.42578125" style="4" customWidth="1"/>
    <col min="3" max="3" width="22" style="54" bestFit="1" customWidth="1"/>
    <col min="4" max="4" width="26.140625" style="18" bestFit="1" customWidth="1"/>
    <col min="5" max="5" width="24.28515625" style="16" bestFit="1" customWidth="1"/>
    <col min="6" max="6" width="26.28515625" style="24" bestFit="1" customWidth="1"/>
    <col min="7" max="7" width="20.5703125" style="1" bestFit="1" customWidth="1"/>
    <col min="8" max="8" width="20.5703125" style="19" customWidth="1"/>
  </cols>
  <sheetData>
    <row r="1" spans="2:24" ht="30.75" customHeight="1" x14ac:dyDescent="0.25">
      <c r="G1" s="54"/>
    </row>
    <row r="2" spans="2:24" ht="30.75" customHeight="1" x14ac:dyDescent="0.25">
      <c r="B2" s="86" t="s">
        <v>53</v>
      </c>
      <c r="C2" s="86"/>
      <c r="D2" s="86"/>
      <c r="E2" s="86"/>
      <c r="G2" s="54"/>
    </row>
    <row r="3" spans="2:24" ht="30.75" customHeight="1" x14ac:dyDescent="0.25">
      <c r="F3" s="83" t="s">
        <v>52</v>
      </c>
      <c r="G3" s="84">
        <v>44593</v>
      </c>
    </row>
    <row r="4" spans="2:24" ht="30.75" customHeight="1" x14ac:dyDescent="0.25">
      <c r="X4" s="74">
        <v>44593</v>
      </c>
    </row>
    <row r="5" spans="2:24" s="16" customFormat="1" ht="27" customHeight="1" x14ac:dyDescent="0.25">
      <c r="B5" s="35" t="s">
        <v>29</v>
      </c>
      <c r="C5" s="35" t="s">
        <v>30</v>
      </c>
      <c r="D5" s="35" t="s">
        <v>31</v>
      </c>
      <c r="E5" s="36" t="s">
        <v>34</v>
      </c>
      <c r="F5" s="37" t="s">
        <v>32</v>
      </c>
      <c r="G5" s="35" t="s">
        <v>33</v>
      </c>
      <c r="X5" s="74">
        <v>44621</v>
      </c>
    </row>
    <row r="6" spans="2:24" ht="20.25" customHeight="1" x14ac:dyDescent="0.25">
      <c r="B6" s="89">
        <v>1128</v>
      </c>
      <c r="C6" s="75">
        <v>30869</v>
      </c>
      <c r="D6" s="22" t="s">
        <v>10</v>
      </c>
      <c r="E6" s="25">
        <f>IFERROR(F6/G6,)</f>
        <v>0</v>
      </c>
      <c r="F6" s="26" t="e">
        <f>SUMIFS([1]Plan1!$AF:$AF,[1]Plan1!$H:$H,C6,[1]Plan1!$G:$G,$G$3)</f>
        <v>#VALUE!</v>
      </c>
      <c r="G6" s="27">
        <f>'Painel Lojas'!$B$7/3</f>
        <v>56666.666666666664</v>
      </c>
      <c r="X6" s="74">
        <v>44652</v>
      </c>
    </row>
    <row r="7" spans="2:24" ht="20.25" customHeight="1" x14ac:dyDescent="0.25">
      <c r="B7" s="89"/>
      <c r="C7" s="75">
        <v>57333</v>
      </c>
      <c r="D7" s="22" t="s">
        <v>11</v>
      </c>
      <c r="E7" s="25">
        <f>IFERROR(F7/G7,)</f>
        <v>0</v>
      </c>
      <c r="F7" s="26" t="e">
        <f>SUMIFS([1]Plan1!$AF:$AF,[1]Plan1!$H:$H,C7,[1]Plan1!$G:$G,$G$3)</f>
        <v>#VALUE!</v>
      </c>
      <c r="G7" s="27">
        <f>'Painel Lojas'!$B$7/3</f>
        <v>56666.666666666664</v>
      </c>
      <c r="X7" s="74">
        <v>44682</v>
      </c>
    </row>
    <row r="8" spans="2:24" ht="20.25" customHeight="1" x14ac:dyDescent="0.25">
      <c r="B8" s="89"/>
      <c r="C8" s="75">
        <v>30857</v>
      </c>
      <c r="D8" s="22" t="s">
        <v>12</v>
      </c>
      <c r="E8" s="25">
        <f>IFERROR(F8/G8,)</f>
        <v>0</v>
      </c>
      <c r="F8" s="26" t="e">
        <f>SUMIFS([1]Plan1!$AF:$AF,[1]Plan1!$H:$H,C8,[1]Plan1!$G:$G,$G$3)</f>
        <v>#VALUE!</v>
      </c>
      <c r="G8" s="27">
        <f>'Painel Lojas'!$B$7/3</f>
        <v>56666.666666666664</v>
      </c>
      <c r="X8" s="74">
        <v>44713</v>
      </c>
    </row>
    <row r="9" spans="2:24" ht="20.25" customHeight="1" x14ac:dyDescent="0.25">
      <c r="B9" s="90"/>
      <c r="C9" s="76">
        <v>43327</v>
      </c>
      <c r="D9" s="23" t="s">
        <v>13</v>
      </c>
      <c r="E9" s="28"/>
      <c r="F9" s="79" t="e">
        <f>SUMIFS([1]Plan1!$AF:$AF,[1]Plan1!$H:$H,C9,[1]Plan1!$G:$G,$G$3)</f>
        <v>#VALUE!</v>
      </c>
      <c r="G9" s="29"/>
      <c r="X9" s="74">
        <v>44743</v>
      </c>
    </row>
    <row r="10" spans="2:24" ht="20.25" customHeight="1" x14ac:dyDescent="0.25">
      <c r="B10" s="87">
        <v>1370</v>
      </c>
      <c r="C10" s="77">
        <v>702390</v>
      </c>
      <c r="D10" s="20" t="s">
        <v>27</v>
      </c>
      <c r="E10" s="30">
        <f>IFERROR(F10/G10,)</f>
        <v>0</v>
      </c>
      <c r="F10" s="31" t="e">
        <f>SUMIFS([1]Plan1!$AF:$AF,[1]Plan1!$H:$H,C10,[1]Plan1!$G:$G,$G$3)</f>
        <v>#VALUE!</v>
      </c>
      <c r="G10" s="81">
        <f>'Painel Lojas'!$B$8/2</f>
        <v>40000</v>
      </c>
      <c r="X10" s="74">
        <v>44774</v>
      </c>
    </row>
    <row r="11" spans="2:24" ht="20.25" customHeight="1" x14ac:dyDescent="0.25">
      <c r="B11" s="87"/>
      <c r="C11" s="77">
        <v>38105</v>
      </c>
      <c r="D11" s="20" t="s">
        <v>14</v>
      </c>
      <c r="E11" s="30">
        <f>IFERROR(F11/G11,)</f>
        <v>0</v>
      </c>
      <c r="F11" s="31" t="e">
        <f>SUMIFS([1]Plan1!$AF:$AF,[1]Plan1!$H:$H,C11,[1]Plan1!$G:$G,$G$3)</f>
        <v>#VALUE!</v>
      </c>
      <c r="G11" s="81">
        <f>'Painel Lojas'!$B$8/2</f>
        <v>40000</v>
      </c>
      <c r="X11" s="74">
        <v>44805</v>
      </c>
    </row>
    <row r="12" spans="2:24" ht="20.25" customHeight="1" x14ac:dyDescent="0.25">
      <c r="B12" s="88"/>
      <c r="C12" s="78">
        <v>43321</v>
      </c>
      <c r="D12" s="21" t="s">
        <v>15</v>
      </c>
      <c r="E12" s="32"/>
      <c r="F12" s="33" t="e">
        <f>SUMIFS([1]Plan1!$AF:$AF,[1]Plan1!$H:$H,C12,[1]Plan1!$G:$G,$G$3)</f>
        <v>#VALUE!</v>
      </c>
      <c r="G12" s="34"/>
      <c r="X12" s="74">
        <v>44835</v>
      </c>
    </row>
    <row r="13" spans="2:24" ht="20.25" customHeight="1" x14ac:dyDescent="0.25">
      <c r="B13" s="89">
        <v>1838</v>
      </c>
      <c r="C13" s="75">
        <v>52144</v>
      </c>
      <c r="D13" s="22" t="s">
        <v>16</v>
      </c>
      <c r="E13" s="25">
        <f t="shared" ref="E13:E18" si="0">IFERROR(F13/G13,)</f>
        <v>0</v>
      </c>
      <c r="F13" s="26" t="e">
        <f>SUMIFS([1]Plan1!$AF:$AF,[1]Plan1!$H:$H,C13,[1]Plan1!$G:$G,$G$3)</f>
        <v>#VALUE!</v>
      </c>
      <c r="G13" s="27">
        <f>'Painel Lojas'!$B$9/2</f>
        <v>7500</v>
      </c>
      <c r="X13" s="74">
        <v>44866</v>
      </c>
    </row>
    <row r="14" spans="2:24" ht="20.25" customHeight="1" x14ac:dyDescent="0.25">
      <c r="B14" s="90"/>
      <c r="C14" s="76">
        <v>30865</v>
      </c>
      <c r="D14" s="23" t="s">
        <v>17</v>
      </c>
      <c r="E14" s="28">
        <f t="shared" si="0"/>
        <v>0</v>
      </c>
      <c r="F14" s="79" t="e">
        <f>SUMIFS([1]Plan1!$AF:$AF,[1]Plan1!$H:$H,C14,[1]Plan1!$G:$G,$G$3)</f>
        <v>#VALUE!</v>
      </c>
      <c r="G14" s="80">
        <f>'Painel Lojas'!$B$9/2</f>
        <v>7500</v>
      </c>
      <c r="X14" s="74">
        <v>44896</v>
      </c>
    </row>
    <row r="15" spans="2:24" ht="20.25" customHeight="1" x14ac:dyDescent="0.25">
      <c r="B15" s="87">
        <v>2018</v>
      </c>
      <c r="C15" s="77">
        <v>702824</v>
      </c>
      <c r="D15" s="20" t="s">
        <v>18</v>
      </c>
      <c r="E15" s="30">
        <f>IFERROR(F15/G16,)</f>
        <v>0</v>
      </c>
      <c r="F15" s="31" t="e">
        <f>SUMIFS([1]Plan1!$AF:$AF,[1]Plan1!$H:$H,C15,[1]Plan1!$G:$G,$G$3)</f>
        <v>#VALUE!</v>
      </c>
      <c r="G15" s="82"/>
    </row>
    <row r="16" spans="2:24" ht="20.25" customHeight="1" x14ac:dyDescent="0.25">
      <c r="B16" s="87"/>
      <c r="C16" s="77">
        <v>30861</v>
      </c>
      <c r="D16" s="20" t="s">
        <v>19</v>
      </c>
      <c r="E16" s="30">
        <f>IFERROR(F16/#REF!,)</f>
        <v>0</v>
      </c>
      <c r="F16" s="31" t="e">
        <f>SUMIFS([1]Plan1!$AF:$AF,[1]Plan1!$H:$H,C16,[1]Plan1!$G:$G,$G$3)</f>
        <v>#VALUE!</v>
      </c>
      <c r="G16" s="81">
        <f>'Painel Lojas'!$B$10/3</f>
        <v>63333.333333333336</v>
      </c>
    </row>
    <row r="17" spans="2:8" ht="20.25" customHeight="1" x14ac:dyDescent="0.25">
      <c r="B17" s="87"/>
      <c r="C17" s="77">
        <v>702465</v>
      </c>
      <c r="D17" s="20" t="s">
        <v>20</v>
      </c>
      <c r="E17" s="30">
        <f t="shared" si="0"/>
        <v>0</v>
      </c>
      <c r="F17" s="31" t="e">
        <f>SUMIFS([1]Plan1!$AF:$AF,[1]Plan1!$H:$H,C17,[1]Plan1!$G:$G,$G$3)</f>
        <v>#VALUE!</v>
      </c>
      <c r="G17" s="81">
        <f>'Painel Lojas'!$B$10/3</f>
        <v>63333.333333333336</v>
      </c>
    </row>
    <row r="18" spans="2:8" ht="20.25" customHeight="1" x14ac:dyDescent="0.25">
      <c r="B18" s="87"/>
      <c r="C18" s="77">
        <v>57334</v>
      </c>
      <c r="D18" s="20" t="s">
        <v>21</v>
      </c>
      <c r="E18" s="30">
        <f t="shared" si="0"/>
        <v>0</v>
      </c>
      <c r="F18" s="31" t="e">
        <f>SUMIFS([1]Plan1!$AF:$AF,[1]Plan1!$H:$H,C18,[1]Plan1!$G:$G,$G$3)</f>
        <v>#VALUE!</v>
      </c>
      <c r="G18" s="81">
        <f>'Painel Lojas'!$B$10/3</f>
        <v>63333.333333333336</v>
      </c>
    </row>
    <row r="19" spans="2:8" ht="20.25" customHeight="1" x14ac:dyDescent="0.25">
      <c r="B19" s="88"/>
      <c r="C19" s="78">
        <v>30853</v>
      </c>
      <c r="D19" s="21" t="s">
        <v>22</v>
      </c>
      <c r="E19" s="32"/>
      <c r="F19" s="33" t="e">
        <f>SUMIFS([1]Plan1!$AF:$AF,[1]Plan1!$H:$H,C19,[1]Plan1!$G:$G,$G$3)</f>
        <v>#VALUE!</v>
      </c>
      <c r="G19" s="34"/>
    </row>
    <row r="20" spans="2:8" ht="20.25" customHeight="1" x14ac:dyDescent="0.25">
      <c r="B20" s="89">
        <v>2238</v>
      </c>
      <c r="C20" s="75">
        <v>64151</v>
      </c>
      <c r="D20" s="22" t="s">
        <v>28</v>
      </c>
      <c r="E20" s="25">
        <f>IFERROR(F20/G20,)</f>
        <v>0</v>
      </c>
      <c r="F20" s="26" t="e">
        <f>SUMIFS([1]Plan1!$AF:$AF,[1]Plan1!$H:$H,C20,[1]Plan1!$G:$G,$G$3)</f>
        <v>#VALUE!</v>
      </c>
      <c r="G20" s="27">
        <f>'Painel Lojas'!$B$11/2</f>
        <v>47500</v>
      </c>
    </row>
    <row r="21" spans="2:8" ht="20.25" customHeight="1" x14ac:dyDescent="0.25">
      <c r="B21" s="89"/>
      <c r="C21" s="75">
        <v>64145</v>
      </c>
      <c r="D21" s="22" t="s">
        <v>23</v>
      </c>
      <c r="E21" s="25">
        <f>IFERROR(F21/G21,)</f>
        <v>0</v>
      </c>
      <c r="F21" s="26" t="e">
        <f>SUMIFS([1]Plan1!$AF:$AF,[1]Plan1!$H:$H,C21,[1]Plan1!$G:$G,$G$3)</f>
        <v>#VALUE!</v>
      </c>
      <c r="G21" s="27">
        <f>'Painel Lojas'!$B$11/2</f>
        <v>47500</v>
      </c>
    </row>
    <row r="22" spans="2:8" ht="20.25" customHeight="1" x14ac:dyDescent="0.25">
      <c r="B22" s="90"/>
      <c r="C22" s="76">
        <v>64147</v>
      </c>
      <c r="D22" s="23" t="s">
        <v>24</v>
      </c>
      <c r="E22" s="28"/>
      <c r="F22" s="79" t="e">
        <f>SUMIFS([1]Plan1!$AF:$AF,[1]Plan1!$H:$H,C22,[1]Plan1!$G:$G,$G$3)</f>
        <v>#VALUE!</v>
      </c>
      <c r="G22" s="29"/>
    </row>
    <row r="23" spans="2:8" ht="20.25" customHeight="1" x14ac:dyDescent="0.25">
      <c r="B23" s="87">
        <v>2337</v>
      </c>
      <c r="C23" s="77">
        <v>67113</v>
      </c>
      <c r="D23" s="20" t="s">
        <v>25</v>
      </c>
      <c r="E23" s="30">
        <f>IFERROR(F23/G23,)</f>
        <v>0</v>
      </c>
      <c r="F23" s="31" t="e">
        <f>SUMIFS([1]Plan1!$AF:$AF,[1]Plan1!$H:$H,C23,[1]Plan1!$G:$G,$G$3)</f>
        <v>#VALUE!</v>
      </c>
      <c r="G23" s="81">
        <f>'Painel Lojas'!$B$12*0.7</f>
        <v>56000</v>
      </c>
    </row>
    <row r="24" spans="2:8" ht="20.25" customHeight="1" x14ac:dyDescent="0.25">
      <c r="B24" s="88"/>
      <c r="C24" s="78">
        <v>67112</v>
      </c>
      <c r="D24" s="21" t="s">
        <v>26</v>
      </c>
      <c r="E24" s="32">
        <f>IFERROR(F24/G24,)</f>
        <v>0</v>
      </c>
      <c r="F24" s="33" t="e">
        <f>SUMIFS([1]Plan1!$AF:$AF,[1]Plan1!$H:$H,C24,[1]Plan1!$G:$G,$G$3)</f>
        <v>#VALUE!</v>
      </c>
      <c r="G24" s="85">
        <f>'Painel Lojas'!$B$12*0.3</f>
        <v>24000</v>
      </c>
    </row>
    <row r="26" spans="2:8" ht="18" customHeight="1" x14ac:dyDescent="0.25">
      <c r="B26" s="86" t="s">
        <v>35</v>
      </c>
      <c r="C26" s="86"/>
      <c r="D26" s="86"/>
      <c r="E26" s="86"/>
      <c r="F26" s="86"/>
      <c r="G26" s="86"/>
      <c r="H26" s="86"/>
    </row>
  </sheetData>
  <mergeCells count="8">
    <mergeCell ref="B2:E2"/>
    <mergeCell ref="B26:H26"/>
    <mergeCell ref="B23:B24"/>
    <mergeCell ref="B6:B9"/>
    <mergeCell ref="B10:B12"/>
    <mergeCell ref="B13:B14"/>
    <mergeCell ref="B15:B19"/>
    <mergeCell ref="B20:B22"/>
  </mergeCells>
  <dataValidations count="1">
    <dataValidation type="list" allowBlank="1" showInputMessage="1" showErrorMessage="1" sqref="G3">
      <formula1>$X$4:$X$14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="130" zoomScaleNormal="130" workbookViewId="0">
      <selection activeCell="F17" sqref="F17"/>
    </sheetView>
  </sheetViews>
  <sheetFormatPr defaultRowHeight="15" x14ac:dyDescent="0.25"/>
  <cols>
    <col min="1" max="1" width="10.7109375" bestFit="1" customWidth="1"/>
    <col min="2" max="2" width="14.7109375" bestFit="1" customWidth="1"/>
    <col min="3" max="3" width="17.85546875" customWidth="1"/>
    <col min="4" max="4" width="18.85546875" style="2" customWidth="1"/>
    <col min="5" max="5" width="14.7109375" style="2" bestFit="1" customWidth="1"/>
    <col min="6" max="6" width="15.7109375" style="3" customWidth="1"/>
    <col min="7" max="7" width="16.7109375" customWidth="1"/>
    <col min="8" max="8" width="17.5703125" style="12" customWidth="1"/>
    <col min="11" max="11" width="20.5703125" customWidth="1"/>
  </cols>
  <sheetData>
    <row r="1" spans="1:11" x14ac:dyDescent="0.25">
      <c r="D1" s="5"/>
    </row>
    <row r="2" spans="1:11" x14ac:dyDescent="0.25">
      <c r="D2" s="91" t="s">
        <v>4</v>
      </c>
      <c r="E2" s="92"/>
      <c r="F2" s="93" t="s">
        <v>5</v>
      </c>
      <c r="G2" s="94"/>
      <c r="K2" s="55"/>
    </row>
    <row r="3" spans="1:11" x14ac:dyDescent="0.25">
      <c r="D3" s="8" t="s">
        <v>6</v>
      </c>
      <c r="E3" s="9" t="s">
        <v>7</v>
      </c>
      <c r="F3" s="10" t="s">
        <v>6</v>
      </c>
      <c r="G3" s="11" t="s">
        <v>7</v>
      </c>
    </row>
    <row r="4" spans="1:11" ht="15.75" x14ac:dyDescent="0.25">
      <c r="A4" s="57" t="s">
        <v>46</v>
      </c>
      <c r="B4" s="58" t="s">
        <v>49</v>
      </c>
      <c r="D4" s="6">
        <v>24</v>
      </c>
      <c r="E4" s="7">
        <v>24</v>
      </c>
      <c r="F4" s="6">
        <v>28</v>
      </c>
      <c r="G4" s="7">
        <v>28</v>
      </c>
    </row>
    <row r="6" spans="1:11" s="4" customFormat="1" ht="23.25" customHeight="1" x14ac:dyDescent="0.25">
      <c r="A6" s="72" t="s">
        <v>29</v>
      </c>
      <c r="B6" s="73" t="s">
        <v>50</v>
      </c>
      <c r="C6" s="67" t="s">
        <v>0</v>
      </c>
      <c r="D6" s="68" t="s">
        <v>3</v>
      </c>
      <c r="E6" s="69" t="s">
        <v>8</v>
      </c>
      <c r="F6" s="70" t="s">
        <v>9</v>
      </c>
      <c r="G6" s="16"/>
      <c r="H6" s="16"/>
    </row>
    <row r="7" spans="1:11" s="16" customFormat="1" ht="15.75" x14ac:dyDescent="0.25">
      <c r="A7" s="71">
        <v>1128</v>
      </c>
      <c r="B7" s="59">
        <v>170000</v>
      </c>
      <c r="C7" s="60">
        <f>GETPIVOTDATA("Valor Vendido",'Lojas Analítico'!$B$7,"FILIAL",1128)</f>
        <v>146730.66</v>
      </c>
      <c r="D7" s="61">
        <f>C7/B7</f>
        <v>0.86312152941176468</v>
      </c>
      <c r="E7" s="62">
        <f>($G$4/$F$4)*C7</f>
        <v>146730.66</v>
      </c>
      <c r="F7" s="63">
        <f>E7/B7</f>
        <v>0.86312152941176468</v>
      </c>
    </row>
    <row r="8" spans="1:11" s="16" customFormat="1" ht="15.75" x14ac:dyDescent="0.25">
      <c r="A8" s="71">
        <v>1370</v>
      </c>
      <c r="B8" s="59">
        <v>80000</v>
      </c>
      <c r="C8" s="60">
        <f>GETPIVOTDATA("Valor Vendido",'Lojas Analítico'!$B$7,"FILIAL",1370)</f>
        <v>72222.5</v>
      </c>
      <c r="D8" s="61">
        <f t="shared" ref="D8:D13" si="0">C8/B8</f>
        <v>0.90278124999999998</v>
      </c>
      <c r="E8" s="62">
        <f>($E$4/$D$4)*C8</f>
        <v>72222.5</v>
      </c>
      <c r="F8" s="63">
        <f t="shared" ref="F8:F13" si="1">E8/B8</f>
        <v>0.90278124999999998</v>
      </c>
    </row>
    <row r="9" spans="1:11" s="16" customFormat="1" ht="15.75" x14ac:dyDescent="0.25">
      <c r="A9" s="71">
        <v>1838</v>
      </c>
      <c r="B9" s="59">
        <v>15000</v>
      </c>
      <c r="C9" s="60">
        <f>GETPIVOTDATA("Valor Vendido",'Lojas Analítico'!$B$7,"FILIAL",1838)</f>
        <v>4411</v>
      </c>
      <c r="D9" s="61">
        <f t="shared" si="0"/>
        <v>0.29406666666666664</v>
      </c>
      <c r="E9" s="62">
        <f>($E$4/$D$4)*C9</f>
        <v>4411</v>
      </c>
      <c r="F9" s="63">
        <f t="shared" si="1"/>
        <v>0.29406666666666664</v>
      </c>
    </row>
    <row r="10" spans="1:11" s="16" customFormat="1" ht="15.75" x14ac:dyDescent="0.25">
      <c r="A10" s="71">
        <v>2018</v>
      </c>
      <c r="B10" s="59">
        <v>190000</v>
      </c>
      <c r="C10" s="60">
        <f>GETPIVOTDATA("Valor Vendido",'Lojas Analítico'!$B$7,"FILIAL",2018)</f>
        <v>196317</v>
      </c>
      <c r="D10" s="61">
        <f t="shared" si="0"/>
        <v>1.0332473684210526</v>
      </c>
      <c r="E10" s="62">
        <f>($E$4/$D$4)*C10</f>
        <v>196317</v>
      </c>
      <c r="F10" s="63">
        <f t="shared" si="1"/>
        <v>1.0332473684210526</v>
      </c>
    </row>
    <row r="11" spans="1:11" s="16" customFormat="1" ht="15.75" x14ac:dyDescent="0.25">
      <c r="A11" s="71">
        <v>2238</v>
      </c>
      <c r="B11" s="59">
        <v>95000</v>
      </c>
      <c r="C11" s="60">
        <f>GETPIVOTDATA("Valor Vendido",'Lojas Analítico'!$B$7,"FILIAL",2238)</f>
        <v>116676.34</v>
      </c>
      <c r="D11" s="61">
        <f t="shared" si="0"/>
        <v>1.228172</v>
      </c>
      <c r="E11" s="62">
        <f>($G$4/$F$4)*C11</f>
        <v>116676.34</v>
      </c>
      <c r="F11" s="63">
        <f t="shared" si="1"/>
        <v>1.228172</v>
      </c>
    </row>
    <row r="12" spans="1:11" s="16" customFormat="1" ht="15.75" x14ac:dyDescent="0.25">
      <c r="A12" s="71">
        <v>2337</v>
      </c>
      <c r="B12" s="59">
        <v>80000</v>
      </c>
      <c r="C12" s="60">
        <f>GETPIVOTDATA("Valor Vendido",'Lojas Analítico'!$B$7,"FILIAL",2337)</f>
        <v>70014.899999999994</v>
      </c>
      <c r="D12" s="61">
        <f t="shared" si="0"/>
        <v>0.87518624999999994</v>
      </c>
      <c r="E12" s="62">
        <f>($E$4/$D$4)*C12</f>
        <v>70014.899999999994</v>
      </c>
      <c r="F12" s="63">
        <f t="shared" si="1"/>
        <v>0.87518624999999994</v>
      </c>
      <c r="G12" s="4"/>
      <c r="H12" s="4"/>
    </row>
    <row r="13" spans="1:11" s="4" customFormat="1" ht="23.25" customHeight="1" x14ac:dyDescent="0.25">
      <c r="A13" s="64" t="s">
        <v>37</v>
      </c>
      <c r="B13" s="65">
        <v>630000</v>
      </c>
      <c r="C13" s="13">
        <f>SUM(C7:C12)</f>
        <v>606372.4</v>
      </c>
      <c r="D13" s="14">
        <f t="shared" si="0"/>
        <v>0.96249587301587303</v>
      </c>
      <c r="E13" s="15">
        <f>SUM(E7:E12)</f>
        <v>606372.4</v>
      </c>
      <c r="F13" s="66">
        <f t="shared" si="1"/>
        <v>0.96249587301587303</v>
      </c>
      <c r="G13"/>
      <c r="H13"/>
    </row>
    <row r="14" spans="1:11" ht="20.25" customHeight="1" x14ac:dyDescent="0.25">
      <c r="G14" s="56"/>
      <c r="H14" s="56"/>
    </row>
    <row r="15" spans="1:11" ht="21" customHeight="1" x14ac:dyDescent="0.25">
      <c r="C15" s="56" t="s">
        <v>51</v>
      </c>
      <c r="D15" s="56"/>
      <c r="E15" s="56"/>
      <c r="F15" s="56"/>
      <c r="I15" s="17"/>
      <c r="J15" s="17"/>
      <c r="K15" s="17"/>
    </row>
  </sheetData>
  <mergeCells count="2">
    <mergeCell ref="D2:E2"/>
    <mergeCell ref="F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16"/>
  <sheetViews>
    <sheetView tabSelected="1" workbookViewId="0">
      <selection activeCell="F21" sqref="F21"/>
    </sheetView>
  </sheetViews>
  <sheetFormatPr defaultColWidth="8.85546875" defaultRowHeight="15" x14ac:dyDescent="0.25"/>
  <cols>
    <col min="1" max="1" width="4.42578125" style="16" customWidth="1"/>
    <col min="2" max="2" width="24.85546875" style="16" bestFit="1" customWidth="1"/>
    <col min="3" max="3" width="10.140625" style="16" customWidth="1"/>
    <col min="4" max="4" width="9.28515625" style="16" customWidth="1"/>
    <col min="5" max="6" width="19.140625" style="16" customWidth="1"/>
    <col min="7" max="7" width="15.5703125" style="16" customWidth="1"/>
    <col min="8" max="8" width="23.85546875" style="16" customWidth="1"/>
    <col min="9" max="9" width="19.140625" style="16" customWidth="1"/>
    <col min="10" max="10" width="15.28515625" style="16" customWidth="1"/>
    <col min="11" max="16384" width="8.85546875" style="16"/>
  </cols>
  <sheetData>
    <row r="7" spans="2:10" s="43" customFormat="1" ht="18.75" x14ac:dyDescent="0.25">
      <c r="B7" s="47" t="s">
        <v>36</v>
      </c>
      <c r="C7" s="48" t="s">
        <v>2</v>
      </c>
      <c r="D7" s="45" t="s">
        <v>41</v>
      </c>
      <c r="E7" s="45" t="s">
        <v>40</v>
      </c>
      <c r="F7" s="45" t="s">
        <v>39</v>
      </c>
      <c r="G7" s="45" t="s">
        <v>38</v>
      </c>
      <c r="H7" s="45" t="s">
        <v>42</v>
      </c>
      <c r="I7" s="45" t="s">
        <v>43</v>
      </c>
      <c r="J7" s="46" t="s">
        <v>1</v>
      </c>
    </row>
    <row r="8" spans="2:10" ht="18.75" x14ac:dyDescent="0.25">
      <c r="B8" s="44">
        <v>1128</v>
      </c>
      <c r="C8" s="38">
        <v>3.1824182459492296</v>
      </c>
      <c r="D8" s="39">
        <v>0.31422645382103975</v>
      </c>
      <c r="E8" s="40">
        <v>46106.654958620689</v>
      </c>
      <c r="F8" s="40">
        <v>146730.66</v>
      </c>
      <c r="G8" s="41">
        <v>359</v>
      </c>
      <c r="H8" s="40">
        <v>408.72050139275768</v>
      </c>
      <c r="I8" s="40">
        <v>63941.340041379306</v>
      </c>
      <c r="J8" s="42">
        <v>0.43577354617896019</v>
      </c>
    </row>
    <row r="9" spans="2:10" ht="18.75" x14ac:dyDescent="0.25">
      <c r="B9" s="44">
        <v>1370</v>
      </c>
      <c r="C9" s="38">
        <v>3.7476616843137616</v>
      </c>
      <c r="D9" s="39">
        <v>0.26683305064211288</v>
      </c>
      <c r="E9" s="40">
        <v>19271.349999999999</v>
      </c>
      <c r="F9" s="40">
        <v>72222.5</v>
      </c>
      <c r="G9" s="41">
        <v>224</v>
      </c>
      <c r="H9" s="40">
        <v>322.421875</v>
      </c>
      <c r="I9" s="40">
        <v>34895.525000000001</v>
      </c>
      <c r="J9" s="42">
        <v>0.48316694935788712</v>
      </c>
    </row>
    <row r="10" spans="2:10" ht="18.75" x14ac:dyDescent="0.25">
      <c r="B10" s="44">
        <v>1838</v>
      </c>
      <c r="C10" s="38">
        <v>3.6590929829363992</v>
      </c>
      <c r="D10" s="39">
        <v>0.27329177057356607</v>
      </c>
      <c r="E10" s="40">
        <v>1205.49</v>
      </c>
      <c r="F10" s="40">
        <v>4411</v>
      </c>
      <c r="G10" s="41">
        <v>18</v>
      </c>
      <c r="H10" s="40">
        <v>245.05555555555554</v>
      </c>
      <c r="I10" s="40">
        <v>2102.7600000000002</v>
      </c>
      <c r="J10" s="42">
        <v>0.47670822942643398</v>
      </c>
    </row>
    <row r="11" spans="2:10" ht="18.75" x14ac:dyDescent="0.25">
      <c r="B11" s="44">
        <v>2018</v>
      </c>
      <c r="C11" s="38">
        <v>3.7604118280857182</v>
      </c>
      <c r="D11" s="39">
        <v>0.26592832001304012</v>
      </c>
      <c r="E11" s="40">
        <v>52206.249999999993</v>
      </c>
      <c r="F11" s="40">
        <v>196317</v>
      </c>
      <c r="G11" s="41">
        <v>518</v>
      </c>
      <c r="H11" s="40">
        <v>378.99034749034752</v>
      </c>
      <c r="I11" s="40">
        <v>95031.5</v>
      </c>
      <c r="J11" s="42">
        <v>0.48407167998695988</v>
      </c>
    </row>
    <row r="12" spans="2:10" ht="18.75" x14ac:dyDescent="0.25">
      <c r="B12" s="44">
        <v>2238</v>
      </c>
      <c r="C12" s="38">
        <v>3.4172268135366597</v>
      </c>
      <c r="D12" s="39">
        <v>0.29263495066780476</v>
      </c>
      <c r="E12" s="40">
        <v>34143.575000000012</v>
      </c>
      <c r="F12" s="40">
        <v>116676.34</v>
      </c>
      <c r="G12" s="41">
        <v>318</v>
      </c>
      <c r="H12" s="40">
        <v>366.90672955974844</v>
      </c>
      <c r="I12" s="40">
        <v>53363.679999999993</v>
      </c>
      <c r="J12" s="42">
        <v>0.45736504933219535</v>
      </c>
    </row>
    <row r="13" spans="2:10" ht="18.75" x14ac:dyDescent="0.25">
      <c r="B13" s="44">
        <v>2337</v>
      </c>
      <c r="C13" s="38">
        <v>3.8458969442062623</v>
      </c>
      <c r="D13" s="39">
        <v>0.26001736773172573</v>
      </c>
      <c r="E13" s="40">
        <v>18205.090000000004</v>
      </c>
      <c r="F13" s="40">
        <v>70014.899999999994</v>
      </c>
      <c r="G13" s="41">
        <v>264</v>
      </c>
      <c r="H13" s="40">
        <v>265.20795454545453</v>
      </c>
      <c r="I13" s="40">
        <v>34306.084999999992</v>
      </c>
      <c r="J13" s="42">
        <v>0.48998263226827427</v>
      </c>
    </row>
    <row r="14" spans="2:10" s="43" customFormat="1" ht="18.75" x14ac:dyDescent="0.25">
      <c r="B14" s="44" t="s">
        <v>37</v>
      </c>
      <c r="C14" s="49">
        <v>3.543169532465654</v>
      </c>
      <c r="D14" s="50">
        <v>0.2822331787505834</v>
      </c>
      <c r="E14" s="51">
        <v>171138.4099586207</v>
      </c>
      <c r="F14" s="51">
        <v>606372.4</v>
      </c>
      <c r="G14" s="52">
        <v>1701</v>
      </c>
      <c r="H14" s="51">
        <v>356.47995296884187</v>
      </c>
      <c r="I14" s="51">
        <v>283640.89004137978</v>
      </c>
      <c r="J14" s="53">
        <v>0.46776682124941665</v>
      </c>
    </row>
    <row r="16" spans="2:10" ht="21.75" customHeight="1" x14ac:dyDescent="0.25">
      <c r="B16" s="95" t="s">
        <v>51</v>
      </c>
      <c r="C16" s="95"/>
      <c r="D16" s="95"/>
      <c r="E16" s="95"/>
      <c r="F16" s="95"/>
      <c r="G16" s="95"/>
      <c r="H16" s="95"/>
      <c r="I16" s="95"/>
      <c r="J16" s="95"/>
    </row>
  </sheetData>
  <mergeCells count="1">
    <mergeCell ref="B16:J16"/>
  </mergeCells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zoomScale="115" zoomScaleNormal="115" workbookViewId="0">
      <selection activeCell="G16" sqref="G16"/>
    </sheetView>
  </sheetViews>
  <sheetFormatPr defaultRowHeight="15" x14ac:dyDescent="0.25"/>
  <cols>
    <col min="2" max="2" width="17.85546875" style="2" customWidth="1"/>
    <col min="3" max="3" width="15.5703125" style="2" customWidth="1"/>
    <col min="7" max="7" width="18" bestFit="1" customWidth="1"/>
    <col min="8" max="8" width="14.85546875" customWidth="1"/>
    <col min="9" max="9" width="16.7109375" style="2" customWidth="1"/>
  </cols>
  <sheetData>
    <row r="1" spans="1:9" x14ac:dyDescent="0.25">
      <c r="A1" t="s">
        <v>44</v>
      </c>
      <c r="B1" s="2" t="s">
        <v>45</v>
      </c>
      <c r="C1" t="s">
        <v>46</v>
      </c>
      <c r="I1"/>
    </row>
    <row r="2" spans="1:9" x14ac:dyDescent="0.25">
      <c r="A2">
        <v>1128</v>
      </c>
      <c r="B2" s="2">
        <v>170000</v>
      </c>
      <c r="C2" t="s">
        <v>47</v>
      </c>
      <c r="I2"/>
    </row>
    <row r="3" spans="1:9" x14ac:dyDescent="0.25">
      <c r="A3">
        <v>1370</v>
      </c>
      <c r="B3" s="2">
        <v>90000</v>
      </c>
      <c r="C3" t="s">
        <v>47</v>
      </c>
      <c r="I3"/>
    </row>
    <row r="4" spans="1:9" x14ac:dyDescent="0.25">
      <c r="A4">
        <v>1838</v>
      </c>
      <c r="B4" s="2">
        <v>15000</v>
      </c>
      <c r="C4" t="s">
        <v>47</v>
      </c>
      <c r="I4"/>
    </row>
    <row r="5" spans="1:9" x14ac:dyDescent="0.25">
      <c r="A5">
        <v>2018</v>
      </c>
      <c r="B5" s="2">
        <v>190000</v>
      </c>
      <c r="C5" t="s">
        <v>47</v>
      </c>
      <c r="I5"/>
    </row>
    <row r="6" spans="1:9" x14ac:dyDescent="0.25">
      <c r="A6">
        <v>2238</v>
      </c>
      <c r="B6" s="2">
        <v>110000</v>
      </c>
      <c r="C6" t="s">
        <v>47</v>
      </c>
      <c r="I6"/>
    </row>
    <row r="7" spans="1:9" x14ac:dyDescent="0.25">
      <c r="A7">
        <v>2337</v>
      </c>
      <c r="B7" s="2">
        <v>90000</v>
      </c>
      <c r="C7" t="s">
        <v>47</v>
      </c>
      <c r="I7"/>
    </row>
    <row r="8" spans="1:9" x14ac:dyDescent="0.25">
      <c r="A8">
        <v>1128</v>
      </c>
      <c r="B8" s="2">
        <v>170000</v>
      </c>
      <c r="C8" t="s">
        <v>49</v>
      </c>
      <c r="I8"/>
    </row>
    <row r="9" spans="1:9" x14ac:dyDescent="0.25">
      <c r="A9">
        <v>1370</v>
      </c>
      <c r="B9" s="2">
        <v>80000</v>
      </c>
      <c r="C9" t="s">
        <v>49</v>
      </c>
      <c r="I9"/>
    </row>
    <row r="10" spans="1:9" x14ac:dyDescent="0.25">
      <c r="A10">
        <v>1838</v>
      </c>
      <c r="B10" s="2">
        <v>15000</v>
      </c>
      <c r="C10" t="s">
        <v>49</v>
      </c>
      <c r="I10"/>
    </row>
    <row r="11" spans="1:9" x14ac:dyDescent="0.25">
      <c r="A11">
        <v>2018</v>
      </c>
      <c r="B11" s="2">
        <v>190000</v>
      </c>
      <c r="C11" t="s">
        <v>49</v>
      </c>
    </row>
    <row r="12" spans="1:9" x14ac:dyDescent="0.25">
      <c r="A12">
        <v>2238</v>
      </c>
      <c r="B12" s="2">
        <v>95000</v>
      </c>
      <c r="C12" t="s">
        <v>49</v>
      </c>
    </row>
    <row r="13" spans="1:9" x14ac:dyDescent="0.25">
      <c r="A13">
        <v>2337</v>
      </c>
      <c r="B13" s="2">
        <v>80000</v>
      </c>
      <c r="C13" t="s">
        <v>49</v>
      </c>
    </row>
    <row r="14" spans="1:9" x14ac:dyDescent="0.25">
      <c r="A14">
        <v>1128</v>
      </c>
      <c r="B14" s="2">
        <v>180000</v>
      </c>
      <c r="C14" s="2" t="s">
        <v>48</v>
      </c>
    </row>
    <row r="15" spans="1:9" x14ac:dyDescent="0.25">
      <c r="A15">
        <v>1370</v>
      </c>
      <c r="B15" s="2">
        <v>90000</v>
      </c>
      <c r="C15" s="2" t="s">
        <v>48</v>
      </c>
    </row>
    <row r="16" spans="1:9" x14ac:dyDescent="0.25">
      <c r="A16">
        <v>1838</v>
      </c>
      <c r="B16" s="2">
        <v>20000</v>
      </c>
      <c r="C16" s="2" t="s">
        <v>48</v>
      </c>
    </row>
    <row r="17" spans="1:3" x14ac:dyDescent="0.25">
      <c r="A17">
        <v>2018</v>
      </c>
      <c r="B17" s="2">
        <v>210000</v>
      </c>
      <c r="C17" s="2" t="s">
        <v>48</v>
      </c>
    </row>
    <row r="18" spans="1:3" x14ac:dyDescent="0.25">
      <c r="A18">
        <v>2238</v>
      </c>
      <c r="B18" s="2">
        <v>120000</v>
      </c>
      <c r="C18" s="2" t="s">
        <v>48</v>
      </c>
    </row>
    <row r="19" spans="1:3" x14ac:dyDescent="0.25">
      <c r="A19">
        <v>2337</v>
      </c>
      <c r="B19" s="2">
        <v>80000</v>
      </c>
      <c r="C19" s="2" t="s">
        <v>48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Painel Vendedores</vt:lpstr>
      <vt:lpstr>Painel Lojas</vt:lpstr>
      <vt:lpstr>Lojas Analítico</vt:lpstr>
      <vt:lpstr>Dados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2022-03-03T14:43:19Z</dcterms:modified>
</cp:coreProperties>
</file>