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am\steamapps\common\Empyrion - Galactic Survival\Content\Scenarios\TranscendenceV17\"/>
    </mc:Choice>
  </mc:AlternateContent>
  <xr:revisionPtr revIDLastSave="0" documentId="13_ncr:1_{EA3407D1-F884-41D9-9A39-0B603032F2F6}" xr6:coauthVersionLast="47" xr6:coauthVersionMax="47" xr10:uidLastSave="{00000000-0000-0000-0000-000000000000}"/>
  <bookViews>
    <workbookView xWindow="38280" yWindow="-120" windowWidth="19440" windowHeight="15000" xr2:uid="{E0848DCE-24C3-4D90-B235-711D9DACAD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E8" i="1"/>
  <c r="D8" i="1"/>
  <c r="C8" i="1"/>
  <c r="C26" i="1"/>
  <c r="G19" i="1"/>
  <c r="H25" i="1"/>
  <c r="I25" i="1"/>
  <c r="C25" i="1"/>
  <c r="E24" i="1"/>
  <c r="F24" i="1"/>
  <c r="H24" i="1"/>
  <c r="I24" i="1"/>
  <c r="H23" i="1"/>
  <c r="I23" i="1"/>
  <c r="D23" i="1"/>
  <c r="E23" i="1"/>
  <c r="F23" i="1"/>
  <c r="C23" i="1"/>
  <c r="F21" i="1"/>
  <c r="F19" i="1"/>
  <c r="E21" i="1"/>
  <c r="E19" i="1"/>
  <c r="D21" i="1"/>
  <c r="D19" i="1"/>
  <c r="C21" i="1"/>
  <c r="C19" i="1"/>
  <c r="F17" i="1"/>
  <c r="F25" i="1" s="1"/>
  <c r="F16" i="1"/>
  <c r="F15" i="1"/>
  <c r="E17" i="1"/>
  <c r="E25" i="1" s="1"/>
  <c r="E16" i="1"/>
  <c r="E15" i="1"/>
  <c r="D17" i="1"/>
  <c r="D25" i="1" s="1"/>
  <c r="D16" i="1"/>
  <c r="D15" i="1"/>
  <c r="C17" i="1"/>
  <c r="C16" i="1"/>
  <c r="C15" i="1"/>
  <c r="I7" i="1"/>
  <c r="I8" i="1"/>
  <c r="I12" i="1"/>
  <c r="I11" i="1"/>
  <c r="H12" i="1"/>
  <c r="H11" i="1"/>
  <c r="H8" i="1"/>
  <c r="H7" i="1"/>
  <c r="F13" i="1"/>
  <c r="F12" i="1"/>
  <c r="F11" i="1"/>
  <c r="F10" i="1"/>
  <c r="F9" i="1"/>
  <c r="F7" i="1"/>
  <c r="E7" i="1"/>
  <c r="E9" i="1"/>
  <c r="E10" i="1"/>
  <c r="E11" i="1"/>
  <c r="E12" i="1"/>
  <c r="E13" i="1"/>
  <c r="D13" i="1"/>
  <c r="D12" i="1"/>
  <c r="D11" i="1"/>
  <c r="D10" i="1"/>
  <c r="D24" i="1" s="1"/>
  <c r="D9" i="1"/>
  <c r="D7" i="1"/>
  <c r="C13" i="1"/>
  <c r="C12" i="1"/>
  <c r="C11" i="1"/>
  <c r="C10" i="1"/>
  <c r="C9" i="1"/>
  <c r="C7" i="1"/>
  <c r="C24" i="1" l="1"/>
</calcChain>
</file>

<file path=xl/sharedStrings.xml><?xml version="1.0" encoding="utf-8"?>
<sst xmlns="http://schemas.openxmlformats.org/spreadsheetml/2006/main" count="64" uniqueCount="61">
  <si>
    <t>T1 Shield</t>
  </si>
  <si>
    <t>T2 Shield</t>
  </si>
  <si>
    <t>Base Capacity</t>
  </si>
  <si>
    <t>Base Recharge</t>
  </si>
  <si>
    <t>EnergyIN</t>
  </si>
  <si>
    <t>SV Shield</t>
  </si>
  <si>
    <t>ExtraDeviceTotal Capacity</t>
  </si>
  <si>
    <t>ExtraDeviceTotal Recharge</t>
  </si>
  <si>
    <t>ExtraDeviceTotal EnergyIN</t>
  </si>
  <si>
    <t>MAX CAPACITY</t>
  </si>
  <si>
    <t>MAX RECHARGE</t>
  </si>
  <si>
    <t>MAX ENERGY IN  (Sheild ON)</t>
  </si>
  <si>
    <t>EnergyIN (OFF)</t>
  </si>
  <si>
    <t>EnergyIN (ON)</t>
  </si>
  <si>
    <t>Shield</t>
  </si>
  <si>
    <t>Super Shield</t>
  </si>
  <si>
    <t>T0 Shield (Rapid)</t>
  </si>
  <si>
    <t>*Value*</t>
  </si>
  <si>
    <t>MaxCapacitorCapacity (8)</t>
  </si>
  <si>
    <t>MaxPerplexorRecharge (8)</t>
  </si>
  <si>
    <t>MaxEpicPerplexorCapacity (4)</t>
  </si>
  <si>
    <t>MaxEpicPerplexorRecharge (4)</t>
  </si>
  <si>
    <t>MaxCapacitorEnergyIN (8)</t>
  </si>
  <si>
    <t>MaxPerplexorEnergyIN (8)</t>
  </si>
  <si>
    <t>MaxEpicPerplexorEnergyIN (4)</t>
  </si>
  <si>
    <t>Mature Pentaxid Crystal Capacity</t>
  </si>
  <si>
    <t>Mature Pentaxid Crystal Recharge</t>
  </si>
  <si>
    <t>Mature Pentaxid Crystal EnergyIN</t>
  </si>
  <si>
    <t>Number of planted &amp; matured Pentaxid</t>
  </si>
  <si>
    <t>*Epic Items*</t>
  </si>
  <si>
    <t>EpicDetector</t>
  </si>
  <si>
    <t>*EnergyIN Always On*</t>
  </si>
  <si>
    <t>Total Shield Devices</t>
  </si>
  <si>
    <t>Shield Bonus Devices</t>
  </si>
  <si>
    <t>WarpDriveEpic</t>
  </si>
  <si>
    <t>AntiMatterPhaseCannon</t>
  </si>
  <si>
    <t>WarpDrive</t>
  </si>
  <si>
    <t>*Pentaxid Crystals have no MaxCount*</t>
  </si>
  <si>
    <t>SV  Super</t>
  </si>
  <si>
    <t>CompressedPromethiumTank</t>
  </si>
  <si>
    <t>925 Capacity</t>
  </si>
  <si>
    <t>500 Capacity</t>
  </si>
  <si>
    <t>275 Capacity</t>
  </si>
  <si>
    <t>10000 Capacity</t>
  </si>
  <si>
    <t>100 Capacity - No MaxCount</t>
  </si>
  <si>
    <t>Large Capacitor</t>
  </si>
  <si>
    <t>SmallCapacitor</t>
  </si>
  <si>
    <t>SmallPerplexor</t>
  </si>
  <si>
    <t>1000 Capacity</t>
  </si>
  <si>
    <t>25 Recharge</t>
  </si>
  <si>
    <t>2000 Capacity \ 25 Recharge</t>
  </si>
  <si>
    <t>Large Perplexor</t>
  </si>
  <si>
    <t>Epix Perplexor</t>
  </si>
  <si>
    <t>4000 Capcity</t>
  </si>
  <si>
    <t>40 Recharge</t>
  </si>
  <si>
    <t>4000 Capacity &amp; 40 Recharge</t>
  </si>
  <si>
    <t>Growing</t>
  </si>
  <si>
    <t>Mature</t>
  </si>
  <si>
    <t>Capacity</t>
  </si>
  <si>
    <t>Recharge</t>
  </si>
  <si>
    <t>Pentaxid Seed Crystals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</si>
</sst>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3" borderId="0" xfId="0" applyFont="1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1" fillId="5" borderId="5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1" fillId="3" borderId="5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5" xfId="0" applyFill="1" applyBorder="1"/>
    <xf numFmtId="0" fontId="0" fillId="2" borderId="5" xfId="0" applyFill="1" applyBorder="1"/>
    <xf numFmtId="0" fontId="0" fillId="5" borderId="8" xfId="0" applyFill="1" applyBorder="1"/>
    <xf numFmtId="0" fontId="0" fillId="0" borderId="0" xfId="0" applyFill="1" applyBorder="1"/>
    <xf numFmtId="0" fontId="0" fillId="0" borderId="5" xfId="0" applyFill="1" applyBorder="1"/>
    <xf numFmtId="0" fontId="0" fillId="4" borderId="10" xfId="0" applyFill="1" applyBorder="1"/>
    <xf numFmtId="0" fontId="0" fillId="5" borderId="10" xfId="0" applyFill="1" applyBorder="1"/>
    <xf numFmtId="0" fontId="0" fillId="4" borderId="9" xfId="0" applyFill="1" applyBorder="1"/>
    <xf numFmtId="0" fontId="2" fillId="2" borderId="6" xfId="0" applyFont="1" applyFill="1" applyBorder="1"/>
    <xf numFmtId="0" fontId="2" fillId="5" borderId="6" xfId="0" applyFont="1" applyFill="1" applyBorder="1"/>
    <xf numFmtId="0" fontId="3" fillId="2" borderId="6" xfId="0" applyFont="1" applyFill="1" applyBorder="1"/>
    <xf numFmtId="0" fontId="0" fillId="0" borderId="9" xfId="0" applyBorder="1"/>
    <xf numFmtId="0" fontId="0" fillId="5" borderId="11" xfId="0" applyFill="1" applyBorder="1"/>
    <xf numFmtId="0" fontId="0" fillId="0" borderId="10" xfId="0" applyFill="1" applyBorder="1"/>
    <xf numFmtId="0" fontId="0" fillId="0" borderId="12" xfId="0" applyFill="1" applyBorder="1"/>
    <xf numFmtId="0" fontId="0" fillId="4" borderId="6" xfId="0" applyFill="1" applyBorder="1"/>
    <xf numFmtId="0" fontId="5" fillId="2" borderId="7" xfId="0" applyFont="1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0" xfId="0" applyFill="1" applyBorder="1" applyAlignment="1">
      <alignment horizontal="right"/>
    </xf>
    <xf numFmtId="0" fontId="0" fillId="6" borderId="9" xfId="0" applyFill="1" applyBorder="1" applyAlignment="1">
      <alignment horizontal="right"/>
    </xf>
    <xf numFmtId="0" fontId="4" fillId="6" borderId="4" xfId="0" applyFont="1" applyFill="1" applyBorder="1"/>
    <xf numFmtId="0" fontId="0" fillId="6" borderId="12" xfId="0" applyFill="1" applyBorder="1"/>
    <xf numFmtId="0" fontId="0" fillId="6" borderId="9" xfId="0" applyFill="1" applyBorder="1"/>
    <xf numFmtId="0" fontId="0" fillId="6" borderId="10" xfId="0" applyFill="1" applyBorder="1"/>
    <xf numFmtId="0" fontId="4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E827-9C51-4BC3-8581-21B7E40B3438}">
  <dimension ref="A1:I35"/>
  <sheetViews>
    <sheetView tabSelected="1" workbookViewId="0">
      <selection activeCell="E34" sqref="E34"/>
    </sheetView>
  </sheetViews>
  <sheetFormatPr defaultRowHeight="15" x14ac:dyDescent="0.25"/>
  <cols>
    <col min="1" max="1" width="31.42578125" style="10" customWidth="1"/>
    <col min="2" max="2" width="10.7109375" style="6" customWidth="1"/>
    <col min="3" max="5" width="20.7109375" customWidth="1"/>
    <col min="6" max="6" width="20.7109375" style="10" customWidth="1"/>
    <col min="7" max="7" width="9.42578125" style="6" customWidth="1"/>
    <col min="8" max="9" width="20.7109375" customWidth="1"/>
  </cols>
  <sheetData>
    <row r="1" spans="1:9" s="1" customFormat="1" x14ac:dyDescent="0.25">
      <c r="A1" s="9" t="s">
        <v>14</v>
      </c>
      <c r="B1" s="5" t="s">
        <v>17</v>
      </c>
      <c r="C1" s="1" t="s">
        <v>16</v>
      </c>
      <c r="D1" s="1" t="s">
        <v>0</v>
      </c>
      <c r="E1" s="1" t="s">
        <v>1</v>
      </c>
      <c r="F1" s="9" t="s">
        <v>15</v>
      </c>
      <c r="G1" s="5" t="s">
        <v>17</v>
      </c>
      <c r="H1" s="1" t="s">
        <v>5</v>
      </c>
      <c r="I1" s="1" t="s">
        <v>38</v>
      </c>
    </row>
    <row r="2" spans="1:9" x14ac:dyDescent="0.25">
      <c r="A2" s="14" t="s">
        <v>2</v>
      </c>
      <c r="C2">
        <v>3000</v>
      </c>
      <c r="D2">
        <v>26000</v>
      </c>
      <c r="E2">
        <v>60000</v>
      </c>
      <c r="F2" s="10">
        <v>150000</v>
      </c>
      <c r="H2">
        <v>8000</v>
      </c>
      <c r="I2">
        <v>16000</v>
      </c>
    </row>
    <row r="3" spans="1:9" x14ac:dyDescent="0.25">
      <c r="A3" s="14" t="s">
        <v>3</v>
      </c>
      <c r="C3">
        <v>420</v>
      </c>
      <c r="D3">
        <v>120</v>
      </c>
      <c r="E3">
        <v>120</v>
      </c>
      <c r="F3" s="10">
        <v>300</v>
      </c>
      <c r="H3">
        <v>90</v>
      </c>
      <c r="I3">
        <v>325</v>
      </c>
    </row>
    <row r="4" spans="1:9" x14ac:dyDescent="0.25">
      <c r="A4" s="14" t="s">
        <v>13</v>
      </c>
      <c r="C4">
        <v>800</v>
      </c>
      <c r="D4">
        <v>800</v>
      </c>
      <c r="E4">
        <v>3200</v>
      </c>
      <c r="F4" s="10">
        <v>6400</v>
      </c>
      <c r="H4">
        <v>600</v>
      </c>
      <c r="I4">
        <v>600</v>
      </c>
    </row>
    <row r="5" spans="1:9" x14ac:dyDescent="0.25">
      <c r="A5" s="14" t="s">
        <v>12</v>
      </c>
      <c r="C5">
        <v>200</v>
      </c>
      <c r="D5">
        <v>400</v>
      </c>
      <c r="E5">
        <v>1600</v>
      </c>
      <c r="F5" s="10">
        <v>3200</v>
      </c>
      <c r="H5">
        <v>360</v>
      </c>
      <c r="I5">
        <v>360</v>
      </c>
    </row>
    <row r="6" spans="1:9" s="3" customFormat="1" x14ac:dyDescent="0.25">
      <c r="A6" s="23" t="s">
        <v>31</v>
      </c>
      <c r="B6" s="7"/>
      <c r="F6" s="11"/>
      <c r="G6" s="7"/>
    </row>
    <row r="7" spans="1:9" x14ac:dyDescent="0.25">
      <c r="A7" s="14" t="s">
        <v>18</v>
      </c>
      <c r="B7" s="6">
        <v>4000</v>
      </c>
      <c r="C7">
        <f>B7*8</f>
        <v>32000</v>
      </c>
      <c r="D7">
        <f>B7*8</f>
        <v>32000</v>
      </c>
      <c r="E7">
        <f>B7*8</f>
        <v>32000</v>
      </c>
      <c r="F7" s="10">
        <f>B7*8</f>
        <v>32000</v>
      </c>
      <c r="G7" s="6">
        <v>1000</v>
      </c>
      <c r="H7">
        <f>G7*8</f>
        <v>8000</v>
      </c>
      <c r="I7">
        <f>G7*8</f>
        <v>8000</v>
      </c>
    </row>
    <row r="8" spans="1:9" x14ac:dyDescent="0.25">
      <c r="A8" s="14" t="s">
        <v>19</v>
      </c>
      <c r="B8" s="6">
        <v>40</v>
      </c>
      <c r="C8">
        <f>B8*4</f>
        <v>160</v>
      </c>
      <c r="D8">
        <f>B8*4</f>
        <v>160</v>
      </c>
      <c r="E8">
        <f>B8*4</f>
        <v>160</v>
      </c>
      <c r="F8" s="10">
        <f>B8*4</f>
        <v>160</v>
      </c>
      <c r="G8" s="6">
        <v>25</v>
      </c>
      <c r="H8">
        <f>G8*8</f>
        <v>200</v>
      </c>
      <c r="I8">
        <f>G8*8</f>
        <v>200</v>
      </c>
    </row>
    <row r="9" spans="1:9" x14ac:dyDescent="0.25">
      <c r="A9" s="14" t="s">
        <v>20</v>
      </c>
      <c r="B9" s="6">
        <v>4000</v>
      </c>
      <c r="C9">
        <f>B9*4</f>
        <v>16000</v>
      </c>
      <c r="D9">
        <f>B9*4</f>
        <v>16000</v>
      </c>
      <c r="E9">
        <f>B9*4</f>
        <v>16000</v>
      </c>
      <c r="F9" s="10">
        <f>B9*4</f>
        <v>16000</v>
      </c>
      <c r="G9" s="6">
        <v>0</v>
      </c>
      <c r="H9">
        <v>0</v>
      </c>
      <c r="I9">
        <v>0</v>
      </c>
    </row>
    <row r="10" spans="1:9" x14ac:dyDescent="0.25">
      <c r="A10" s="14" t="s">
        <v>21</v>
      </c>
      <c r="B10" s="6">
        <v>40</v>
      </c>
      <c r="C10">
        <f>B10*4</f>
        <v>160</v>
      </c>
      <c r="D10">
        <f>B10*4</f>
        <v>160</v>
      </c>
      <c r="E10">
        <f>B10*4</f>
        <v>160</v>
      </c>
      <c r="F10" s="10">
        <f>B10*4</f>
        <v>160</v>
      </c>
      <c r="G10" s="6">
        <v>0</v>
      </c>
      <c r="H10">
        <v>0</v>
      </c>
      <c r="I10">
        <v>0</v>
      </c>
    </row>
    <row r="11" spans="1:9" x14ac:dyDescent="0.25">
      <c r="A11" s="14" t="s">
        <v>22</v>
      </c>
      <c r="B11" s="6">
        <v>1750</v>
      </c>
      <c r="C11">
        <f>B11*8</f>
        <v>14000</v>
      </c>
      <c r="D11">
        <f>B11*8</f>
        <v>14000</v>
      </c>
      <c r="E11">
        <f>B11*8</f>
        <v>14000</v>
      </c>
      <c r="F11" s="10">
        <f>B11*8</f>
        <v>14000</v>
      </c>
      <c r="G11" s="6">
        <v>350</v>
      </c>
      <c r="H11">
        <f>G11*8</f>
        <v>2800</v>
      </c>
      <c r="I11">
        <f>G11*8</f>
        <v>2800</v>
      </c>
    </row>
    <row r="12" spans="1:9" x14ac:dyDescent="0.25">
      <c r="A12" s="14" t="s">
        <v>23</v>
      </c>
      <c r="B12" s="6">
        <v>2100</v>
      </c>
      <c r="C12">
        <f>B12*8</f>
        <v>16800</v>
      </c>
      <c r="D12">
        <f>B12*8</f>
        <v>16800</v>
      </c>
      <c r="E12">
        <f>B12*8</f>
        <v>16800</v>
      </c>
      <c r="F12" s="10">
        <f>B12*8</f>
        <v>16800</v>
      </c>
      <c r="G12" s="6">
        <v>900</v>
      </c>
      <c r="H12">
        <f>G12*8</f>
        <v>7200</v>
      </c>
      <c r="I12">
        <f>G12*8</f>
        <v>7200</v>
      </c>
    </row>
    <row r="13" spans="1:9" x14ac:dyDescent="0.25">
      <c r="A13" s="14" t="s">
        <v>24</v>
      </c>
      <c r="B13" s="6">
        <v>4200</v>
      </c>
      <c r="C13">
        <f>B13*4</f>
        <v>16800</v>
      </c>
      <c r="D13">
        <f>B13*4</f>
        <v>16800</v>
      </c>
      <c r="E13">
        <f>B13*4</f>
        <v>16800</v>
      </c>
      <c r="F13" s="10">
        <f>B13*4</f>
        <v>16800</v>
      </c>
      <c r="G13" s="6">
        <v>0</v>
      </c>
      <c r="H13">
        <v>0</v>
      </c>
      <c r="I13">
        <v>0</v>
      </c>
    </row>
    <row r="14" spans="1:9" s="3" customFormat="1" x14ac:dyDescent="0.25">
      <c r="A14" s="21" t="s">
        <v>28</v>
      </c>
      <c r="B14" s="7">
        <v>36</v>
      </c>
      <c r="F14" s="11"/>
      <c r="G14" s="7"/>
    </row>
    <row r="15" spans="1:9" x14ac:dyDescent="0.25">
      <c r="A15" s="14" t="s">
        <v>25</v>
      </c>
      <c r="B15" s="6">
        <v>80</v>
      </c>
      <c r="C15" s="16">
        <f>B15*B14</f>
        <v>2880</v>
      </c>
      <c r="D15" s="16">
        <f>B15*B14</f>
        <v>2880</v>
      </c>
      <c r="E15" s="16">
        <f>B15*B14</f>
        <v>2880</v>
      </c>
      <c r="F15" s="17">
        <f>B15*B14</f>
        <v>2880</v>
      </c>
      <c r="G15" s="6">
        <v>0</v>
      </c>
      <c r="H15" s="16">
        <v>0</v>
      </c>
      <c r="I15" s="16">
        <v>0</v>
      </c>
    </row>
    <row r="16" spans="1:9" x14ac:dyDescent="0.25">
      <c r="A16" s="14" t="s">
        <v>26</v>
      </c>
      <c r="B16" s="6">
        <v>4</v>
      </c>
      <c r="C16" s="16">
        <f>B16*B14</f>
        <v>144</v>
      </c>
      <c r="D16" s="16">
        <f>B16*B14</f>
        <v>144</v>
      </c>
      <c r="E16" s="16">
        <f>B16*B14</f>
        <v>144</v>
      </c>
      <c r="F16" s="17">
        <f>B16*B14</f>
        <v>144</v>
      </c>
      <c r="G16" s="6">
        <v>0</v>
      </c>
      <c r="H16" s="16">
        <v>0</v>
      </c>
      <c r="I16" s="16">
        <v>0</v>
      </c>
    </row>
    <row r="17" spans="1:9" x14ac:dyDescent="0.25">
      <c r="A17" s="14" t="s">
        <v>27</v>
      </c>
      <c r="B17" s="6">
        <v>200</v>
      </c>
      <c r="C17" s="16">
        <f>B17*B14</f>
        <v>7200</v>
      </c>
      <c r="D17" s="16">
        <f>B17*B14</f>
        <v>7200</v>
      </c>
      <c r="E17" s="16">
        <f>B17*B14</f>
        <v>7200</v>
      </c>
      <c r="F17" s="17">
        <f>B17*B14</f>
        <v>7200</v>
      </c>
      <c r="G17" s="6">
        <v>0</v>
      </c>
      <c r="H17" s="16">
        <v>0</v>
      </c>
      <c r="I17" s="16">
        <v>0</v>
      </c>
    </row>
    <row r="18" spans="1:9" s="3" customFormat="1" x14ac:dyDescent="0.25">
      <c r="A18" s="23" t="s">
        <v>29</v>
      </c>
      <c r="B18" s="7"/>
      <c r="F18" s="11"/>
      <c r="G18" s="22"/>
    </row>
    <row r="19" spans="1:9" x14ac:dyDescent="0.25">
      <c r="A19" s="14" t="s">
        <v>6</v>
      </c>
      <c r="B19" s="15"/>
      <c r="C19" s="16">
        <f>2000+500+20000</f>
        <v>22500</v>
      </c>
      <c r="D19" s="16">
        <f>2000+500+20000</f>
        <v>22500</v>
      </c>
      <c r="E19" s="16">
        <f>2000+500+20000</f>
        <v>22500</v>
      </c>
      <c r="F19" s="17">
        <f>2000+500+20000</f>
        <v>22500</v>
      </c>
      <c r="G19" s="6">
        <f>925+275</f>
        <v>1200</v>
      </c>
      <c r="H19" s="16">
        <v>1200</v>
      </c>
      <c r="I19" s="16">
        <v>1200</v>
      </c>
    </row>
    <row r="20" spans="1:9" x14ac:dyDescent="0.25">
      <c r="A20" s="14" t="s">
        <v>7</v>
      </c>
      <c r="B20" s="15"/>
      <c r="C20" s="16">
        <v>25</v>
      </c>
      <c r="D20" s="16">
        <v>25</v>
      </c>
      <c r="E20" s="16">
        <v>25</v>
      </c>
      <c r="F20" s="17">
        <v>25</v>
      </c>
      <c r="G20" s="6">
        <v>0</v>
      </c>
      <c r="H20" s="16">
        <v>0</v>
      </c>
      <c r="I20" s="16">
        <v>0</v>
      </c>
    </row>
    <row r="21" spans="1:9" x14ac:dyDescent="0.25">
      <c r="A21" s="14" t="s">
        <v>8</v>
      </c>
      <c r="B21" s="25"/>
      <c r="C21" s="27">
        <f>20000+520+48000</f>
        <v>68520</v>
      </c>
      <c r="D21" s="16">
        <f>20000+520+48000</f>
        <v>68520</v>
      </c>
      <c r="E21" s="16">
        <f>20000+520+48000</f>
        <v>68520</v>
      </c>
      <c r="F21" s="26">
        <f>20000+520+48000</f>
        <v>68520</v>
      </c>
      <c r="G21" s="6">
        <v>25</v>
      </c>
      <c r="H21" s="16">
        <v>25</v>
      </c>
      <c r="I21" s="16">
        <v>25</v>
      </c>
    </row>
    <row r="22" spans="1:9" s="4" customFormat="1" x14ac:dyDescent="0.25">
      <c r="A22" s="29" t="s">
        <v>37</v>
      </c>
      <c r="B22" s="8"/>
      <c r="C22" s="24"/>
      <c r="F22" s="12"/>
      <c r="G22" s="8"/>
    </row>
    <row r="23" spans="1:9" s="2" customFormat="1" x14ac:dyDescent="0.25">
      <c r="A23" s="13" t="s">
        <v>9</v>
      </c>
      <c r="B23" s="6"/>
      <c r="C23" s="2">
        <f>SUM(C2,C7,C11,C15,C19)</f>
        <v>74380</v>
      </c>
      <c r="D23" s="2">
        <f t="shared" ref="D23:I23" si="0">SUM(D2,D7,D11,D15,D19)</f>
        <v>97380</v>
      </c>
      <c r="E23" s="2">
        <f t="shared" si="0"/>
        <v>131380</v>
      </c>
      <c r="F23" s="28">
        <f t="shared" si="0"/>
        <v>221380</v>
      </c>
      <c r="G23" s="6"/>
      <c r="H23" s="2">
        <f t="shared" si="0"/>
        <v>20000</v>
      </c>
      <c r="I23" s="2">
        <f t="shared" si="0"/>
        <v>28000</v>
      </c>
    </row>
    <row r="24" spans="1:9" s="2" customFormat="1" x14ac:dyDescent="0.25">
      <c r="A24" s="13" t="s">
        <v>10</v>
      </c>
      <c r="B24" s="6"/>
      <c r="C24" s="2">
        <f>SUM(C3,C8,C10,C16,C20)</f>
        <v>909</v>
      </c>
      <c r="D24" s="2">
        <f t="shared" ref="D24:I24" si="1">SUM(D3,D8,D10,D16,D20)</f>
        <v>609</v>
      </c>
      <c r="E24" s="2">
        <f t="shared" si="1"/>
        <v>609</v>
      </c>
      <c r="F24" s="13">
        <f t="shared" si="1"/>
        <v>789</v>
      </c>
      <c r="G24" s="6"/>
      <c r="H24" s="2">
        <f t="shared" si="1"/>
        <v>290</v>
      </c>
      <c r="I24" s="2">
        <f t="shared" si="1"/>
        <v>525</v>
      </c>
    </row>
    <row r="25" spans="1:9" s="2" customFormat="1" x14ac:dyDescent="0.25">
      <c r="A25" s="13" t="s">
        <v>11</v>
      </c>
      <c r="B25" s="6"/>
      <c r="C25" s="2">
        <f>SUM(C4,C11,C12,C13,C17,C21)</f>
        <v>124120</v>
      </c>
      <c r="D25" s="2">
        <f t="shared" ref="D25:I25" si="2">SUM(D4,D11,D12,D13,D17,D21)</f>
        <v>124120</v>
      </c>
      <c r="E25" s="2">
        <f t="shared" si="2"/>
        <v>126520</v>
      </c>
      <c r="F25" s="13">
        <f t="shared" si="2"/>
        <v>129720</v>
      </c>
      <c r="G25" s="6"/>
      <c r="H25" s="2">
        <f t="shared" si="2"/>
        <v>10625</v>
      </c>
      <c r="I25" s="2">
        <f t="shared" si="2"/>
        <v>10625</v>
      </c>
    </row>
    <row r="26" spans="1:9" s="20" customFormat="1" x14ac:dyDescent="0.25">
      <c r="A26" s="18" t="s">
        <v>32</v>
      </c>
      <c r="B26" s="19"/>
      <c r="C26" s="20">
        <f>16+B14</f>
        <v>52</v>
      </c>
      <c r="D26" s="20">
        <v>52</v>
      </c>
      <c r="E26" s="20">
        <v>52</v>
      </c>
      <c r="F26" s="18">
        <v>52</v>
      </c>
      <c r="G26" s="19"/>
      <c r="H26" s="20">
        <v>19</v>
      </c>
      <c r="I26" s="20">
        <v>19</v>
      </c>
    </row>
    <row r="28" spans="1:9" x14ac:dyDescent="0.25">
      <c r="A28" s="41" t="s">
        <v>33</v>
      </c>
      <c r="B28" s="33"/>
      <c r="C28" s="34"/>
      <c r="D28" s="33"/>
      <c r="E28" s="45" t="s">
        <v>60</v>
      </c>
      <c r="F28" s="34"/>
      <c r="G28" s="15"/>
      <c r="H28" s="41" t="s">
        <v>33</v>
      </c>
      <c r="I28" s="34"/>
    </row>
    <row r="29" spans="1:9" x14ac:dyDescent="0.25">
      <c r="A29" s="35" t="s">
        <v>34</v>
      </c>
      <c r="B29" s="30" t="s">
        <v>50</v>
      </c>
      <c r="C29" s="31"/>
      <c r="D29" s="30"/>
      <c r="E29" s="36" t="s">
        <v>56</v>
      </c>
      <c r="F29" s="32" t="s">
        <v>57</v>
      </c>
      <c r="H29" s="35" t="s">
        <v>36</v>
      </c>
      <c r="I29" s="31" t="s">
        <v>40</v>
      </c>
    </row>
    <row r="30" spans="1:9" x14ac:dyDescent="0.25">
      <c r="A30" s="35" t="s">
        <v>30</v>
      </c>
      <c r="B30" s="30" t="s">
        <v>41</v>
      </c>
      <c r="C30" s="31"/>
      <c r="D30" s="39" t="s">
        <v>58</v>
      </c>
      <c r="E30" s="36">
        <v>5</v>
      </c>
      <c r="F30" s="32">
        <v>80</v>
      </c>
      <c r="H30" s="35" t="s">
        <v>30</v>
      </c>
      <c r="I30" s="31" t="s">
        <v>42</v>
      </c>
    </row>
    <row r="31" spans="1:9" x14ac:dyDescent="0.25">
      <c r="A31" s="35" t="s">
        <v>35</v>
      </c>
      <c r="B31" s="30" t="s">
        <v>43</v>
      </c>
      <c r="C31" s="31"/>
      <c r="D31" s="39" t="s">
        <v>59</v>
      </c>
      <c r="E31" s="36">
        <v>1</v>
      </c>
      <c r="F31" s="32">
        <v>4</v>
      </c>
      <c r="H31" s="35" t="s">
        <v>46</v>
      </c>
      <c r="I31" s="31" t="s">
        <v>48</v>
      </c>
    </row>
    <row r="32" spans="1:9" x14ac:dyDescent="0.25">
      <c r="A32" s="35" t="s">
        <v>39</v>
      </c>
      <c r="B32" s="30" t="s">
        <v>44</v>
      </c>
      <c r="C32" s="31"/>
      <c r="D32" s="40" t="s">
        <v>4</v>
      </c>
      <c r="E32" s="37">
        <v>5</v>
      </c>
      <c r="F32" s="38">
        <v>200</v>
      </c>
      <c r="H32" s="42" t="s">
        <v>47</v>
      </c>
      <c r="I32" s="44" t="s">
        <v>49</v>
      </c>
    </row>
    <row r="33" spans="1:3" x14ac:dyDescent="0.25">
      <c r="A33" s="35" t="s">
        <v>45</v>
      </c>
      <c r="B33" s="30" t="s">
        <v>53</v>
      </c>
      <c r="C33" s="31"/>
    </row>
    <row r="34" spans="1:3" x14ac:dyDescent="0.25">
      <c r="A34" s="35" t="s">
        <v>51</v>
      </c>
      <c r="B34" s="30" t="s">
        <v>54</v>
      </c>
      <c r="C34" s="31"/>
    </row>
    <row r="35" spans="1:3" x14ac:dyDescent="0.25">
      <c r="A35" s="42" t="s">
        <v>52</v>
      </c>
      <c r="B35" s="43" t="s">
        <v>55</v>
      </c>
      <c r="C35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Gilmore</dc:creator>
  <cp:lastModifiedBy>Timothy Gilmore</cp:lastModifiedBy>
  <dcterms:created xsi:type="dcterms:W3CDTF">2022-03-03T21:50:11Z</dcterms:created>
  <dcterms:modified xsi:type="dcterms:W3CDTF">2022-03-04T04:50:56Z</dcterms:modified>
</cp:coreProperties>
</file>