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ronas.vinickas/Desktop/"/>
    </mc:Choice>
  </mc:AlternateContent>
  <xr:revisionPtr revIDLastSave="0" documentId="13_ncr:1_{B5F55A03-395A-394D-9416-C54674256808}" xr6:coauthVersionLast="47" xr6:coauthVersionMax="47" xr10:uidLastSave="{00000000-0000-0000-0000-000000000000}"/>
  <bookViews>
    <workbookView xWindow="0" yWindow="740" windowWidth="29400" windowHeight="16680" xr2:uid="{EA26F03B-D9F5-634F-824F-0A21BB5C2720}"/>
  </bookViews>
  <sheets>
    <sheet name="CL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1" l="1"/>
  <c r="C37" i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N46" i="1" s="1"/>
  <c r="D26" i="1"/>
  <c r="E26" i="1" s="1"/>
  <c r="F26" i="1" s="1"/>
  <c r="G26" i="1" s="1"/>
  <c r="H26" i="1" s="1"/>
  <c r="I26" i="1" s="1"/>
  <c r="J26" i="1" s="1"/>
  <c r="K26" i="1" s="1"/>
  <c r="L26" i="1" s="1"/>
  <c r="M26" i="1" s="1"/>
  <c r="M47" i="1" s="1"/>
  <c r="D27" i="1"/>
  <c r="E27" i="1" s="1"/>
  <c r="F27" i="1" s="1"/>
  <c r="G27" i="1" s="1"/>
  <c r="H27" i="1" s="1"/>
  <c r="I27" i="1" s="1"/>
  <c r="J27" i="1" s="1"/>
  <c r="K27" i="1" s="1"/>
  <c r="L27" i="1" s="1"/>
  <c r="L48" i="1" s="1"/>
  <c r="D28" i="1"/>
  <c r="E28" i="1" s="1"/>
  <c r="F28" i="1" s="1"/>
  <c r="G28" i="1" s="1"/>
  <c r="H28" i="1" s="1"/>
  <c r="I28" i="1" s="1"/>
  <c r="J28" i="1" s="1"/>
  <c r="K28" i="1" s="1"/>
  <c r="K49" i="1" s="1"/>
  <c r="D29" i="1"/>
  <c r="E29" i="1" s="1"/>
  <c r="F29" i="1" s="1"/>
  <c r="G29" i="1" s="1"/>
  <c r="H29" i="1" s="1"/>
  <c r="I29" i="1" s="1"/>
  <c r="J29" i="1" s="1"/>
  <c r="J50" i="1" s="1"/>
  <c r="D30" i="1"/>
  <c r="E30" i="1" s="1"/>
  <c r="F30" i="1" s="1"/>
  <c r="G30" i="1" s="1"/>
  <c r="H30" i="1" s="1"/>
  <c r="I30" i="1" s="1"/>
  <c r="I51" i="1" s="1"/>
  <c r="D31" i="1"/>
  <c r="E31" i="1" s="1"/>
  <c r="F31" i="1" s="1"/>
  <c r="G31" i="1" s="1"/>
  <c r="H31" i="1" s="1"/>
  <c r="H52" i="1" s="1"/>
  <c r="D32" i="1"/>
  <c r="E32" i="1" s="1"/>
  <c r="F32" i="1" s="1"/>
  <c r="G32" i="1" s="1"/>
  <c r="G53" i="1" s="1"/>
  <c r="D33" i="1"/>
  <c r="E33" i="1" s="1"/>
  <c r="F33" i="1" s="1"/>
  <c r="F54" i="1" s="1"/>
  <c r="D34" i="1"/>
  <c r="E34" i="1" s="1"/>
  <c r="E55" i="1" s="1"/>
  <c r="D35" i="1"/>
  <c r="D56" i="1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O45" i="1" s="1"/>
  <c r="D18" i="1"/>
  <c r="E18" i="1"/>
  <c r="F18" i="1"/>
  <c r="G18" i="1"/>
  <c r="H18" i="1"/>
  <c r="I18" i="1"/>
  <c r="J18" i="1"/>
  <c r="K18" i="1"/>
  <c r="L18" i="1"/>
  <c r="M18" i="1"/>
  <c r="N18" i="1"/>
  <c r="O18" i="1"/>
  <c r="C18" i="1"/>
  <c r="D37" i="1" l="1"/>
  <c r="E37" i="1"/>
  <c r="D38" i="1"/>
  <c r="D57" i="1" s="1"/>
  <c r="F37" i="1" l="1"/>
  <c r="E38" i="1"/>
  <c r="E56" i="1" s="1"/>
  <c r="E57" i="1" l="1"/>
  <c r="G37" i="1"/>
  <c r="F38" i="1"/>
  <c r="F55" i="1" s="1"/>
  <c r="H37" i="1" l="1"/>
  <c r="G38" i="1"/>
  <c r="G54" i="1" s="1"/>
  <c r="F56" i="1"/>
  <c r="G56" i="1" s="1"/>
  <c r="F57" i="1"/>
  <c r="G57" i="1" s="1"/>
  <c r="I37" i="1" l="1"/>
  <c r="H38" i="1"/>
  <c r="H53" i="1" s="1"/>
  <c r="G55" i="1"/>
  <c r="H55" i="1" s="1"/>
  <c r="J37" i="1" l="1"/>
  <c r="I38" i="1"/>
  <c r="I52" i="1" s="1"/>
  <c r="H54" i="1"/>
  <c r="I54" i="1" s="1"/>
  <c r="H57" i="1"/>
  <c r="I57" i="1" s="1"/>
  <c r="H56" i="1"/>
  <c r="I56" i="1" s="1"/>
  <c r="K37" i="1" l="1"/>
  <c r="J38" i="1"/>
  <c r="J51" i="1" s="1"/>
  <c r="I53" i="1"/>
  <c r="I55" i="1"/>
  <c r="J55" i="1" s="1"/>
  <c r="J53" i="1" l="1"/>
  <c r="L37" i="1"/>
  <c r="K38" i="1"/>
  <c r="K50" i="1" s="1"/>
  <c r="J52" i="1"/>
  <c r="K52" i="1" s="1"/>
  <c r="J54" i="1"/>
  <c r="K54" i="1" s="1"/>
  <c r="J56" i="1"/>
  <c r="K56" i="1" s="1"/>
  <c r="J57" i="1"/>
  <c r="M37" i="1" l="1"/>
  <c r="L38" i="1"/>
  <c r="L49" i="1" s="1"/>
  <c r="K51" i="1"/>
  <c r="L51" i="1" s="1"/>
  <c r="K53" i="1"/>
  <c r="L53" i="1" s="1"/>
  <c r="K57" i="1"/>
  <c r="K55" i="1"/>
  <c r="L50" i="1" l="1"/>
  <c r="L54" i="1"/>
  <c r="N37" i="1"/>
  <c r="O37" i="1" s="1"/>
  <c r="M38" i="1"/>
  <c r="M48" i="1" s="1"/>
  <c r="L55" i="1"/>
  <c r="L52" i="1"/>
  <c r="L57" i="1"/>
  <c r="L56" i="1"/>
  <c r="M55" i="1" l="1"/>
  <c r="O38" i="1"/>
  <c r="O46" i="1" s="1"/>
  <c r="N38" i="1"/>
  <c r="N47" i="1" s="1"/>
  <c r="O47" i="1" s="1"/>
  <c r="M54" i="1"/>
  <c r="N48" i="1"/>
  <c r="O48" i="1" s="1"/>
  <c r="M49" i="1"/>
  <c r="N49" i="1" s="1"/>
  <c r="O49" i="1" s="1"/>
  <c r="M56" i="1"/>
  <c r="N56" i="1" s="1"/>
  <c r="O56" i="1" s="1"/>
  <c r="M50" i="1"/>
  <c r="M57" i="1"/>
  <c r="M51" i="1"/>
  <c r="M52" i="1"/>
  <c r="M53" i="1"/>
  <c r="N50" i="1" l="1"/>
  <c r="O50" i="1" s="1"/>
  <c r="N54" i="1"/>
  <c r="O54" i="1" s="1"/>
  <c r="N53" i="1"/>
  <c r="O53" i="1" s="1"/>
  <c r="N52" i="1"/>
  <c r="O52" i="1" s="1"/>
  <c r="N51" i="1"/>
  <c r="O51" i="1" s="1"/>
  <c r="N57" i="1"/>
  <c r="O57" i="1" s="1"/>
  <c r="N55" i="1"/>
  <c r="O55" i="1" s="1"/>
  <c r="O58" i="1" l="1"/>
</calcChain>
</file>

<file path=xl/sharedStrings.xml><?xml version="1.0" encoding="utf-8"?>
<sst xmlns="http://schemas.openxmlformats.org/spreadsheetml/2006/main" count="53" uniqueCount="23">
  <si>
    <t>week_0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</si>
  <si>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</si>
  <si>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</si>
  <si>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</si>
  <si>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</si>
  <si>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</si>
  <si>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</si>
  <si>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</si>
  <si>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</si>
  <si>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</si>
  <si>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</si>
  <si>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</si>
  <si>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</si>
  <si>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Cumulative Column Average</t>
  </si>
  <si>
    <t>Column Average</t>
  </si>
  <si>
    <t>Cumulative Growth</t>
  </si>
  <si>
    <t>LTV Average</t>
  </si>
  <si>
    <t>Weeks Since User Registration</t>
  </si>
  <si>
    <t>Registration Cohort Week</t>
  </si>
  <si>
    <t>Weekly Average Revenue Per User (ARPU) by Cohorts (USD)</t>
  </si>
  <si>
    <t xml:space="preserve"> </t>
  </si>
  <si>
    <t>Cumulative ARPU by Cohorts (USD)</t>
  </si>
  <si>
    <t>Cumulative ARPU Prediction by Cohorts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</si>
</sst>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yyyy\-mm\-dd;@"/>
    <numFmt numFmtId="165" formatCode="0.0000"/>
    <numFmt numFmtId="166" formatCode="0.000"/>
    <numFmt numFmtId="167" formatCode="_-* #,##0.000_-;\-* #,##0.000_-;_-* &quot;-&quot;??_-;_-@_-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0" fontId="3" fillId="0" borderId="0" xfId="0" applyFont="1"/>
    <xf numFmtId="0" fontId="0" fillId="2" borderId="0" xfId="0" applyFill="1"/>
    <xf numFmtId="0" fontId="2" fillId="3" borderId="0" xfId="0" applyFont="1" applyFill="1"/>
    <xf numFmtId="164" fontId="0" fillId="0" borderId="1" xfId="0" applyNumberFormat="1" applyBorder="1" applyAlignment="1">
      <alignment horizontal="center" vertical="center"/>
    </xf>
    <xf numFmtId="167" fontId="0" fillId="0" borderId="1" xfId="1" applyNumberFormat="1" applyFont="1" applyBorder="1"/>
    <xf numFmtId="0" fontId="5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15" xfId="0" applyBorder="1"/>
    <xf numFmtId="0" fontId="3" fillId="4" borderId="0" xfId="0" applyFont="1" applyFill="1" applyAlignment="1">
      <alignment horizontal="center" vertical="center"/>
    </xf>
    <xf numFmtId="166" fontId="3" fillId="4" borderId="14" xfId="0" applyNumberFormat="1" applyFont="1" applyFill="1" applyBorder="1"/>
    <xf numFmtId="166" fontId="3" fillId="4" borderId="13" xfId="0" applyNumberFormat="1" applyFont="1" applyFill="1" applyBorder="1"/>
    <xf numFmtId="166" fontId="3" fillId="4" borderId="0" xfId="0" applyNumberFormat="1" applyFont="1" applyFill="1"/>
    <xf numFmtId="166" fontId="3" fillId="4" borderId="8" xfId="0" applyNumberFormat="1" applyFont="1" applyFill="1" applyBorder="1"/>
    <xf numFmtId="164" fontId="0" fillId="0" borderId="16" xfId="0" applyNumberFormat="1" applyBorder="1" applyAlignment="1">
      <alignment horizontal="center" vertical="center"/>
    </xf>
    <xf numFmtId="166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2" borderId="19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166" fontId="3" fillId="4" borderId="9" xfId="0" applyNumberFormat="1" applyFont="1" applyFill="1" applyBorder="1"/>
    <xf numFmtId="166" fontId="3" fillId="4" borderId="3" xfId="0" applyNumberFormat="1" applyFont="1" applyFill="1" applyBorder="1"/>
    <xf numFmtId="0" fontId="3" fillId="4" borderId="5" xfId="0" applyFont="1" applyFill="1" applyBorder="1" applyAlignment="1">
      <alignment horizontal="center" vertical="center"/>
    </xf>
    <xf numFmtId="10" fontId="3" fillId="4" borderId="5" xfId="2" applyNumberFormat="1" applyFont="1" applyFill="1" applyBorder="1"/>
    <xf numFmtId="10" fontId="3" fillId="4" borderId="10" xfId="2" applyNumberFormat="1" applyFont="1" applyFill="1" applyBorder="1"/>
    <xf numFmtId="10" fontId="3" fillId="4" borderId="9" xfId="2" applyNumberFormat="1" applyFont="1" applyFill="1" applyBorder="1"/>
    <xf numFmtId="10" fontId="3" fillId="4" borderId="13" xfId="2" applyNumberFormat="1" applyFont="1" applyFill="1" applyBorder="1"/>
    <xf numFmtId="10" fontId="3" fillId="4" borderId="3" xfId="2" applyNumberFormat="1" applyFont="1" applyFill="1" applyBorder="1"/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21</xdr:col>
      <xdr:colOff>12700</xdr:colOff>
      <xdr:row>16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80AB06-B8F2-062B-87F8-385B1E310F60}"/>
            </a:ext>
          </a:extLst>
        </xdr:cNvPr>
        <xdr:cNvSpPr txBox="1"/>
      </xdr:nvSpPr>
      <xdr:spPr>
        <a:xfrm>
          <a:off x="14224000" y="406400"/>
          <a:ext cx="4140200" cy="299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/>
            <a:t>Highest average revenue per user is on the initial start week which </a:t>
          </a:r>
          <a:r>
            <a:rPr lang="en-GB" sz="1100" b="1" baseline="0"/>
            <a:t>indicates strong early monetization</a:t>
          </a:r>
        </a:p>
        <a:p>
          <a:endParaRPr lang="en-GB" sz="1100" baseline="0"/>
        </a:p>
        <a:p>
          <a:r>
            <a:rPr lang="en-GB" sz="1100" baseline="0"/>
            <a:t>There is a significant decline after a few weeks, which indicates </a:t>
          </a:r>
          <a:r>
            <a:rPr lang="en-GB" sz="1100" b="1" baseline="0"/>
            <a:t>a decline in user engagement or monetization opportunities</a:t>
          </a:r>
          <a:br>
            <a:rPr lang="en-GB" sz="1100"/>
          </a:br>
          <a:br>
            <a:rPr lang="en-GB" sz="1100"/>
          </a:br>
          <a:r>
            <a:rPr lang="en-GB"/>
            <a:t>Users who registered in </a:t>
          </a:r>
          <a:r>
            <a:rPr lang="en-GB" b="1"/>
            <a:t>November</a:t>
          </a:r>
          <a:r>
            <a:rPr lang="en-GB"/>
            <a:t> generate more revenue not only in their first week but also </a:t>
          </a:r>
          <a:r>
            <a:rPr lang="en-GB" b="1"/>
            <a:t>consistently across subsequent weeks</a:t>
          </a:r>
          <a:r>
            <a:rPr lang="en-GB"/>
            <a:t>, compared to users who joined in </a:t>
          </a:r>
          <a:r>
            <a:rPr lang="en-GB" b="1"/>
            <a:t>December</a:t>
          </a:r>
          <a:r>
            <a:rPr lang="en-GB"/>
            <a:t>. This could </a:t>
          </a:r>
          <a:r>
            <a:rPr lang="en-GB" b="1"/>
            <a:t>reflect stronger marketing quality, better onboarding, or seasonal factors </a:t>
          </a:r>
          <a:r>
            <a:rPr lang="en-GB"/>
            <a:t>affecting user intent.</a:t>
          </a:r>
        </a:p>
        <a:p>
          <a:endParaRPr lang="en-GB" sz="1100"/>
        </a:p>
        <a:p>
          <a:r>
            <a:rPr lang="en-GB" sz="1100" baseline="0"/>
            <a:t>The </a:t>
          </a:r>
          <a:r>
            <a:rPr lang="en-GB" sz="1100" b="1" baseline="0"/>
            <a:t>highest</a:t>
          </a:r>
          <a:r>
            <a:rPr lang="en-GB" sz="1100" baseline="0"/>
            <a:t> weekly average revenue per user is on </a:t>
          </a:r>
          <a:r>
            <a:rPr lang="en-GB" sz="1100" b="1" baseline="0"/>
            <a:t>November 22 week</a:t>
          </a:r>
          <a:r>
            <a:rPr lang="en-GB" sz="1100" baseline="0"/>
            <a:t>, </a:t>
          </a:r>
          <a:r>
            <a:rPr lang="en-GB" sz="1100" b="1" baseline="0"/>
            <a:t>lowest</a:t>
          </a:r>
          <a:r>
            <a:rPr lang="en-GB" sz="1100" baseline="0"/>
            <a:t> seems to be in the </a:t>
          </a:r>
          <a:r>
            <a:rPr lang="en-GB" sz="1100" b="1" baseline="0"/>
            <a:t>first and the last weeks of January</a:t>
          </a:r>
          <a:r>
            <a:rPr lang="en-GB" sz="1100" baseline="0"/>
            <a:t>. It indicates that there could be some product/marketing issue or seasonality effect </a:t>
          </a:r>
          <a:br>
            <a:rPr lang="en-GB" sz="1100" baseline="0"/>
          </a:br>
          <a:br>
            <a:rPr lang="en-GB" sz="1100" baseline="0"/>
          </a:br>
          <a:endParaRPr lang="en-GB" sz="1100" baseline="0"/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21</xdr:col>
      <xdr:colOff>12700</xdr:colOff>
      <xdr:row>38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E53F2C9-B5E9-914A-963E-81244B966CB9}"/>
            </a:ext>
          </a:extLst>
        </xdr:cNvPr>
        <xdr:cNvSpPr txBox="1"/>
      </xdr:nvSpPr>
      <xdr:spPr>
        <a:xfrm>
          <a:off x="14224000" y="4292600"/>
          <a:ext cx="4140200" cy="354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If customer acquisition</a:t>
          </a:r>
          <a:r>
            <a:rPr lang="en-GB" sz="1100" baseline="0"/>
            <a:t> costs are </a:t>
          </a:r>
          <a:r>
            <a:rPr lang="en-GB" sz="1100" b="1" baseline="0"/>
            <a:t>2 USD</a:t>
          </a:r>
          <a:r>
            <a:rPr lang="en-GB" sz="1100" baseline="0"/>
            <a:t>, we can see an </a:t>
          </a:r>
          <a:r>
            <a:rPr lang="en-GB" sz="1100" b="1" baseline="0"/>
            <a:t>actual payback in November acquired customers within the first 4 weeks</a:t>
          </a:r>
        </a:p>
        <a:p>
          <a:endParaRPr lang="en-GB" sz="1100" baseline="0"/>
        </a:p>
        <a:p>
          <a:r>
            <a:rPr lang="en-GB" sz="1100" baseline="0"/>
            <a:t>However, if we look at </a:t>
          </a:r>
          <a:r>
            <a:rPr lang="en-GB" sz="1100" b="1" baseline="0"/>
            <a:t>December and January</a:t>
          </a:r>
          <a:r>
            <a:rPr lang="en-GB" sz="1100" baseline="0"/>
            <a:t>, none of those customers seem to reach those numbers and overall </a:t>
          </a:r>
          <a:r>
            <a:rPr lang="en-GB" sz="1100" b="1" baseline="0"/>
            <a:t>growth</a:t>
          </a:r>
          <a:r>
            <a:rPr lang="en-GB" sz="1100" baseline="0"/>
            <a:t> across weeks is </a:t>
          </a:r>
          <a:r>
            <a:rPr lang="en-GB" sz="1100" b="1" baseline="0"/>
            <a:t>low</a:t>
          </a:r>
        </a:p>
        <a:p>
          <a:endParaRPr lang="en-GB" sz="1100" baseline="0"/>
        </a:p>
        <a:p>
          <a:r>
            <a:rPr lang="en-GB" sz="1100" baseline="0"/>
            <a:t>Users in November show consistent and high cumulative AOV over time</a:t>
          </a:r>
        </a:p>
        <a:p>
          <a:endParaRPr lang="en-GB" sz="1100" baseline="0"/>
        </a:p>
        <a:p>
          <a:r>
            <a:rPr lang="en-GB" sz="1100" b="1" baseline="0"/>
            <a:t>December and January customers drop significantly over time</a:t>
          </a:r>
          <a:r>
            <a:rPr lang="en-GB" sz="1100" baseline="0"/>
            <a:t>, it indicates seasonal/post-holiday changes or possible changes in product pricing or engagement</a:t>
          </a:r>
        </a:p>
        <a:p>
          <a:endParaRPr lang="en-GB" sz="1100" baseline="0"/>
        </a:p>
        <a:p>
          <a:r>
            <a:rPr lang="en-GB" sz="1100" baseline="0"/>
            <a:t>Most of user value that is generated comes within the </a:t>
          </a:r>
          <a:r>
            <a:rPr lang="en-GB" sz="1100" b="1" baseline="0"/>
            <a:t>first 3-4 weeks</a:t>
          </a:r>
          <a:r>
            <a:rPr lang="en-GB" sz="1100" baseline="0"/>
            <a:t>, we should think about re-engaging users after those weeks </a:t>
          </a:r>
        </a:p>
        <a:p>
          <a:endParaRPr lang="en-GB" sz="1100" baseline="0"/>
        </a:p>
        <a:p>
          <a:r>
            <a:rPr lang="en-GB" sz="1100" b="1" baseline="0"/>
            <a:t>Second week of November seems to return excellent results </a:t>
          </a:r>
          <a:r>
            <a:rPr lang="en-GB" sz="1100" baseline="0"/>
            <a:t>compared to other months, it may indicate holiday traffic, or impact of ads or referral campaigns</a:t>
          </a:r>
        </a:p>
        <a:p>
          <a:endParaRPr lang="en-GB" sz="1100" baseline="0"/>
        </a:p>
      </xdr:txBody>
    </xdr:sp>
    <xdr:clientData/>
  </xdr:twoCellAnchor>
  <xdr:twoCellAnchor>
    <xdr:from>
      <xdr:col>16</xdr:col>
      <xdr:colOff>0</xdr:colOff>
      <xdr:row>42</xdr:row>
      <xdr:rowOff>0</xdr:rowOff>
    </xdr:from>
    <xdr:to>
      <xdr:col>21</xdr:col>
      <xdr:colOff>12700</xdr:colOff>
      <xdr:row>60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04A748-04D6-9D4F-B1DB-1AEAA60E83B3}"/>
            </a:ext>
          </a:extLst>
        </xdr:cNvPr>
        <xdr:cNvSpPr txBox="1"/>
      </xdr:nvSpPr>
      <xdr:spPr>
        <a:xfrm>
          <a:off x="14224000" y="8585200"/>
          <a:ext cx="4140200" cy="368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While the data is still partially predictive, the consistently weak early performance suggests a </a:t>
          </a:r>
          <a:r>
            <a:rPr lang="en-GB" sz="1100" b="1" baseline="0"/>
            <a:t>low likelihood of strong lifetime value</a:t>
          </a:r>
          <a:r>
            <a:rPr lang="en-GB" sz="1100" baseline="0"/>
            <a:t>, raising concerns about the quality and intent of users acquired during this period.</a:t>
          </a:r>
        </a:p>
        <a:p>
          <a:endParaRPr lang="en-GB" sz="1100" baseline="0"/>
        </a:p>
        <a:p>
          <a:r>
            <a:rPr lang="en-GB" sz="1100" baseline="0"/>
            <a:t>November cohorts show eventual payback by weeks 3-5. However, those numbers are not ideal and only slightly exceeds CAC</a:t>
          </a:r>
          <a:r>
            <a:rPr lang="en-GB" sz="1100" b="1" baseline="0"/>
            <a:t>, suggesting limited long-term profitability. </a:t>
          </a:r>
        </a:p>
        <a:p>
          <a:endParaRPr lang="en-GB" sz="1100" baseline="0"/>
        </a:p>
        <a:p>
          <a:r>
            <a:rPr lang="en-GB" sz="1100" b="1" baseline="0"/>
            <a:t>December and January cohorts underperform </a:t>
          </a:r>
          <a:r>
            <a:rPr lang="en-GB" sz="1100" baseline="0"/>
            <a:t>and predictions show that breakeven is not approached at all. This could be related to decline in user quality due to seasonality or product related reasons. </a:t>
          </a:r>
        </a:p>
        <a:p>
          <a:endParaRPr lang="en-GB" sz="1100" baseline="0"/>
        </a:p>
        <a:p>
          <a:r>
            <a:rPr lang="en-GB" sz="1100" baseline="0"/>
            <a:t>Weaker revenue growth patterns indicate a potentional problem and this trend shows that </a:t>
          </a:r>
          <a:r>
            <a:rPr lang="en-GB" sz="1100" b="1" baseline="0"/>
            <a:t>acquisition and onboarding flows should be re-evaluated</a:t>
          </a:r>
          <a:r>
            <a:rPr lang="en-GB" sz="1100" baseline="0"/>
            <a:t>. Also, either CAC should be reduced or monetization strategy should be improved to maintain sustainability</a:t>
          </a:r>
          <a:br>
            <a:rPr lang="en-GB" sz="1100" baseline="0"/>
          </a:br>
          <a:endParaRPr lang="en-GB" sz="1100" baseline="0"/>
        </a:p>
        <a:p>
          <a:r>
            <a:rPr lang="en-GB" sz="1100" baseline="0"/>
            <a:t>As we have average LTV 1.471, </a:t>
          </a:r>
          <a:r>
            <a:rPr lang="en-GB" sz="1100" b="1" baseline="0"/>
            <a:t>we are acquiring users at a loss on average</a:t>
          </a:r>
        </a:p>
        <a:p>
          <a:endParaRPr lang="en-GB" sz="1100" baseline="0"/>
        </a:p>
        <a:p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B37A-0C3A-8D43-84BF-D259F87B9B3D}">
  <dimension ref="A2:Q58"/>
  <sheetViews>
    <sheetView tabSelected="1" topLeftCell="B1" zoomScaleNormal="100" workbookViewId="0">
      <selection activeCell="Q65" sqref="Q65"/>
    </sheetView>
  </sheetViews>
  <sheetFormatPr baseColWidth="10" defaultRowHeight="16" x14ac:dyDescent="0.2"/>
  <cols>
    <col min="2" max="2" width="24.1640625" bestFit="1" customWidth="1"/>
  </cols>
  <sheetData>
    <row r="2" spans="2:17" x14ac:dyDescent="0.2">
      <c r="B2" s="12" t="s">
        <v>19</v>
      </c>
      <c r="Q2" s="7"/>
    </row>
    <row r="3" spans="2:17" x14ac:dyDescent="0.2">
      <c r="B3" s="8"/>
      <c r="C3" s="45" t="s">
        <v>17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2:17" ht="17" thickBot="1" x14ac:dyDescent="0.25">
      <c r="B4" s="34" t="s">
        <v>18</v>
      </c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J4" s="9" t="s">
        <v>7</v>
      </c>
      <c r="K4" s="9" t="s">
        <v>8</v>
      </c>
      <c r="L4" s="9" t="s">
        <v>9</v>
      </c>
      <c r="M4" s="9" t="s">
        <v>10</v>
      </c>
      <c r="N4" s="9" t="s">
        <v>11</v>
      </c>
      <c r="O4" s="9" t="s">
        <v>12</v>
      </c>
    </row>
    <row r="5" spans="2:17" x14ac:dyDescent="0.2">
      <c r="B5" s="1">
        <v>44136</v>
      </c>
      <c r="C5" s="4">
        <v>0.93799183185576196</v>
      </c>
      <c r="D5" s="4">
        <v>0.32637712919613499</v>
      </c>
      <c r="E5" s="4">
        <v>0.26720788923199501</v>
      </c>
      <c r="F5" s="4">
        <v>0.26172925590198198</v>
      </c>
      <c r="G5" s="4">
        <v>0.15987648172128699</v>
      </c>
      <c r="H5" s="4">
        <v>0.15320251021018</v>
      </c>
      <c r="I5" s="4">
        <v>0.165305309293754</v>
      </c>
      <c r="J5" s="4">
        <v>2.50024902878772E-2</v>
      </c>
      <c r="K5" s="4">
        <v>7.8195039346548399E-3</v>
      </c>
      <c r="L5" s="4">
        <v>1.37961948401235E-2</v>
      </c>
      <c r="M5" s="4">
        <v>2.31596772586911E-2</v>
      </c>
      <c r="N5" s="4">
        <v>1.49417272636716E-2</v>
      </c>
      <c r="O5" s="4">
        <v>1.81791015041338E-2</v>
      </c>
    </row>
    <row r="6" spans="2:17" x14ac:dyDescent="0.2">
      <c r="B6" s="1">
        <v>44143</v>
      </c>
      <c r="C6" s="4">
        <v>1.1919664859536701</v>
      </c>
      <c r="D6" s="4">
        <v>0.38128388368654498</v>
      </c>
      <c r="E6" s="4">
        <v>0.28123459832429698</v>
      </c>
      <c r="F6" s="4">
        <v>0.22930014785608599</v>
      </c>
      <c r="G6" s="4">
        <v>0.27655248891079298</v>
      </c>
      <c r="H6" s="4">
        <v>0.10448496796451399</v>
      </c>
      <c r="I6" s="4">
        <v>3.9366683095120703E-2</v>
      </c>
      <c r="J6" s="4">
        <v>6.9369147363233102E-2</v>
      </c>
      <c r="K6" s="4"/>
      <c r="L6" s="4">
        <v>1.2013307047806799E-2</v>
      </c>
      <c r="M6" s="4">
        <v>3.5485460818136999E-2</v>
      </c>
      <c r="N6" s="4">
        <v>2.0515032035485398E-2</v>
      </c>
      <c r="O6" s="4"/>
    </row>
    <row r="7" spans="2:17" x14ac:dyDescent="0.2">
      <c r="B7" s="1">
        <v>44150</v>
      </c>
      <c r="C7" s="4">
        <v>1.3817315774726799</v>
      </c>
      <c r="D7" s="4">
        <v>0.29677780891005801</v>
      </c>
      <c r="E7" s="4">
        <v>0.21871672737461401</v>
      </c>
      <c r="F7" s="4">
        <v>0.227570748108713</v>
      </c>
      <c r="G7" s="4">
        <v>0.167105631829644</v>
      </c>
      <c r="H7" s="4">
        <v>2.56094144017932E-2</v>
      </c>
      <c r="I7" s="4">
        <v>2.8803586438778301E-2</v>
      </c>
      <c r="J7" s="4">
        <v>2.2022975623423899E-2</v>
      </c>
      <c r="K7" s="4">
        <v>2.0958251611095501E-2</v>
      </c>
      <c r="L7" s="4">
        <v>6.2202297562342296E-3</v>
      </c>
      <c r="M7" s="4">
        <v>4.4270103670495898E-3</v>
      </c>
      <c r="N7" s="4"/>
      <c r="O7" s="4"/>
    </row>
    <row r="8" spans="2:17" x14ac:dyDescent="0.2">
      <c r="B8" s="1">
        <v>44157</v>
      </c>
      <c r="C8" s="4">
        <v>1.6472475429036999</v>
      </c>
      <c r="D8" s="4">
        <v>0.23588124458929499</v>
      </c>
      <c r="E8" s="4">
        <v>0.225339919539644</v>
      </c>
      <c r="F8" s="4">
        <v>0.119366502011508</v>
      </c>
      <c r="G8" s="4">
        <v>3.7021948362784503E-2</v>
      </c>
      <c r="H8" s="4">
        <v>1.3240311656566601E-2</v>
      </c>
      <c r="I8" s="4">
        <v>6.4164587258746198E-3</v>
      </c>
      <c r="J8" s="4">
        <v>1.05922493252533E-2</v>
      </c>
      <c r="K8" s="4">
        <v>3.4577583133879902E-2</v>
      </c>
      <c r="L8" s="4">
        <v>3.7683963945612802E-3</v>
      </c>
      <c r="M8" s="4"/>
      <c r="N8" s="4"/>
      <c r="O8" s="4"/>
    </row>
    <row r="9" spans="2:17" x14ac:dyDescent="0.2">
      <c r="B9" s="1">
        <v>44164</v>
      </c>
      <c r="C9" s="4">
        <v>1.31940339229684</v>
      </c>
      <c r="D9" s="4">
        <v>0.36342139966349801</v>
      </c>
      <c r="E9" s="4">
        <v>0.24328134236733201</v>
      </c>
      <c r="F9" s="4">
        <v>4.8019644399981798E-2</v>
      </c>
      <c r="G9" s="4">
        <v>1.24141694329498E-2</v>
      </c>
      <c r="H9" s="4">
        <v>2.2145423127643098E-2</v>
      </c>
      <c r="I9" s="4">
        <v>6.0934018462098097E-3</v>
      </c>
      <c r="J9" s="4">
        <v>1.19594379518894E-2</v>
      </c>
      <c r="K9" s="4">
        <v>5.4113046246191598E-3</v>
      </c>
      <c r="L9" s="4"/>
      <c r="M9" s="4"/>
      <c r="N9" s="4"/>
      <c r="O9" s="4"/>
    </row>
    <row r="10" spans="2:17" x14ac:dyDescent="0.2">
      <c r="B10" s="1">
        <v>44171</v>
      </c>
      <c r="C10" s="4">
        <v>1.2025722327122399</v>
      </c>
      <c r="D10" s="4">
        <v>0.32943817022337801</v>
      </c>
      <c r="E10" s="4">
        <v>8.1477786882325695E-2</v>
      </c>
      <c r="F10" s="4">
        <v>3.44151911361288E-2</v>
      </c>
      <c r="G10" s="4">
        <v>2.08414977377177E-2</v>
      </c>
      <c r="H10" s="4">
        <v>2.6933627845666001E-2</v>
      </c>
      <c r="I10" s="4">
        <v>2.4404146923652399E-2</v>
      </c>
      <c r="J10" s="4">
        <v>2.2088424952794801E-3</v>
      </c>
      <c r="K10" s="4"/>
      <c r="L10" s="4"/>
      <c r="M10" s="4"/>
      <c r="N10" s="4"/>
      <c r="O10" s="4"/>
    </row>
    <row r="11" spans="2:17" x14ac:dyDescent="0.2">
      <c r="B11" s="1">
        <v>44178</v>
      </c>
      <c r="C11" s="4">
        <v>1.00822963463602</v>
      </c>
      <c r="D11" s="4">
        <v>0.107820140738679</v>
      </c>
      <c r="E11" s="4">
        <v>4.0233769331689997E-2</v>
      </c>
      <c r="F11" s="4">
        <v>3.02150836878304E-2</v>
      </c>
      <c r="G11" s="4">
        <v>4.0830119667634002E-2</v>
      </c>
      <c r="H11" s="4">
        <v>2.9817516797201099E-2</v>
      </c>
      <c r="I11" s="4">
        <v>3.9756689062934802E-4</v>
      </c>
      <c r="J11" s="4"/>
      <c r="K11" s="4"/>
      <c r="L11" s="4"/>
      <c r="M11" s="4"/>
      <c r="N11" s="4"/>
      <c r="O11" s="4"/>
    </row>
    <row r="12" spans="2:17" x14ac:dyDescent="0.2">
      <c r="B12" s="1">
        <v>44185</v>
      </c>
      <c r="C12" s="4">
        <v>0.36870443073471598</v>
      </c>
      <c r="D12" s="4">
        <v>5.38418395961862E-2</v>
      </c>
      <c r="E12" s="4">
        <v>2.0919798093101499E-2</v>
      </c>
      <c r="F12" s="4">
        <v>2.3275378575434599E-2</v>
      </c>
      <c r="G12" s="4">
        <v>1.80033651149747E-2</v>
      </c>
      <c r="H12" s="4">
        <v>8.0762759394279304E-3</v>
      </c>
      <c r="I12" s="4"/>
      <c r="J12" s="4"/>
      <c r="K12" s="4"/>
      <c r="L12" s="4"/>
      <c r="M12" s="4"/>
      <c r="N12" s="4"/>
      <c r="O12" s="4"/>
    </row>
    <row r="13" spans="2:17" x14ac:dyDescent="0.2">
      <c r="B13" s="1">
        <v>44192</v>
      </c>
      <c r="C13" s="4">
        <v>0.33907733236592202</v>
      </c>
      <c r="D13" s="4">
        <v>5.0849507225346098E-2</v>
      </c>
      <c r="E13" s="4">
        <v>4.5347360783602299E-3</v>
      </c>
      <c r="F13" s="4">
        <v>2.03760807787653E-2</v>
      </c>
      <c r="G13" s="4">
        <v>5.9858516234355102E-3</v>
      </c>
      <c r="H13" s="4"/>
      <c r="I13" s="4"/>
      <c r="J13" s="4"/>
      <c r="K13" s="4"/>
      <c r="L13" s="4"/>
      <c r="M13" s="4"/>
      <c r="N13" s="4"/>
      <c r="O13" s="4"/>
    </row>
    <row r="14" spans="2:17" x14ac:dyDescent="0.2">
      <c r="B14" s="1">
        <v>44199</v>
      </c>
      <c r="C14" s="4">
        <v>0.22837446210591</v>
      </c>
      <c r="D14" s="4">
        <v>6.42838324405023E-2</v>
      </c>
      <c r="E14" s="4">
        <v>2.73996662861157E-2</v>
      </c>
      <c r="F14" s="4">
        <v>4.7422499341354101E-3</v>
      </c>
      <c r="G14" s="4"/>
      <c r="H14" s="4"/>
      <c r="I14" s="4"/>
      <c r="J14" s="4"/>
      <c r="K14" s="4"/>
      <c r="L14" s="4"/>
      <c r="M14" s="4"/>
      <c r="N14" s="4"/>
      <c r="O14" s="4"/>
    </row>
    <row r="15" spans="2:17" x14ac:dyDescent="0.2">
      <c r="B15" s="1">
        <v>44206</v>
      </c>
      <c r="C15" s="4">
        <v>0.39940331903785098</v>
      </c>
      <c r="D15" s="4">
        <v>5.8502703710609699E-2</v>
      </c>
      <c r="E15" s="4">
        <v>1.2446391944806999E-2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7" x14ac:dyDescent="0.2">
      <c r="B16" s="1">
        <v>44213</v>
      </c>
      <c r="C16" s="4">
        <v>0.90318544894620301</v>
      </c>
      <c r="D16" s="4">
        <v>0.12202867866422799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17" thickBot="1" x14ac:dyDescent="0.25">
      <c r="B17" s="29">
        <v>44220</v>
      </c>
      <c r="C17" s="30">
        <v>0.19212678936605301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15" x14ac:dyDescent="0.2">
      <c r="B18" s="24" t="s">
        <v>14</v>
      </c>
      <c r="C18" s="25">
        <f>AVERAGE(C5:C17)</f>
        <v>0.85538572926058221</v>
      </c>
      <c r="D18" s="26">
        <f t="shared" ref="D18:O18" si="0">AVERAGE(D5:D17)</f>
        <v>0.19920886155370501</v>
      </c>
      <c r="E18" s="25">
        <f t="shared" si="0"/>
        <v>0.12934478413220751</v>
      </c>
      <c r="F18" s="25">
        <f t="shared" si="0"/>
        <v>9.9901028239056527E-2</v>
      </c>
      <c r="G18" s="26">
        <f t="shared" si="0"/>
        <v>8.2070172711246669E-2</v>
      </c>
      <c r="H18" s="27">
        <f t="shared" si="0"/>
        <v>4.7938755992873991E-2</v>
      </c>
      <c r="I18" s="27">
        <f t="shared" si="0"/>
        <v>3.8683879030574179E-2</v>
      </c>
      <c r="J18" s="25">
        <f t="shared" si="0"/>
        <v>2.3525857174492727E-2</v>
      </c>
      <c r="K18" s="25">
        <f t="shared" si="0"/>
        <v>1.7191660826062351E-2</v>
      </c>
      <c r="L18" s="27">
        <f t="shared" si="0"/>
        <v>8.9495320096814514E-3</v>
      </c>
      <c r="M18" s="28">
        <f t="shared" si="0"/>
        <v>2.1024049481292564E-2</v>
      </c>
      <c r="N18" s="25">
        <f t="shared" si="0"/>
        <v>1.7728379649578498E-2</v>
      </c>
      <c r="O18" s="25">
        <f t="shared" si="0"/>
        <v>1.81791015041338E-2</v>
      </c>
    </row>
    <row r="19" spans="2:15" x14ac:dyDescent="0.2">
      <c r="B19" s="44"/>
      <c r="C19" s="2"/>
      <c r="D19" s="2"/>
      <c r="E19" s="2"/>
      <c r="F19" s="2"/>
      <c r="G19" s="2"/>
      <c r="H19" s="2"/>
      <c r="I19" s="13"/>
      <c r="J19" s="22"/>
      <c r="K19" s="22"/>
      <c r="L19" s="13"/>
      <c r="M19" s="13"/>
      <c r="N19" s="22"/>
      <c r="O19" s="20"/>
    </row>
    <row r="20" spans="2:15" x14ac:dyDescent="0.2">
      <c r="B20" s="2"/>
      <c r="C20" s="20"/>
      <c r="D20" s="23"/>
      <c r="E20" s="22"/>
      <c r="F20" s="22"/>
      <c r="G20" s="13"/>
      <c r="H20" s="13"/>
      <c r="I20" s="13" t="s">
        <v>20</v>
      </c>
      <c r="J20" s="22"/>
      <c r="K20" s="22"/>
      <c r="L20" s="13"/>
      <c r="M20" s="13"/>
      <c r="N20" s="22"/>
      <c r="O20" s="20"/>
    </row>
    <row r="21" spans="2:15" x14ac:dyDescent="0.2">
      <c r="B21" s="47" t="s">
        <v>21</v>
      </c>
      <c r="C21" s="48"/>
      <c r="D21" s="23"/>
      <c r="E21" s="22"/>
      <c r="F21" s="22"/>
      <c r="G21" s="13"/>
      <c r="H21" s="13"/>
      <c r="I21" s="13"/>
      <c r="J21" s="22"/>
      <c r="K21" s="22"/>
      <c r="L21" s="13"/>
      <c r="M21" s="13"/>
      <c r="N21" s="22"/>
      <c r="O21" s="20"/>
    </row>
    <row r="22" spans="2:15" x14ac:dyDescent="0.2">
      <c r="B22" s="8"/>
      <c r="C22" s="45" t="s">
        <v>17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</row>
    <row r="23" spans="2:15" ht="17" thickBot="1" x14ac:dyDescent="0.25">
      <c r="B23" s="34" t="s">
        <v>18</v>
      </c>
      <c r="C23" s="9" t="s">
        <v>0</v>
      </c>
      <c r="D23" s="9" t="s">
        <v>1</v>
      </c>
      <c r="E23" s="9" t="s">
        <v>2</v>
      </c>
      <c r="F23" s="9" t="s">
        <v>3</v>
      </c>
      <c r="G23" s="9" t="s">
        <v>4</v>
      </c>
      <c r="H23" s="9" t="s">
        <v>5</v>
      </c>
      <c r="I23" s="9" t="s">
        <v>6</v>
      </c>
      <c r="J23" s="9" t="s">
        <v>7</v>
      </c>
      <c r="K23" s="9" t="s">
        <v>8</v>
      </c>
      <c r="L23" s="9" t="s">
        <v>9</v>
      </c>
      <c r="M23" s="9" t="s">
        <v>10</v>
      </c>
      <c r="N23" s="9" t="s">
        <v>11</v>
      </c>
      <c r="O23" s="9" t="s">
        <v>12</v>
      </c>
    </row>
    <row r="24" spans="2:15" x14ac:dyDescent="0.2">
      <c r="B24" s="1">
        <v>44136</v>
      </c>
      <c r="C24">
        <v>0.93799183185576196</v>
      </c>
      <c r="D24" s="3">
        <f t="shared" ref="D24:O24" si="1">C24+D5</f>
        <v>1.2643689610518969</v>
      </c>
      <c r="E24" s="3">
        <f t="shared" si="1"/>
        <v>1.531576850283892</v>
      </c>
      <c r="F24" s="3">
        <f t="shared" si="1"/>
        <v>1.7933061061858739</v>
      </c>
      <c r="G24" s="3">
        <f t="shared" si="1"/>
        <v>1.9531825879071609</v>
      </c>
      <c r="H24" s="3">
        <f t="shared" si="1"/>
        <v>2.1063850981173409</v>
      </c>
      <c r="I24" s="3">
        <f t="shared" si="1"/>
        <v>2.2716904074110951</v>
      </c>
      <c r="J24" s="3">
        <f t="shared" si="1"/>
        <v>2.2966928976989722</v>
      </c>
      <c r="K24" s="3">
        <f t="shared" si="1"/>
        <v>2.3045124016336271</v>
      </c>
      <c r="L24" s="3">
        <f t="shared" si="1"/>
        <v>2.3183085964737504</v>
      </c>
      <c r="M24" s="3">
        <f t="shared" si="1"/>
        <v>2.3414682737324415</v>
      </c>
      <c r="N24" s="3">
        <f t="shared" si="1"/>
        <v>2.3564100009961129</v>
      </c>
      <c r="O24" s="3">
        <f t="shared" si="1"/>
        <v>2.3745891025002468</v>
      </c>
    </row>
    <row r="25" spans="2:15" x14ac:dyDescent="0.2">
      <c r="B25" s="1">
        <v>44143</v>
      </c>
      <c r="C25">
        <v>1.1919664859536701</v>
      </c>
      <c r="D25" s="3">
        <f t="shared" ref="D25:N25" si="2">C25+D6</f>
        <v>1.5732503696402151</v>
      </c>
      <c r="E25" s="3">
        <f t="shared" si="2"/>
        <v>1.8544849679645121</v>
      </c>
      <c r="F25" s="3">
        <f t="shared" si="2"/>
        <v>2.0837851158205982</v>
      </c>
      <c r="G25" s="3">
        <f t="shared" si="2"/>
        <v>2.3603376047313911</v>
      </c>
      <c r="H25" s="3">
        <f t="shared" si="2"/>
        <v>2.4648225726959052</v>
      </c>
      <c r="I25" s="3">
        <f t="shared" si="2"/>
        <v>2.5041892557910259</v>
      </c>
      <c r="J25" s="3">
        <f t="shared" si="2"/>
        <v>2.5735584031542591</v>
      </c>
      <c r="K25" s="3">
        <f t="shared" si="2"/>
        <v>2.5735584031542591</v>
      </c>
      <c r="L25" s="3">
        <f t="shared" si="2"/>
        <v>2.5855717102020659</v>
      </c>
      <c r="M25" s="3">
        <f t="shared" si="2"/>
        <v>2.6210571710202029</v>
      </c>
      <c r="N25" s="3">
        <f t="shared" si="2"/>
        <v>2.6415722030556883</v>
      </c>
    </row>
    <row r="26" spans="2:15" x14ac:dyDescent="0.2">
      <c r="B26" s="1">
        <v>44150</v>
      </c>
      <c r="C26">
        <v>1.3817315774726799</v>
      </c>
      <c r="D26" s="3">
        <f t="shared" ref="D26:M26" si="3">C26+D7</f>
        <v>1.6785093863827378</v>
      </c>
      <c r="E26" s="3">
        <f t="shared" si="3"/>
        <v>1.8972261137573518</v>
      </c>
      <c r="F26" s="3">
        <f t="shared" si="3"/>
        <v>2.1247968618660646</v>
      </c>
      <c r="G26" s="3">
        <f t="shared" si="3"/>
        <v>2.2919024936957086</v>
      </c>
      <c r="H26" s="3">
        <f t="shared" si="3"/>
        <v>2.3175119080975017</v>
      </c>
      <c r="I26" s="3">
        <f t="shared" si="3"/>
        <v>2.3463154945362801</v>
      </c>
      <c r="J26" s="3">
        <f t="shared" si="3"/>
        <v>2.3683384701597041</v>
      </c>
      <c r="K26" s="3">
        <f t="shared" si="3"/>
        <v>2.3892967217707994</v>
      </c>
      <c r="L26" s="3">
        <f t="shared" si="3"/>
        <v>2.3955169515270338</v>
      </c>
      <c r="M26" s="3">
        <f t="shared" si="3"/>
        <v>2.3999439618940834</v>
      </c>
    </row>
    <row r="27" spans="2:15" x14ac:dyDescent="0.2">
      <c r="B27" s="1">
        <v>44157</v>
      </c>
      <c r="C27">
        <v>1.6472475429036999</v>
      </c>
      <c r="D27" s="3">
        <f t="shared" ref="D27:L27" si="4">C27+D8</f>
        <v>1.8831287874929949</v>
      </c>
      <c r="E27" s="3">
        <f t="shared" si="4"/>
        <v>2.1084687070326389</v>
      </c>
      <c r="F27" s="3">
        <f t="shared" si="4"/>
        <v>2.2278352090441471</v>
      </c>
      <c r="G27" s="3">
        <f t="shared" si="4"/>
        <v>2.2648571574069316</v>
      </c>
      <c r="H27" s="3">
        <f t="shared" si="4"/>
        <v>2.2780974690634981</v>
      </c>
      <c r="I27" s="3">
        <f t="shared" si="4"/>
        <v>2.2845139277893729</v>
      </c>
      <c r="J27" s="3">
        <f t="shared" si="4"/>
        <v>2.2951061771146262</v>
      </c>
      <c r="K27" s="3">
        <f t="shared" si="4"/>
        <v>2.3296837602485061</v>
      </c>
      <c r="L27" s="3">
        <f t="shared" si="4"/>
        <v>2.3334521566430673</v>
      </c>
    </row>
    <row r="28" spans="2:15" x14ac:dyDescent="0.2">
      <c r="B28" s="1">
        <v>44164</v>
      </c>
      <c r="C28">
        <v>1.31940339229684</v>
      </c>
      <c r="D28" s="3">
        <f t="shared" ref="D28:K28" si="5">C28+D9</f>
        <v>1.6828247919603381</v>
      </c>
      <c r="E28" s="3">
        <f t="shared" si="5"/>
        <v>1.9261061343276702</v>
      </c>
      <c r="F28" s="3">
        <f t="shared" si="5"/>
        <v>1.974125778727652</v>
      </c>
      <c r="G28" s="3">
        <f t="shared" si="5"/>
        <v>1.9865399481606019</v>
      </c>
      <c r="H28" s="3">
        <f t="shared" si="5"/>
        <v>2.0086853712882449</v>
      </c>
      <c r="I28" s="3">
        <f t="shared" si="5"/>
        <v>2.0147787731344549</v>
      </c>
      <c r="J28" s="3">
        <f t="shared" si="5"/>
        <v>2.0267382110863443</v>
      </c>
      <c r="K28" s="3">
        <f t="shared" si="5"/>
        <v>2.0321495157109637</v>
      </c>
    </row>
    <row r="29" spans="2:15" x14ac:dyDescent="0.2">
      <c r="B29" s="1">
        <v>44171</v>
      </c>
      <c r="C29">
        <v>1.2025722327122399</v>
      </c>
      <c r="D29" s="3">
        <f t="shared" ref="D29:J29" si="6">C29+D10</f>
        <v>1.5320104029356179</v>
      </c>
      <c r="E29" s="3">
        <f t="shared" si="6"/>
        <v>1.6134881898179436</v>
      </c>
      <c r="F29" s="3">
        <f t="shared" si="6"/>
        <v>1.6479033809540724</v>
      </c>
      <c r="G29" s="3">
        <f t="shared" si="6"/>
        <v>1.66874487869179</v>
      </c>
      <c r="H29" s="3">
        <f t="shared" si="6"/>
        <v>1.695678506537456</v>
      </c>
      <c r="I29" s="3">
        <f t="shared" si="6"/>
        <v>1.7200826534611084</v>
      </c>
      <c r="J29" s="3">
        <f t="shared" si="6"/>
        <v>1.722291495956388</v>
      </c>
    </row>
    <row r="30" spans="2:15" x14ac:dyDescent="0.2">
      <c r="B30" s="1">
        <v>44178</v>
      </c>
      <c r="C30">
        <v>1.00822963463602</v>
      </c>
      <c r="D30" s="3">
        <f t="shared" ref="D30:I30" si="7">C30+D11</f>
        <v>1.116049775374699</v>
      </c>
      <c r="E30" s="3">
        <f t="shared" si="7"/>
        <v>1.1562835447063891</v>
      </c>
      <c r="F30" s="3">
        <f t="shared" si="7"/>
        <v>1.1864986283942194</v>
      </c>
      <c r="G30" s="3">
        <f t="shared" si="7"/>
        <v>1.2273287480618533</v>
      </c>
      <c r="H30" s="3">
        <f t="shared" si="7"/>
        <v>1.2571462648590543</v>
      </c>
      <c r="I30" s="3">
        <f t="shared" si="7"/>
        <v>1.2575438317496836</v>
      </c>
    </row>
    <row r="31" spans="2:15" x14ac:dyDescent="0.2">
      <c r="B31" s="1">
        <v>44185</v>
      </c>
      <c r="C31">
        <v>0.36870443073471598</v>
      </c>
      <c r="D31" s="3">
        <f>C31+D12</f>
        <v>0.4225462703309022</v>
      </c>
      <c r="E31" s="3">
        <f>D31+E12</f>
        <v>0.44346606842400371</v>
      </c>
      <c r="F31" s="3">
        <f>E31+F12</f>
        <v>0.46674144699943831</v>
      </c>
      <c r="G31" s="3">
        <f>F31+G12</f>
        <v>0.484744812114413</v>
      </c>
      <c r="H31" s="3">
        <f>G31+H12</f>
        <v>0.49282108805384095</v>
      </c>
    </row>
    <row r="32" spans="2:15" x14ac:dyDescent="0.2">
      <c r="B32" s="1">
        <v>44192</v>
      </c>
      <c r="C32">
        <v>0.33907733236592202</v>
      </c>
      <c r="D32" s="3">
        <f>C32+D13</f>
        <v>0.38992683959126812</v>
      </c>
      <c r="E32" s="3">
        <f>D32+E13</f>
        <v>0.39446157566962836</v>
      </c>
      <c r="F32" s="3">
        <f>E32+F13</f>
        <v>0.41483765644839365</v>
      </c>
      <c r="G32" s="3">
        <f>F32+G13</f>
        <v>0.42082350807182917</v>
      </c>
    </row>
    <row r="33" spans="1:16" x14ac:dyDescent="0.2">
      <c r="B33" s="1">
        <v>44199</v>
      </c>
      <c r="C33">
        <v>0.22837446210591</v>
      </c>
      <c r="D33" s="3">
        <f>C33+D14</f>
        <v>0.29265829454641229</v>
      </c>
      <c r="E33" s="3">
        <f>D33+E14</f>
        <v>0.32005796083252797</v>
      </c>
      <c r="F33" s="3">
        <f>E33+F14</f>
        <v>0.32480021076666338</v>
      </c>
    </row>
    <row r="34" spans="1:16" x14ac:dyDescent="0.2">
      <c r="B34" s="1">
        <v>44206</v>
      </c>
      <c r="C34">
        <v>0.39940331903785098</v>
      </c>
      <c r="D34" s="3">
        <f>C34+D15</f>
        <v>0.45790602274846071</v>
      </c>
      <c r="E34" s="3">
        <f>D34+E15</f>
        <v>0.47035241469326772</v>
      </c>
    </row>
    <row r="35" spans="1:16" x14ac:dyDescent="0.2">
      <c r="B35" s="1">
        <v>44213</v>
      </c>
      <c r="C35">
        <v>0.90318544894620301</v>
      </c>
      <c r="D35" s="3">
        <f>C35+D16</f>
        <v>1.025214127610431</v>
      </c>
      <c r="H35" s="20"/>
      <c r="J35" s="20"/>
      <c r="L35" s="14"/>
      <c r="M35" s="20"/>
    </row>
    <row r="36" spans="1:16" ht="17" thickBot="1" x14ac:dyDescent="0.25">
      <c r="B36" s="29">
        <v>44220</v>
      </c>
      <c r="C36" s="31">
        <v>0.19212678936605301</v>
      </c>
      <c r="D36" s="31"/>
      <c r="E36" s="31"/>
      <c r="F36" s="31"/>
      <c r="G36" s="31"/>
      <c r="H36" s="32"/>
      <c r="I36" s="33"/>
      <c r="J36" s="31"/>
      <c r="K36" s="32"/>
      <c r="L36" s="31"/>
      <c r="M36" s="33"/>
      <c r="N36" s="33"/>
      <c r="O36" s="31"/>
    </row>
    <row r="37" spans="1:16" x14ac:dyDescent="0.2">
      <c r="A37" s="14"/>
      <c r="B37" s="35" t="s">
        <v>13</v>
      </c>
      <c r="C37" s="26">
        <f>AVERAGE(C24:C36)</f>
        <v>0.85538572926058221</v>
      </c>
      <c r="D37" s="36">
        <f t="shared" ref="D37:O37" si="8">C37+D18</f>
        <v>1.0545945908142873</v>
      </c>
      <c r="E37" s="36">
        <f t="shared" si="8"/>
        <v>1.1839393749464948</v>
      </c>
      <c r="F37" s="26">
        <f t="shared" si="8"/>
        <v>1.2838404031855513</v>
      </c>
      <c r="G37" s="37">
        <f t="shared" si="8"/>
        <v>1.365910575896798</v>
      </c>
      <c r="H37" s="26">
        <f t="shared" si="8"/>
        <v>1.4138493318896719</v>
      </c>
      <c r="I37" s="26">
        <f t="shared" si="8"/>
        <v>1.452533210920246</v>
      </c>
      <c r="J37" s="37">
        <f t="shared" si="8"/>
        <v>1.4760590680947387</v>
      </c>
      <c r="K37" s="26">
        <f t="shared" si="8"/>
        <v>1.493250728920801</v>
      </c>
      <c r="L37" s="37">
        <f t="shared" si="8"/>
        <v>1.5022002609304825</v>
      </c>
      <c r="M37" s="26">
        <f t="shared" si="8"/>
        <v>1.5232243104117751</v>
      </c>
      <c r="N37" s="26">
        <f t="shared" si="8"/>
        <v>1.5409526900613535</v>
      </c>
      <c r="O37" s="26">
        <f t="shared" si="8"/>
        <v>1.5591317915654872</v>
      </c>
      <c r="P37" s="15"/>
    </row>
    <row r="38" spans="1:16" x14ac:dyDescent="0.2">
      <c r="A38" s="16"/>
      <c r="B38" s="38" t="s">
        <v>15</v>
      </c>
      <c r="C38" s="39"/>
      <c r="D38" s="40">
        <f>(D37-C37)/C37</f>
        <v>0.23288775430694458</v>
      </c>
      <c r="E38" s="41">
        <f t="shared" ref="E38:O38" si="9">(E37-D37)/D37</f>
        <v>0.12264882188740996</v>
      </c>
      <c r="F38" s="42">
        <f t="shared" si="9"/>
        <v>8.4380189013961313E-2</v>
      </c>
      <c r="G38" s="43">
        <f t="shared" si="9"/>
        <v>6.3925525717689433E-2</v>
      </c>
      <c r="H38" s="42">
        <f t="shared" si="9"/>
        <v>3.5096555249526033E-2</v>
      </c>
      <c r="I38" s="42">
        <f t="shared" si="9"/>
        <v>2.7360679923985554E-2</v>
      </c>
      <c r="J38" s="43">
        <f t="shared" si="9"/>
        <v>1.6196433236516521E-2</v>
      </c>
      <c r="K38" s="42">
        <f t="shared" si="9"/>
        <v>1.1647000582607342E-2</v>
      </c>
      <c r="L38" s="43">
        <f t="shared" si="9"/>
        <v>5.993321708370772E-3</v>
      </c>
      <c r="M38" s="42">
        <f t="shared" si="9"/>
        <v>1.3995503814032077E-2</v>
      </c>
      <c r="N38" s="42">
        <f t="shared" si="9"/>
        <v>1.1638718951896108E-2</v>
      </c>
      <c r="O38" s="39">
        <f t="shared" si="9"/>
        <v>1.179731319552056E-2</v>
      </c>
      <c r="P38" s="17"/>
    </row>
    <row r="39" spans="1:16" x14ac:dyDescent="0.2">
      <c r="C39" s="18"/>
      <c r="E39" s="18"/>
      <c r="F39" s="19"/>
      <c r="H39" s="21"/>
      <c r="I39" s="19"/>
      <c r="K39" s="19"/>
      <c r="M39" s="18"/>
      <c r="N39" s="19"/>
      <c r="O39" s="21"/>
    </row>
    <row r="40" spans="1:16" x14ac:dyDescent="0.2">
      <c r="E40" s="18"/>
      <c r="F40" s="19"/>
      <c r="K40" s="21"/>
    </row>
    <row r="42" spans="1:16" x14ac:dyDescent="0.2">
      <c r="B42" s="47" t="s">
        <v>22</v>
      </c>
      <c r="C42" s="47"/>
      <c r="D42" s="47"/>
    </row>
    <row r="43" spans="1:16" x14ac:dyDescent="0.2">
      <c r="B43" s="8"/>
      <c r="C43" s="45" t="s">
        <v>17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 spans="1:16" ht="17" thickBot="1" x14ac:dyDescent="0.25">
      <c r="B44" s="34" t="s">
        <v>18</v>
      </c>
      <c r="C44" s="9" t="s">
        <v>0</v>
      </c>
      <c r="D44" s="9" t="s">
        <v>1</v>
      </c>
      <c r="E44" s="9" t="s">
        <v>2</v>
      </c>
      <c r="F44" s="9" t="s">
        <v>3</v>
      </c>
      <c r="G44" s="9" t="s">
        <v>4</v>
      </c>
      <c r="H44" s="9" t="s">
        <v>5</v>
      </c>
      <c r="I44" s="9" t="s">
        <v>6</v>
      </c>
      <c r="J44" s="9" t="s">
        <v>7</v>
      </c>
      <c r="K44" s="9" t="s">
        <v>8</v>
      </c>
      <c r="L44" s="9" t="s">
        <v>9</v>
      </c>
      <c r="M44" s="9" t="s">
        <v>10</v>
      </c>
      <c r="N44" s="9" t="s">
        <v>11</v>
      </c>
      <c r="O44" s="9" t="s">
        <v>12</v>
      </c>
    </row>
    <row r="45" spans="1:16" x14ac:dyDescent="0.2">
      <c r="B45" s="1">
        <v>44136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f t="shared" ref="E45:O55" si="10">O24</f>
        <v>2.3745891025002468</v>
      </c>
    </row>
    <row r="46" spans="1:16" x14ac:dyDescent="0.2">
      <c r="B46" s="1">
        <v>44143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f t="shared" si="10"/>
        <v>2.6415722030556883</v>
      </c>
      <c r="O46" s="5">
        <f t="shared" ref="O46:O57" si="11">N46*(1+O$38)</f>
        <v>2.6727356576637171</v>
      </c>
    </row>
    <row r="47" spans="1:16" x14ac:dyDescent="0.2">
      <c r="B47" s="1">
        <v>44150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>
        <f t="shared" si="10"/>
        <v>2.3999439618940834</v>
      </c>
      <c r="N47" s="5">
        <f t="shared" ref="E47:N57" si="12">M47*(1+N$38)</f>
        <v>2.4278762351668686</v>
      </c>
      <c r="O47" s="5">
        <f t="shared" si="11"/>
        <v>2.4565186515130932</v>
      </c>
    </row>
    <row r="48" spans="1:16" x14ac:dyDescent="0.2">
      <c r="B48" s="1">
        <v>44157</v>
      </c>
      <c r="C48" s="5"/>
      <c r="D48" s="5"/>
      <c r="E48" s="5"/>
      <c r="F48" s="5"/>
      <c r="G48" s="5"/>
      <c r="H48" s="5"/>
      <c r="I48" s="5"/>
      <c r="J48" s="5"/>
      <c r="K48" s="5"/>
      <c r="L48" s="5">
        <f t="shared" si="10"/>
        <v>2.3334521566430673</v>
      </c>
      <c r="M48" s="5">
        <f t="shared" si="12"/>
        <v>2.3661099952012266</v>
      </c>
      <c r="N48" s="5">
        <f t="shared" si="12"/>
        <v>2.393648484444646</v>
      </c>
      <c r="O48" s="5">
        <f t="shared" si="11"/>
        <v>2.4218871052956223</v>
      </c>
    </row>
    <row r="49" spans="2:15" x14ac:dyDescent="0.2">
      <c r="B49" s="1">
        <v>44164</v>
      </c>
      <c r="C49" s="5"/>
      <c r="D49" s="5"/>
      <c r="E49" s="5"/>
      <c r="F49" s="5"/>
      <c r="G49" s="5"/>
      <c r="H49" s="5"/>
      <c r="I49" s="5"/>
      <c r="J49" s="5"/>
      <c r="K49" s="5">
        <f t="shared" si="10"/>
        <v>2.0321495157109637</v>
      </c>
      <c r="L49" s="5">
        <f t="shared" si="12"/>
        <v>2.0443288415181291</v>
      </c>
      <c r="M49" s="5">
        <f t="shared" si="12"/>
        <v>2.0729402536167316</v>
      </c>
      <c r="N49" s="5">
        <f t="shared" si="12"/>
        <v>2.0970666226326489</v>
      </c>
      <c r="O49" s="5">
        <f t="shared" si="11"/>
        <v>2.1218063743717184</v>
      </c>
    </row>
    <row r="50" spans="2:15" x14ac:dyDescent="0.2">
      <c r="B50" s="1">
        <v>44171</v>
      </c>
      <c r="C50" s="5"/>
      <c r="D50" s="5"/>
      <c r="E50" s="5"/>
      <c r="F50" s="5"/>
      <c r="G50" s="5"/>
      <c r="H50" s="5"/>
      <c r="I50" s="5"/>
      <c r="J50" s="5">
        <f t="shared" si="10"/>
        <v>1.722291495956388</v>
      </c>
      <c r="K50" s="5">
        <f t="shared" si="12"/>
        <v>1.7423510260132116</v>
      </c>
      <c r="L50" s="5">
        <f t="shared" si="12"/>
        <v>1.7527934962410185</v>
      </c>
      <c r="M50" s="5">
        <f t="shared" si="12"/>
        <v>1.7773247243028703</v>
      </c>
      <c r="N50" s="5">
        <f t="shared" si="12"/>
        <v>1.7980105072552874</v>
      </c>
      <c r="O50" s="5">
        <f t="shared" si="11"/>
        <v>1.8192222003382146</v>
      </c>
    </row>
    <row r="51" spans="2:15" x14ac:dyDescent="0.2">
      <c r="B51" s="1">
        <v>44178</v>
      </c>
      <c r="C51" s="5"/>
      <c r="D51" s="5"/>
      <c r="E51" s="5"/>
      <c r="F51" s="5"/>
      <c r="G51" s="5"/>
      <c r="H51" s="5"/>
      <c r="I51" s="5">
        <f t="shared" si="10"/>
        <v>1.2575438317496836</v>
      </c>
      <c r="J51" s="5">
        <f t="shared" si="12"/>
        <v>1.2779115564626107</v>
      </c>
      <c r="K51" s="5">
        <f t="shared" si="12"/>
        <v>1.2927953931052512</v>
      </c>
      <c r="L51" s="5">
        <f t="shared" si="12"/>
        <v>1.3005435317992307</v>
      </c>
      <c r="M51" s="5">
        <f t="shared" si="12"/>
        <v>1.3187452937588415</v>
      </c>
      <c r="N51" s="5">
        <f t="shared" si="12"/>
        <v>1.3340937996020363</v>
      </c>
      <c r="O51" s="5">
        <f t="shared" si="11"/>
        <v>1.3498325219881435</v>
      </c>
    </row>
    <row r="52" spans="2:15" x14ac:dyDescent="0.2">
      <c r="B52" s="1">
        <v>44185</v>
      </c>
      <c r="C52" s="5"/>
      <c r="D52" s="5"/>
      <c r="E52" s="5"/>
      <c r="F52" s="5"/>
      <c r="G52" s="5"/>
      <c r="H52" s="5">
        <f t="shared" si="10"/>
        <v>0.49282108805384095</v>
      </c>
      <c r="I52" s="5">
        <f t="shared" si="12"/>
        <v>0.50630500810387247</v>
      </c>
      <c r="J52" s="5">
        <f t="shared" si="12"/>
        <v>0.5145053433649408</v>
      </c>
      <c r="K52" s="5">
        <f t="shared" si="12"/>
        <v>0.52049778739886676</v>
      </c>
      <c r="L52" s="5">
        <f t="shared" si="12"/>
        <v>0.52361729808724333</v>
      </c>
      <c r="M52" s="5">
        <f t="shared" si="12"/>
        <v>0.53094558597971653</v>
      </c>
      <c r="N52" s="5">
        <f t="shared" si="12"/>
        <v>0.53712511243368422</v>
      </c>
      <c r="O52" s="5">
        <f t="shared" si="11"/>
        <v>0.54346174561024352</v>
      </c>
    </row>
    <row r="53" spans="2:15" x14ac:dyDescent="0.2">
      <c r="B53" s="1">
        <v>44192</v>
      </c>
      <c r="C53" s="5"/>
      <c r="D53" s="5"/>
      <c r="E53" s="5"/>
      <c r="F53" s="5"/>
      <c r="G53" s="5">
        <f t="shared" si="10"/>
        <v>0.42082350807182917</v>
      </c>
      <c r="H53" s="5">
        <f t="shared" si="12"/>
        <v>0.43559296357317145</v>
      </c>
      <c r="I53" s="5">
        <f t="shared" si="12"/>
        <v>0.4475110832266373</v>
      </c>
      <c r="J53" s="5">
        <f t="shared" si="12"/>
        <v>0.45475916660871873</v>
      </c>
      <c r="K53" s="5">
        <f t="shared" si="12"/>
        <v>0.46005574688715645</v>
      </c>
      <c r="L53" s="5">
        <f t="shared" si="12"/>
        <v>0.46281300898203598</v>
      </c>
      <c r="M53" s="5">
        <f t="shared" si="12"/>
        <v>0.46929031021442769</v>
      </c>
      <c r="N53" s="5">
        <f t="shared" si="12"/>
        <v>0.47475224824186152</v>
      </c>
      <c r="O53" s="5">
        <f t="shared" si="11"/>
        <v>0.48035304920464822</v>
      </c>
    </row>
    <row r="54" spans="2:15" x14ac:dyDescent="0.2">
      <c r="B54" s="1">
        <v>44199</v>
      </c>
      <c r="C54" s="5"/>
      <c r="D54" s="5"/>
      <c r="E54" s="5"/>
      <c r="F54" s="5">
        <f t="shared" si="10"/>
        <v>0.32480021076666338</v>
      </c>
      <c r="G54" s="5">
        <f t="shared" si="12"/>
        <v>0.34556323499313868</v>
      </c>
      <c r="H54" s="5">
        <f t="shared" si="12"/>
        <v>0.35769131416228028</v>
      </c>
      <c r="I54" s="5">
        <f t="shared" si="12"/>
        <v>0.3674779917206642</v>
      </c>
      <c r="J54" s="5">
        <f t="shared" si="12"/>
        <v>0.37342982447945711</v>
      </c>
      <c r="K54" s="5">
        <f t="shared" si="12"/>
        <v>0.37777916186273225</v>
      </c>
      <c r="L54" s="5">
        <f t="shared" si="12"/>
        <v>0.38004331391449425</v>
      </c>
      <c r="M54" s="5">
        <f t="shared" si="12"/>
        <v>0.38536221156388195</v>
      </c>
      <c r="N54" s="5">
        <f t="shared" si="12"/>
        <v>0.38984733403895511</v>
      </c>
      <c r="O54" s="5">
        <f t="shared" si="11"/>
        <v>0.39444648513705133</v>
      </c>
    </row>
    <row r="55" spans="2:15" x14ac:dyDescent="0.2">
      <c r="B55" s="1">
        <v>44206</v>
      </c>
      <c r="C55" s="5"/>
      <c r="D55" s="5"/>
      <c r="E55" s="5">
        <f t="shared" si="10"/>
        <v>0.47035241469326772</v>
      </c>
      <c r="F55" s="5">
        <f t="shared" si="12"/>
        <v>0.51004084034825869</v>
      </c>
      <c r="G55" s="5">
        <f t="shared" si="12"/>
        <v>0.54264546920501322</v>
      </c>
      <c r="H55" s="5">
        <f t="shared" si="12"/>
        <v>0.56169045589587185</v>
      </c>
      <c r="I55" s="5">
        <f t="shared" si="12"/>
        <v>0.57705868867599641</v>
      </c>
      <c r="J55" s="5">
        <f t="shared" si="12"/>
        <v>0.58640498120068896</v>
      </c>
      <c r="K55" s="5">
        <f t="shared" si="12"/>
        <v>0.59323484035837715</v>
      </c>
      <c r="L55" s="5">
        <f t="shared" si="12"/>
        <v>0.59679028760525887</v>
      </c>
      <c r="M55" s="5">
        <f t="shared" si="12"/>
        <v>0.60514266835161556</v>
      </c>
      <c r="N55" s="5">
        <f t="shared" si="12"/>
        <v>0.61218575379436047</v>
      </c>
      <c r="O55" s="5">
        <f t="shared" si="11"/>
        <v>0.61940790086570829</v>
      </c>
    </row>
    <row r="56" spans="2:15" x14ac:dyDescent="0.2">
      <c r="B56" s="1">
        <v>44213</v>
      </c>
      <c r="C56" s="5"/>
      <c r="D56" s="5">
        <f>D35</f>
        <v>1.025214127610431</v>
      </c>
      <c r="E56" s="5">
        <f t="shared" si="12"/>
        <v>1.1509554325441791</v>
      </c>
      <c r="F56" s="5">
        <f t="shared" si="12"/>
        <v>1.2480732694889025</v>
      </c>
      <c r="G56" s="5">
        <f t="shared" si="12"/>
        <v>1.327857009375176</v>
      </c>
      <c r="H56" s="5">
        <f t="shared" si="12"/>
        <v>1.3744602162681823</v>
      </c>
      <c r="I56" s="5">
        <f t="shared" si="12"/>
        <v>1.412066382313748</v>
      </c>
      <c r="J56" s="5">
        <f t="shared" si="12"/>
        <v>1.4349368212004221</v>
      </c>
      <c r="K56" s="5">
        <f t="shared" si="12"/>
        <v>1.451649531192948</v>
      </c>
      <c r="L56" s="5">
        <f t="shared" si="12"/>
        <v>1.460349733841193</v>
      </c>
      <c r="M56" s="5">
        <f t="shared" si="12"/>
        <v>1.4807880641109881</v>
      </c>
      <c r="N56" s="5">
        <f t="shared" si="12"/>
        <v>1.4980225402164982</v>
      </c>
      <c r="O56" s="5">
        <f t="shared" si="11"/>
        <v>1.5156951812973813</v>
      </c>
    </row>
    <row r="57" spans="2:15" ht="17" thickBot="1" x14ac:dyDescent="0.25">
      <c r="B57" s="10">
        <v>44220</v>
      </c>
      <c r="C57" s="11">
        <f>C36</f>
        <v>0.19212678936605301</v>
      </c>
      <c r="D57" s="11">
        <f>C57*(1+D$38)</f>
        <v>0.23687076588371644</v>
      </c>
      <c r="E57" s="11">
        <f t="shared" si="12"/>
        <v>0.26592268625892279</v>
      </c>
      <c r="F57" s="11">
        <f t="shared" si="12"/>
        <v>0.28836129278855099</v>
      </c>
      <c r="G57" s="11">
        <f t="shared" si="12"/>
        <v>0.30679494002669166</v>
      </c>
      <c r="H57" s="11">
        <f t="shared" si="12"/>
        <v>0.31756238558961342</v>
      </c>
      <c r="I57" s="11">
        <f t="shared" si="12"/>
        <v>0.32625110837762811</v>
      </c>
      <c r="J57" s="11">
        <f t="shared" si="12"/>
        <v>0.33153521267280589</v>
      </c>
      <c r="K57" s="11">
        <f t="shared" si="12"/>
        <v>0.33539660348796091</v>
      </c>
      <c r="L57" s="11">
        <f t="shared" si="12"/>
        <v>0.33740674323255915</v>
      </c>
      <c r="M57" s="11">
        <f t="shared" si="12"/>
        <v>0.34212892059435057</v>
      </c>
      <c r="N57" s="11">
        <f t="shared" si="12"/>
        <v>0.34611086294646376</v>
      </c>
      <c r="O57" s="11">
        <f t="shared" si="11"/>
        <v>0.35019404119701503</v>
      </c>
    </row>
    <row r="58" spans="2:15" x14ac:dyDescent="0.2">
      <c r="B58" s="2"/>
      <c r="N58" s="7" t="s">
        <v>16</v>
      </c>
      <c r="O58" s="6">
        <f>AVERAGE(O45:O57)</f>
        <v>1.4707807705371392</v>
      </c>
    </row>
  </sheetData>
  <mergeCells count="5">
    <mergeCell ref="C43:O43"/>
    <mergeCell ref="C22:O22"/>
    <mergeCell ref="C3:O3"/>
    <mergeCell ref="B21:C21"/>
    <mergeCell ref="B42:D42"/>
  </mergeCells>
  <conditionalFormatting sqref="C5:O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O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:O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Aironas Vinickas</dc:creator>
  <cp:lastModifiedBy>Aironas Vinickas</cp:lastModifiedBy>
  <dcterms:created xsi:type="dcterms:W3CDTF">2025-04-13T12:02:22Z</dcterms:created>
  <dcterms:modified xsi:type="dcterms:W3CDTF">2025-04-20T08:37:52Z</dcterms:modified>
</cp:coreProperties>
</file>