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firstSheet="1" activeTab="4"/>
  </bookViews>
  <sheets>
    <sheet name="Раскрой полипропилена" sheetId="1" r:id="rId1"/>
    <sheet name="Пришить крючки и петли" sheetId="7" r:id="rId2"/>
    <sheet name="Сшивка полипропилена" sheetId="2" r:id="rId3"/>
    <sheet name="Наклейка синтепона" sheetId="3" r:id="rId4"/>
    <sheet name="Сборка" sheetId="9" r:id="rId5"/>
    <sheet name="Пробивка люверс" sheetId="4" r:id="rId6"/>
    <sheet name="Упаковка" sheetId="5" r:id="rId7"/>
    <sheet name="Изготовление анагара 041" sheetId="6" r:id="rId8"/>
  </sheets>
  <calcPr calcId="145621"/>
</workbook>
</file>

<file path=xl/calcChain.xml><?xml version="1.0" encoding="utf-8"?>
<calcChain xmlns="http://schemas.openxmlformats.org/spreadsheetml/2006/main">
  <c r="K5" i="9" l="1"/>
  <c r="L5" i="9" s="1"/>
  <c r="I5" i="9"/>
  <c r="F5" i="9"/>
  <c r="I3" i="9"/>
  <c r="F3" i="9"/>
  <c r="D3" i="9"/>
  <c r="L1" i="9"/>
  <c r="F5" i="4"/>
  <c r="L5" i="7"/>
  <c r="J5" i="7" s="1"/>
  <c r="G5" i="7"/>
  <c r="G3" i="7"/>
  <c r="E3" i="7"/>
  <c r="M1" i="7"/>
  <c r="F3" i="6"/>
  <c r="G5" i="9" l="1"/>
  <c r="G3" i="9" s="1"/>
  <c r="L3" i="9"/>
  <c r="L2" i="9" s="1"/>
  <c r="J5" i="9"/>
  <c r="J3" i="9" s="1"/>
  <c r="K3" i="9"/>
  <c r="J3" i="7"/>
  <c r="L3" i="7"/>
  <c r="M5" i="7"/>
  <c r="H5" i="7"/>
  <c r="G19" i="6"/>
  <c r="E19" i="6"/>
  <c r="H3" i="7" l="1"/>
  <c r="K5" i="7"/>
  <c r="K3" i="7" s="1"/>
  <c r="M3" i="7"/>
  <c r="M2" i="7" s="1"/>
  <c r="F7" i="4"/>
  <c r="K7" i="4"/>
  <c r="L7" i="4" s="1"/>
  <c r="L1" i="4"/>
  <c r="M1" i="2"/>
  <c r="L1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G20" i="2"/>
  <c r="J20" i="2"/>
  <c r="L20" i="2"/>
  <c r="M20" i="2" s="1"/>
  <c r="G21" i="2"/>
  <c r="L21" i="2"/>
  <c r="M21" i="2" s="1"/>
  <c r="M1" i="1"/>
  <c r="G21" i="1"/>
  <c r="L21" i="1"/>
  <c r="M21" i="1" s="1"/>
  <c r="G22" i="1"/>
  <c r="L22" i="1"/>
  <c r="M22" i="1" s="1"/>
  <c r="K20" i="5"/>
  <c r="F20" i="5"/>
  <c r="A20" i="5"/>
  <c r="K19" i="5"/>
  <c r="F19" i="5"/>
  <c r="A19" i="5"/>
  <c r="K18" i="5"/>
  <c r="F18" i="5"/>
  <c r="A18" i="5"/>
  <c r="K17" i="5"/>
  <c r="F15" i="6" s="1"/>
  <c r="G15" i="6" s="1"/>
  <c r="I17" i="5"/>
  <c r="F17" i="5"/>
  <c r="A17" i="5"/>
  <c r="K16" i="5"/>
  <c r="I16" i="5" s="1"/>
  <c r="F16" i="5"/>
  <c r="A16" i="5"/>
  <c r="K15" i="5"/>
  <c r="I15" i="5"/>
  <c r="F15" i="5"/>
  <c r="A15" i="5"/>
  <c r="K14" i="5"/>
  <c r="F14" i="5"/>
  <c r="A14" i="5"/>
  <c r="L13" i="5"/>
  <c r="K13" i="5"/>
  <c r="F13" i="5"/>
  <c r="A13" i="5"/>
  <c r="K12" i="5"/>
  <c r="L12" i="5" s="1"/>
  <c r="F12" i="5"/>
  <c r="A12" i="5"/>
  <c r="K11" i="5"/>
  <c r="F9" i="6" s="1"/>
  <c r="G9" i="6" s="1"/>
  <c r="I11" i="5"/>
  <c r="F11" i="5"/>
  <c r="A11" i="5"/>
  <c r="K10" i="5"/>
  <c r="I10" i="5" s="1"/>
  <c r="F10" i="5"/>
  <c r="A10" i="5"/>
  <c r="K9" i="5"/>
  <c r="I9" i="5"/>
  <c r="F9" i="5"/>
  <c r="A9" i="5"/>
  <c r="K8" i="5"/>
  <c r="F8" i="5"/>
  <c r="A8" i="5"/>
  <c r="L7" i="5"/>
  <c r="K7" i="5"/>
  <c r="F7" i="5"/>
  <c r="A7" i="5"/>
  <c r="K6" i="5"/>
  <c r="F4" i="6" s="1"/>
  <c r="G4" i="6" s="1"/>
  <c r="F6" i="5"/>
  <c r="A6" i="5"/>
  <c r="K5" i="5"/>
  <c r="K3" i="5" s="1"/>
  <c r="I5" i="5"/>
  <c r="F5" i="5"/>
  <c r="F3" i="5" s="1"/>
  <c r="A5" i="5"/>
  <c r="D3" i="5"/>
  <c r="L10" i="4"/>
  <c r="K10" i="4"/>
  <c r="I10" i="4" s="1"/>
  <c r="F10" i="4"/>
  <c r="K9" i="4"/>
  <c r="I9" i="4" s="1"/>
  <c r="F9" i="4"/>
  <c r="L8" i="4"/>
  <c r="K8" i="4"/>
  <c r="I8" i="4" s="1"/>
  <c r="F8" i="4"/>
  <c r="K6" i="4"/>
  <c r="I6" i="4" s="1"/>
  <c r="F6" i="4"/>
  <c r="L5" i="4"/>
  <c r="K5" i="4"/>
  <c r="I5" i="4" s="1"/>
  <c r="D3" i="4"/>
  <c r="K19" i="3"/>
  <c r="L19" i="3" s="1"/>
  <c r="I19" i="3"/>
  <c r="F19" i="3"/>
  <c r="A19" i="3"/>
  <c r="K18" i="3"/>
  <c r="L18" i="3" s="1"/>
  <c r="F18" i="3"/>
  <c r="A18" i="3"/>
  <c r="K17" i="3"/>
  <c r="L17" i="3" s="1"/>
  <c r="F17" i="3"/>
  <c r="A17" i="3"/>
  <c r="L16" i="3"/>
  <c r="K16" i="3"/>
  <c r="I16" i="3" s="1"/>
  <c r="F16" i="3"/>
  <c r="A16" i="3"/>
  <c r="L15" i="3"/>
  <c r="K15" i="3"/>
  <c r="I15" i="3" s="1"/>
  <c r="F15" i="3"/>
  <c r="A15" i="3"/>
  <c r="K14" i="3"/>
  <c r="L14" i="3" s="1"/>
  <c r="I14" i="3"/>
  <c r="F14" i="3"/>
  <c r="A14" i="3"/>
  <c r="K13" i="3"/>
  <c r="L13" i="3" s="1"/>
  <c r="I13" i="3"/>
  <c r="F13" i="3"/>
  <c r="A13" i="3"/>
  <c r="K12" i="3"/>
  <c r="L12" i="3" s="1"/>
  <c r="F12" i="3"/>
  <c r="A12" i="3"/>
  <c r="K11" i="3"/>
  <c r="L11" i="3" s="1"/>
  <c r="F11" i="3"/>
  <c r="A11" i="3"/>
  <c r="K10" i="3"/>
  <c r="I10" i="3" s="1"/>
  <c r="F10" i="3"/>
  <c r="A10" i="3"/>
  <c r="K9" i="3"/>
  <c r="I9" i="3" s="1"/>
  <c r="F9" i="3"/>
  <c r="A9" i="3"/>
  <c r="K8" i="3"/>
  <c r="L8" i="3" s="1"/>
  <c r="I8" i="3"/>
  <c r="F8" i="3"/>
  <c r="A8" i="3"/>
  <c r="K7" i="3"/>
  <c r="L7" i="3" s="1"/>
  <c r="F7" i="3"/>
  <c r="A7" i="3"/>
  <c r="K6" i="3"/>
  <c r="L6" i="3" s="1"/>
  <c r="F6" i="3"/>
  <c r="A6" i="3"/>
  <c r="K5" i="3"/>
  <c r="I5" i="3" s="1"/>
  <c r="F5" i="3"/>
  <c r="A5" i="3"/>
  <c r="D3" i="3"/>
  <c r="L29" i="2"/>
  <c r="M29" i="2" s="1"/>
  <c r="G29" i="2"/>
  <c r="M28" i="2"/>
  <c r="L28" i="2"/>
  <c r="J28" i="2" s="1"/>
  <c r="G28" i="2"/>
  <c r="L27" i="2"/>
  <c r="J27" i="2" s="1"/>
  <c r="G27" i="2"/>
  <c r="M26" i="2"/>
  <c r="L26" i="2"/>
  <c r="J26" i="2"/>
  <c r="G26" i="2"/>
  <c r="L25" i="2"/>
  <c r="M25" i="2" s="1"/>
  <c r="G25" i="2"/>
  <c r="L24" i="2"/>
  <c r="M24" i="2" s="1"/>
  <c r="G24" i="2"/>
  <c r="L23" i="2"/>
  <c r="G23" i="2"/>
  <c r="L22" i="2"/>
  <c r="J22" i="2" s="1"/>
  <c r="G22" i="2"/>
  <c r="M19" i="2"/>
  <c r="L19" i="2"/>
  <c r="J19" i="2" s="1"/>
  <c r="G19" i="2"/>
  <c r="L18" i="2"/>
  <c r="M18" i="2" s="1"/>
  <c r="G18" i="2"/>
  <c r="L17" i="2"/>
  <c r="M17" i="2" s="1"/>
  <c r="J17" i="2"/>
  <c r="G17" i="2"/>
  <c r="L16" i="2"/>
  <c r="M16" i="2" s="1"/>
  <c r="G16" i="2"/>
  <c r="L15" i="2"/>
  <c r="G15" i="2"/>
  <c r="M14" i="2"/>
  <c r="L14" i="2"/>
  <c r="J14" i="2" s="1"/>
  <c r="G14" i="2"/>
  <c r="L13" i="2"/>
  <c r="J13" i="2" s="1"/>
  <c r="G13" i="2"/>
  <c r="M12" i="2"/>
  <c r="L12" i="2"/>
  <c r="J12" i="2"/>
  <c r="G12" i="2"/>
  <c r="L11" i="2"/>
  <c r="M11" i="2" s="1"/>
  <c r="G11" i="2"/>
  <c r="L10" i="2"/>
  <c r="M10" i="2" s="1"/>
  <c r="G10" i="2"/>
  <c r="L9" i="2"/>
  <c r="G9" i="2"/>
  <c r="L8" i="2"/>
  <c r="J8" i="2" s="1"/>
  <c r="G8" i="2"/>
  <c r="M7" i="2"/>
  <c r="L7" i="2"/>
  <c r="J7" i="2" s="1"/>
  <c r="G7" i="2"/>
  <c r="L6" i="2"/>
  <c r="M6" i="2" s="1"/>
  <c r="G6" i="2"/>
  <c r="L5" i="2"/>
  <c r="G5" i="2"/>
  <c r="E3" i="2"/>
  <c r="L30" i="1"/>
  <c r="G30" i="1"/>
  <c r="L29" i="1"/>
  <c r="J29" i="1" s="1"/>
  <c r="G29" i="1"/>
  <c r="L28" i="1"/>
  <c r="J28" i="1" s="1"/>
  <c r="G28" i="1"/>
  <c r="L27" i="1"/>
  <c r="M27" i="1" s="1"/>
  <c r="G27" i="1"/>
  <c r="L26" i="1"/>
  <c r="M26" i="1" s="1"/>
  <c r="G26" i="1"/>
  <c r="L25" i="1"/>
  <c r="G25" i="1"/>
  <c r="L24" i="1"/>
  <c r="J24" i="1" s="1"/>
  <c r="G24" i="1"/>
  <c r="L23" i="1"/>
  <c r="J23" i="1" s="1"/>
  <c r="G23" i="1"/>
  <c r="L20" i="1"/>
  <c r="J20" i="1" s="1"/>
  <c r="G20" i="1"/>
  <c r="L19" i="1"/>
  <c r="M19" i="1" s="1"/>
  <c r="J19" i="1"/>
  <c r="G19" i="1"/>
  <c r="L18" i="1"/>
  <c r="M18" i="1" s="1"/>
  <c r="J18" i="1"/>
  <c r="G18" i="1"/>
  <c r="L17" i="1"/>
  <c r="G17" i="1"/>
  <c r="L16" i="1"/>
  <c r="J16" i="1" s="1"/>
  <c r="G16" i="1"/>
  <c r="L15" i="1"/>
  <c r="J15" i="1" s="1"/>
  <c r="G15" i="1"/>
  <c r="L14" i="1"/>
  <c r="J14" i="1" s="1"/>
  <c r="G14" i="1"/>
  <c r="L13" i="1"/>
  <c r="M13" i="1" s="1"/>
  <c r="J13" i="1"/>
  <c r="G13" i="1"/>
  <c r="L12" i="1"/>
  <c r="M12" i="1" s="1"/>
  <c r="G12" i="1"/>
  <c r="L11" i="1"/>
  <c r="M11" i="1" s="1"/>
  <c r="G11" i="1"/>
  <c r="L10" i="1"/>
  <c r="J10" i="1" s="1"/>
  <c r="G10" i="1"/>
  <c r="L9" i="1"/>
  <c r="J9" i="1" s="1"/>
  <c r="G9" i="1"/>
  <c r="L8" i="1"/>
  <c r="J8" i="1" s="1"/>
  <c r="G8" i="1"/>
  <c r="L7" i="1"/>
  <c r="M7" i="1" s="1"/>
  <c r="G7" i="1"/>
  <c r="L6" i="1"/>
  <c r="J6" i="1" s="1"/>
  <c r="G6" i="1"/>
  <c r="L5" i="1"/>
  <c r="J5" i="1" s="1"/>
  <c r="G5" i="1"/>
  <c r="E3" i="1"/>
  <c r="L1" i="5"/>
  <c r="L9" i="4" l="1"/>
  <c r="L6" i="4"/>
  <c r="J12" i="5"/>
  <c r="I18" i="5"/>
  <c r="F16" i="6"/>
  <c r="G16" i="6" s="1"/>
  <c r="L18" i="5"/>
  <c r="J18" i="5" s="1"/>
  <c r="L8" i="5"/>
  <c r="F6" i="6"/>
  <c r="G6" i="6" s="1"/>
  <c r="L14" i="5"/>
  <c r="F12" i="6"/>
  <c r="G12" i="6" s="1"/>
  <c r="L6" i="5"/>
  <c r="I12" i="5"/>
  <c r="F10" i="6"/>
  <c r="G10" i="6" s="1"/>
  <c r="L20" i="5"/>
  <c r="J20" i="5" s="1"/>
  <c r="F18" i="6"/>
  <c r="G18" i="6" s="1"/>
  <c r="L11" i="5"/>
  <c r="J11" i="5" s="1"/>
  <c r="L17" i="5"/>
  <c r="J17" i="5" s="1"/>
  <c r="L9" i="5"/>
  <c r="J9" i="5" s="1"/>
  <c r="F7" i="6"/>
  <c r="G7" i="6" s="1"/>
  <c r="L15" i="5"/>
  <c r="F13" i="6"/>
  <c r="G13" i="6" s="1"/>
  <c r="L5" i="5"/>
  <c r="G3" i="6"/>
  <c r="G8" i="5"/>
  <c r="G14" i="5"/>
  <c r="I6" i="5"/>
  <c r="I7" i="5"/>
  <c r="F5" i="6"/>
  <c r="G5" i="6" s="1"/>
  <c r="L10" i="5"/>
  <c r="F8" i="6"/>
  <c r="G8" i="6" s="1"/>
  <c r="I13" i="5"/>
  <c r="F11" i="6"/>
  <c r="G11" i="6" s="1"/>
  <c r="L16" i="5"/>
  <c r="J16" i="5" s="1"/>
  <c r="F14" i="6"/>
  <c r="G14" i="6" s="1"/>
  <c r="L19" i="5"/>
  <c r="J19" i="5" s="1"/>
  <c r="F17" i="6"/>
  <c r="G17" i="6" s="1"/>
  <c r="L10" i="3"/>
  <c r="L9" i="3"/>
  <c r="L5" i="3"/>
  <c r="I7" i="3"/>
  <c r="M13" i="2"/>
  <c r="J18" i="2"/>
  <c r="J21" i="2"/>
  <c r="J6" i="2"/>
  <c r="M22" i="2"/>
  <c r="J25" i="2"/>
  <c r="M8" i="2"/>
  <c r="J11" i="2"/>
  <c r="M27" i="2"/>
  <c r="J7" i="1"/>
  <c r="J11" i="1"/>
  <c r="J12" i="1"/>
  <c r="M28" i="1"/>
  <c r="M5" i="1"/>
  <c r="M8" i="1"/>
  <c r="G3" i="1"/>
  <c r="K18" i="1" s="1"/>
  <c r="M14" i="1"/>
  <c r="K14" i="1" s="1"/>
  <c r="M16" i="1"/>
  <c r="M20" i="1"/>
  <c r="J27" i="1"/>
  <c r="M29" i="1"/>
  <c r="M9" i="1"/>
  <c r="M15" i="1"/>
  <c r="M23" i="1"/>
  <c r="K23" i="1" s="1"/>
  <c r="J26" i="1"/>
  <c r="G12" i="5"/>
  <c r="J13" i="5"/>
  <c r="G6" i="5"/>
  <c r="G11" i="5"/>
  <c r="J15" i="5"/>
  <c r="G17" i="5"/>
  <c r="G20" i="5"/>
  <c r="J7" i="5"/>
  <c r="G18" i="5"/>
  <c r="L3" i="4"/>
  <c r="L2" i="4" s="1"/>
  <c r="I7" i="4"/>
  <c r="I3" i="4" s="1"/>
  <c r="K3" i="4"/>
  <c r="K26" i="1"/>
  <c r="H14" i="1"/>
  <c r="J22" i="1"/>
  <c r="J21" i="1"/>
  <c r="H10" i="1"/>
  <c r="K19" i="1"/>
  <c r="K12" i="1"/>
  <c r="J15" i="2"/>
  <c r="M15" i="2"/>
  <c r="M6" i="1"/>
  <c r="K6" i="1" s="1"/>
  <c r="H9" i="1"/>
  <c r="G3" i="2"/>
  <c r="M23" i="2"/>
  <c r="J23" i="2"/>
  <c r="J6" i="5"/>
  <c r="G7" i="5"/>
  <c r="G13" i="5"/>
  <c r="G19" i="5"/>
  <c r="K9" i="1"/>
  <c r="H6" i="1"/>
  <c r="K15" i="1"/>
  <c r="M25" i="1"/>
  <c r="J25" i="1"/>
  <c r="H29" i="1"/>
  <c r="K7" i="1"/>
  <c r="K11" i="1"/>
  <c r="M17" i="1"/>
  <c r="K17" i="1" s="1"/>
  <c r="J17" i="1"/>
  <c r="M24" i="1"/>
  <c r="L3" i="3"/>
  <c r="L2" i="3" s="1"/>
  <c r="G16" i="5"/>
  <c r="G10" i="5"/>
  <c r="G5" i="5"/>
  <c r="G15" i="5"/>
  <c r="G9" i="5"/>
  <c r="J8" i="5"/>
  <c r="J14" i="5"/>
  <c r="M10" i="1"/>
  <c r="K10" i="1" s="1"/>
  <c r="H15" i="1"/>
  <c r="K28" i="1"/>
  <c r="H30" i="1"/>
  <c r="J5" i="5"/>
  <c r="J10" i="5"/>
  <c r="H7" i="1"/>
  <c r="K27" i="1"/>
  <c r="H12" i="1"/>
  <c r="J5" i="2"/>
  <c r="M5" i="2"/>
  <c r="M30" i="1"/>
  <c r="K30" i="1" s="1"/>
  <c r="J30" i="1"/>
  <c r="M9" i="2"/>
  <c r="J9" i="2"/>
  <c r="L3" i="1"/>
  <c r="L3" i="2"/>
  <c r="K3" i="3"/>
  <c r="J29" i="2"/>
  <c r="I11" i="3"/>
  <c r="I17" i="3"/>
  <c r="I19" i="5"/>
  <c r="J10" i="2"/>
  <c r="J16" i="2"/>
  <c r="J24" i="2"/>
  <c r="F3" i="3"/>
  <c r="J14" i="3" s="1"/>
  <c r="I6" i="3"/>
  <c r="I12" i="3"/>
  <c r="I18" i="3"/>
  <c r="I8" i="5"/>
  <c r="I14" i="5"/>
  <c r="I20" i="5"/>
  <c r="F3" i="4"/>
  <c r="L3" i="5" l="1"/>
  <c r="L2" i="5" s="1"/>
  <c r="I3" i="3"/>
  <c r="J3" i="2"/>
  <c r="H20" i="1"/>
  <c r="K24" i="1"/>
  <c r="H25" i="1"/>
  <c r="K16" i="1"/>
  <c r="K25" i="1"/>
  <c r="H23" i="1"/>
  <c r="H26" i="1"/>
  <c r="K5" i="1"/>
  <c r="H24" i="1"/>
  <c r="H19" i="1"/>
  <c r="H27" i="1"/>
  <c r="K8" i="1"/>
  <c r="K13" i="1"/>
  <c r="H16" i="1"/>
  <c r="H18" i="1"/>
  <c r="K29" i="1"/>
  <c r="J3" i="1"/>
  <c r="H8" i="1"/>
  <c r="H21" i="1"/>
  <c r="H5" i="1"/>
  <c r="K21" i="1"/>
  <c r="H11" i="1"/>
  <c r="H22" i="1"/>
  <c r="H28" i="1"/>
  <c r="K22" i="1"/>
  <c r="K20" i="1"/>
  <c r="H17" i="1"/>
  <c r="H13" i="1"/>
  <c r="G3" i="5"/>
  <c r="G8" i="4"/>
  <c r="G7" i="4"/>
  <c r="G9" i="4"/>
  <c r="J8" i="4"/>
  <c r="J9" i="4"/>
  <c r="J10" i="4"/>
  <c r="J7" i="4"/>
  <c r="G5" i="4"/>
  <c r="J6" i="4"/>
  <c r="G10" i="4"/>
  <c r="K6" i="2"/>
  <c r="H20" i="2"/>
  <c r="H21" i="2"/>
  <c r="K21" i="2"/>
  <c r="K20" i="2"/>
  <c r="H8" i="2"/>
  <c r="K28" i="2"/>
  <c r="H27" i="2"/>
  <c r="H13" i="2"/>
  <c r="K18" i="2"/>
  <c r="K17" i="2"/>
  <c r="K5" i="2"/>
  <c r="H5" i="2"/>
  <c r="G15" i="3"/>
  <c r="M3" i="1"/>
  <c r="M2" i="1" s="1"/>
  <c r="G17" i="3"/>
  <c r="J7" i="3"/>
  <c r="H26" i="2"/>
  <c r="H25" i="2"/>
  <c r="H17" i="2"/>
  <c r="H11" i="2"/>
  <c r="H24" i="2"/>
  <c r="H16" i="2"/>
  <c r="H10" i="2"/>
  <c r="H18" i="2"/>
  <c r="H6" i="2"/>
  <c r="K24" i="2"/>
  <c r="H12" i="2"/>
  <c r="K16" i="2"/>
  <c r="H15" i="2"/>
  <c r="G5" i="3"/>
  <c r="K8" i="2"/>
  <c r="J11" i="3"/>
  <c r="G10" i="3"/>
  <c r="H23" i="2"/>
  <c r="K13" i="2"/>
  <c r="J6" i="3"/>
  <c r="H19" i="2"/>
  <c r="J3" i="5"/>
  <c r="H28" i="2"/>
  <c r="J8" i="3"/>
  <c r="K12" i="2"/>
  <c r="K15" i="2"/>
  <c r="K10" i="2"/>
  <c r="I3" i="5"/>
  <c r="J17" i="3"/>
  <c r="J5" i="3"/>
  <c r="H9" i="2"/>
  <c r="K14" i="2"/>
  <c r="J18" i="3"/>
  <c r="K26" i="2"/>
  <c r="K27" i="2"/>
  <c r="K11" i="2"/>
  <c r="J12" i="3"/>
  <c r="G11" i="3"/>
  <c r="K9" i="2"/>
  <c r="G6" i="4"/>
  <c r="K7" i="2"/>
  <c r="J10" i="3"/>
  <c r="J16" i="3"/>
  <c r="H22" i="2"/>
  <c r="J5" i="4"/>
  <c r="K19" i="2"/>
  <c r="K29" i="2"/>
  <c r="K25" i="2"/>
  <c r="G14" i="3"/>
  <c r="G8" i="3"/>
  <c r="G19" i="3"/>
  <c r="G13" i="3"/>
  <c r="G7" i="3"/>
  <c r="G18" i="3"/>
  <c r="G12" i="3"/>
  <c r="G6" i="3"/>
  <c r="J9" i="3"/>
  <c r="J19" i="3"/>
  <c r="G9" i="3"/>
  <c r="G16" i="3"/>
  <c r="J13" i="3"/>
  <c r="K23" i="2"/>
  <c r="H29" i="2"/>
  <c r="J15" i="3"/>
  <c r="K22" i="2"/>
  <c r="M3" i="2"/>
  <c r="M2" i="2" s="1"/>
  <c r="H14" i="2"/>
  <c r="H7" i="2"/>
  <c r="H3" i="1" l="1"/>
  <c r="K3" i="1"/>
  <c r="J3" i="4"/>
  <c r="G3" i="4"/>
  <c r="K3" i="2"/>
  <c r="H3" i="2"/>
  <c r="G3" i="3"/>
  <c r="J3" i="3"/>
</calcChain>
</file>

<file path=xl/sharedStrings.xml><?xml version="1.0" encoding="utf-8"?>
<sst xmlns="http://schemas.openxmlformats.org/spreadsheetml/2006/main" count="866" uniqueCount="81">
  <si>
    <t>Учет выпуска продукции</t>
  </si>
  <si>
    <t>Проект 041</t>
  </si>
  <si>
    <t>Всего смен</t>
  </si>
  <si>
    <t>Средняя производ.</t>
  </si>
  <si>
    <t>№</t>
  </si>
  <si>
    <t>Марка</t>
  </si>
  <si>
    <t>Наименование</t>
  </si>
  <si>
    <t>Наименование полуфабриката</t>
  </si>
  <si>
    <t>Кол.</t>
  </si>
  <si>
    <t>Площадь марки, м2</t>
  </si>
  <si>
    <t>Площадь общая, м2</t>
  </si>
  <si>
    <t>Доля марки в общей массе, %</t>
  </si>
  <si>
    <t>Требуется изготовить</t>
  </si>
  <si>
    <t>% готовности ангара</t>
  </si>
  <si>
    <t>Изготовлено</t>
  </si>
  <si>
    <t>Площадь, м2</t>
  </si>
  <si>
    <t>Смена:</t>
  </si>
  <si>
    <t>Дата:</t>
  </si>
  <si>
    <t>1</t>
  </si>
  <si>
    <t>CПУ - 1</t>
  </si>
  <si>
    <t>Утеплитель</t>
  </si>
  <si>
    <t>ПП 1.1</t>
  </si>
  <si>
    <t>CПУ - 2</t>
  </si>
  <si>
    <t>ПП 2.1</t>
  </si>
  <si>
    <t>CПУ - 4</t>
  </si>
  <si>
    <t>ПП 4.1</t>
  </si>
  <si>
    <t>CПУ - 5</t>
  </si>
  <si>
    <t>ПП 5.1</t>
  </si>
  <si>
    <t>ПП 5.2</t>
  </si>
  <si>
    <t>ПП 5.3</t>
  </si>
  <si>
    <t>CПУ - 6</t>
  </si>
  <si>
    <t>ПП 6.1</t>
  </si>
  <si>
    <t>ПП 6.2</t>
  </si>
  <si>
    <t>ПП 6.3</t>
  </si>
  <si>
    <t>CПУ - 7</t>
  </si>
  <si>
    <t>ПП 7.1</t>
  </si>
  <si>
    <t>ПП 7.2</t>
  </si>
  <si>
    <t>ПП 7.3</t>
  </si>
  <si>
    <t>CПУ - 8</t>
  </si>
  <si>
    <t>ПП 8.1</t>
  </si>
  <si>
    <t>ПП 8.2</t>
  </si>
  <si>
    <t>ПП 8.3</t>
  </si>
  <si>
    <t>CПУ - 9</t>
  </si>
  <si>
    <t>ПП 9.1</t>
  </si>
  <si>
    <t>CПУ - 10</t>
  </si>
  <si>
    <t>ПП 10.1</t>
  </si>
  <si>
    <t>CПУ - 11</t>
  </si>
  <si>
    <t>ПП 11.1</t>
  </si>
  <si>
    <t>CПУ - 12</t>
  </si>
  <si>
    <t>ПП 12.1</t>
  </si>
  <si>
    <t>CПУ - 13</t>
  </si>
  <si>
    <t>ПП 13.1</t>
  </si>
  <si>
    <t>CПУ - 14</t>
  </si>
  <si>
    <t>ПП 14.1</t>
  </si>
  <si>
    <t>CПУ - 15</t>
  </si>
  <si>
    <t>ПП 15.1</t>
  </si>
  <si>
    <t>CПУ - 16</t>
  </si>
  <si>
    <t>ПП 16.1</t>
  </si>
  <si>
    <t>CПУ - 17</t>
  </si>
  <si>
    <t>ПП 17.1</t>
  </si>
  <si>
    <t>CПУ №1</t>
  </si>
  <si>
    <t>CПУ №2</t>
  </si>
  <si>
    <t>CПУ №4</t>
  </si>
  <si>
    <t>CПУ №5</t>
  </si>
  <si>
    <t>CПУ №6</t>
  </si>
  <si>
    <t>CПУ №7</t>
  </si>
  <si>
    <t>CПУ №8</t>
  </si>
  <si>
    <t>CПУ №9</t>
  </si>
  <si>
    <t>CПУ №10</t>
  </si>
  <si>
    <t>CПУ №11</t>
  </si>
  <si>
    <t>CПУ №12</t>
  </si>
  <si>
    <t>CПУ №13</t>
  </si>
  <si>
    <t>CПУ №14</t>
  </si>
  <si>
    <t>CПУ №15</t>
  </si>
  <si>
    <t>CПУ №16</t>
  </si>
  <si>
    <t>CПУ №17</t>
  </si>
  <si>
    <t>ПП 9.2</t>
  </si>
  <si>
    <t>ПП 9.3</t>
  </si>
  <si>
    <t>Остаток в произодстве</t>
  </si>
  <si>
    <t>Итого</t>
  </si>
  <si>
    <t>Изготовление ангара ВЧНГ 18*60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</si>
</sst>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i/>
      <sz val="14"/>
      <color theme="1"/>
      <name val="GOST Commo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0"/>
  <sheetViews>
    <sheetView workbookViewId="0">
      <selection activeCell="C17" sqref="C17:C19"/>
    </sheetView>
  </sheetViews>
  <sheetFormatPr defaultRowHeight="15" x14ac:dyDescent="0.25"/>
  <cols>
    <col min="3" max="3" width="16" customWidth="1"/>
    <col min="4" max="4" width="15.7109375" customWidth="1"/>
    <col min="6" max="6" width="10.85546875" customWidth="1"/>
    <col min="7" max="7" width="11.85546875" customWidth="1"/>
    <col min="8" max="8" width="14" customWidth="1"/>
    <col min="10" max="10" width="12.5703125" customWidth="1"/>
    <col min="11" max="11" width="14.140625" customWidth="1"/>
    <col min="12" max="12" width="12.7109375" customWidth="1"/>
    <col min="13" max="13" width="12.28515625" customWidth="1"/>
  </cols>
  <sheetData>
    <row r="1" spans="1:88" x14ac:dyDescent="0.25">
      <c r="A1" s="1" t="s">
        <v>0</v>
      </c>
      <c r="L1" s="2" t="s">
        <v>2</v>
      </c>
      <c r="M1">
        <f>COUNTA(P1,S1,V1,Y1,AB1,AE1,AH1,AK1,AN1,AQ1,AT1,AW1,AZ1,BC1,BF1,BI1,BL1,BO1,BR1,BU1,BX1,EK1,CA1,CD1,CG1)</f>
        <v>0</v>
      </c>
      <c r="O1" s="2" t="s">
        <v>16</v>
      </c>
      <c r="R1" s="2" t="s">
        <v>16</v>
      </c>
      <c r="U1" s="2" t="s">
        <v>16</v>
      </c>
      <c r="X1" s="2" t="s">
        <v>16</v>
      </c>
      <c r="AA1" s="2" t="s">
        <v>16</v>
      </c>
      <c r="AD1" s="2" t="s">
        <v>16</v>
      </c>
      <c r="AG1" s="2" t="s">
        <v>16</v>
      </c>
      <c r="AJ1" s="2" t="s">
        <v>16</v>
      </c>
      <c r="AM1" s="2" t="s">
        <v>16</v>
      </c>
      <c r="AP1" s="2" t="s">
        <v>16</v>
      </c>
      <c r="AS1" s="2" t="s">
        <v>16</v>
      </c>
      <c r="AV1" s="2" t="s">
        <v>16</v>
      </c>
      <c r="AY1" s="2" t="s">
        <v>16</v>
      </c>
      <c r="BB1" s="2" t="s">
        <v>16</v>
      </c>
      <c r="BE1" s="2" t="s">
        <v>16</v>
      </c>
      <c r="BH1" s="2" t="s">
        <v>16</v>
      </c>
      <c r="BK1" s="2" t="s">
        <v>16</v>
      </c>
      <c r="BN1" s="2" t="s">
        <v>16</v>
      </c>
      <c r="BQ1" s="2" t="s">
        <v>16</v>
      </c>
      <c r="BT1" s="2" t="s">
        <v>16</v>
      </c>
      <c r="BW1" s="2" t="s">
        <v>16</v>
      </c>
      <c r="BZ1" s="2" t="s">
        <v>16</v>
      </c>
      <c r="CC1" s="2" t="s">
        <v>16</v>
      </c>
      <c r="CF1" s="2" t="s">
        <v>16</v>
      </c>
      <c r="CI1" s="2" t="s">
        <v>16</v>
      </c>
    </row>
    <row r="2" spans="1:88" x14ac:dyDescent="0.25">
      <c r="L2" s="2" t="s">
        <v>3</v>
      </c>
      <c r="M2" t="str">
        <f>IFERROR(M3/M1,"0")</f>
        <v>0</v>
      </c>
    </row>
    <row r="3" spans="1:88" x14ac:dyDescent="0.25">
      <c r="A3" s="1" t="s">
        <v>1</v>
      </c>
      <c r="E3" s="3">
        <f>SUM(E5:E30)</f>
        <v>489</v>
      </c>
      <c r="G3" s="4">
        <f>SUM(G5:G30)</f>
        <v>2378.9400300000002</v>
      </c>
      <c r="H3" s="5">
        <f>SUM(H5:H30)</f>
        <v>0.99999999999999956</v>
      </c>
      <c r="J3" s="4">
        <f>SUM(J5:J30)</f>
        <v>489</v>
      </c>
      <c r="K3" s="5">
        <f>SUM(K5:K30)</f>
        <v>0</v>
      </c>
      <c r="L3" s="3">
        <f>SUM(L5:L30)</f>
        <v>0</v>
      </c>
      <c r="M3" s="4">
        <f>SUM(M5:M30)</f>
        <v>0</v>
      </c>
      <c r="O3" s="2" t="s">
        <v>17</v>
      </c>
      <c r="R3" s="2" t="s">
        <v>17</v>
      </c>
      <c r="U3" s="2" t="s">
        <v>17</v>
      </c>
      <c r="X3" s="2" t="s">
        <v>17</v>
      </c>
      <c r="AA3" s="2" t="s">
        <v>17</v>
      </c>
      <c r="AD3" s="2" t="s">
        <v>17</v>
      </c>
      <c r="AG3" s="2" t="s">
        <v>17</v>
      </c>
      <c r="AJ3" s="2" t="s">
        <v>17</v>
      </c>
      <c r="AM3" s="2" t="s">
        <v>17</v>
      </c>
      <c r="AP3" s="2" t="s">
        <v>17</v>
      </c>
      <c r="AS3" s="2" t="s">
        <v>17</v>
      </c>
      <c r="AV3" s="2" t="s">
        <v>17</v>
      </c>
      <c r="AY3" s="2" t="s">
        <v>17</v>
      </c>
      <c r="BB3" s="2" t="s">
        <v>17</v>
      </c>
      <c r="BE3" s="2" t="s">
        <v>17</v>
      </c>
      <c r="BH3" s="2" t="s">
        <v>17</v>
      </c>
      <c r="BK3" s="2" t="s">
        <v>17</v>
      </c>
      <c r="BN3" s="2" t="s">
        <v>17</v>
      </c>
      <c r="BQ3" s="2" t="s">
        <v>17</v>
      </c>
      <c r="BT3" s="2" t="s">
        <v>17</v>
      </c>
      <c r="BW3" s="2" t="s">
        <v>17</v>
      </c>
      <c r="BZ3" s="2" t="s">
        <v>17</v>
      </c>
      <c r="CC3" s="2" t="s">
        <v>17</v>
      </c>
      <c r="CF3" s="2" t="s">
        <v>17</v>
      </c>
      <c r="CI3" s="2" t="s">
        <v>17</v>
      </c>
    </row>
    <row r="4" spans="1:88" ht="45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J4" s="7" t="s">
        <v>12</v>
      </c>
      <c r="K4" s="7" t="s">
        <v>13</v>
      </c>
      <c r="L4" s="8" t="s">
        <v>14</v>
      </c>
      <c r="M4" s="8" t="s">
        <v>15</v>
      </c>
      <c r="O4" s="24" t="s">
        <v>18</v>
      </c>
      <c r="P4" s="24"/>
      <c r="R4" s="24" t="s">
        <v>18</v>
      </c>
      <c r="S4" s="24"/>
      <c r="U4" s="24" t="s">
        <v>18</v>
      </c>
      <c r="V4" s="24"/>
      <c r="X4" s="24" t="s">
        <v>18</v>
      </c>
      <c r="Y4" s="24"/>
      <c r="AA4" s="24" t="s">
        <v>18</v>
      </c>
      <c r="AB4" s="24"/>
      <c r="AD4" s="24" t="s">
        <v>18</v>
      </c>
      <c r="AE4" s="24"/>
      <c r="AG4" s="24" t="s">
        <v>18</v>
      </c>
      <c r="AH4" s="24"/>
      <c r="AJ4" s="24" t="s">
        <v>18</v>
      </c>
      <c r="AK4" s="24"/>
      <c r="AM4" s="24" t="s">
        <v>18</v>
      </c>
      <c r="AN4" s="24"/>
      <c r="AP4" s="24" t="s">
        <v>18</v>
      </c>
      <c r="AQ4" s="24"/>
      <c r="AS4" s="24" t="s">
        <v>18</v>
      </c>
      <c r="AT4" s="24"/>
      <c r="AV4" s="24" t="s">
        <v>18</v>
      </c>
      <c r="AW4" s="24"/>
      <c r="AY4" s="24" t="s">
        <v>18</v>
      </c>
      <c r="AZ4" s="24"/>
      <c r="BB4" s="24" t="s">
        <v>18</v>
      </c>
      <c r="BC4" s="24"/>
      <c r="BE4" s="24" t="s">
        <v>18</v>
      </c>
      <c r="BF4" s="24"/>
      <c r="BH4" s="24" t="s">
        <v>18</v>
      </c>
      <c r="BI4" s="24"/>
      <c r="BK4" s="24" t="s">
        <v>18</v>
      </c>
      <c r="BL4" s="24"/>
      <c r="BN4" s="24" t="s">
        <v>18</v>
      </c>
      <c r="BO4" s="24"/>
      <c r="BQ4" s="24" t="s">
        <v>18</v>
      </c>
      <c r="BR4" s="24"/>
      <c r="BT4" s="24" t="s">
        <v>18</v>
      </c>
      <c r="BU4" s="24"/>
      <c r="BW4" s="24" t="s">
        <v>18</v>
      </c>
      <c r="BX4" s="24"/>
      <c r="BZ4" s="24" t="s">
        <v>18</v>
      </c>
      <c r="CA4" s="24"/>
      <c r="CC4" s="24" t="s">
        <v>18</v>
      </c>
      <c r="CD4" s="24"/>
      <c r="CF4" s="24" t="s">
        <v>18</v>
      </c>
      <c r="CG4" s="24"/>
      <c r="CI4" s="24" t="s">
        <v>18</v>
      </c>
      <c r="CJ4" s="24"/>
    </row>
    <row r="5" spans="1:88" x14ac:dyDescent="0.25">
      <c r="A5" s="9">
        <v>1</v>
      </c>
      <c r="B5" s="19" t="s">
        <v>19</v>
      </c>
      <c r="C5" s="19" t="s">
        <v>20</v>
      </c>
      <c r="D5" s="10" t="s">
        <v>21</v>
      </c>
      <c r="E5" s="15">
        <v>352</v>
      </c>
      <c r="F5" s="14">
        <v>4</v>
      </c>
      <c r="G5" s="14">
        <f t="shared" ref="G5:G30" si="0">E5*F5</f>
        <v>1408</v>
      </c>
      <c r="H5" s="12">
        <f t="shared" ref="H5:H30" si="1">G5/$G$3</f>
        <v>0.59186023281133315</v>
      </c>
      <c r="J5" s="9">
        <f t="shared" ref="J5:J30" si="2">E5-L5</f>
        <v>352</v>
      </c>
      <c r="K5" s="12">
        <f t="shared" ref="K5:K30" si="3">M5/$G$3</f>
        <v>0</v>
      </c>
      <c r="L5" s="13">
        <f t="shared" ref="L5:L30" si="4">SUM(O5,R5,U5,X5,AA5,AD5,AG5,AJ5,AM5,AP5,AS5,AV5,AY5,BB5,BE5,BH5,BK5,BN5,BQ5,BT5,BW5,BZ5,CC5,CF5)</f>
        <v>0</v>
      </c>
      <c r="M5" s="13">
        <f t="shared" ref="M5:M30" si="5">F5*L5</f>
        <v>0</v>
      </c>
      <c r="O5" s="20"/>
      <c r="P5" s="20"/>
      <c r="R5" s="20"/>
      <c r="S5" s="20"/>
      <c r="U5" s="20"/>
      <c r="V5" s="20"/>
      <c r="X5" s="20"/>
      <c r="Y5" s="20"/>
      <c r="AA5" s="20"/>
      <c r="AB5" s="20"/>
      <c r="AD5" s="20"/>
      <c r="AE5" s="20"/>
      <c r="AG5" s="20"/>
      <c r="AH5" s="20"/>
      <c r="AJ5" s="20"/>
      <c r="AK5" s="20"/>
      <c r="AM5" s="20"/>
      <c r="AN5" s="20"/>
      <c r="AP5" s="20"/>
      <c r="AQ5" s="20"/>
      <c r="AS5" s="20"/>
      <c r="AT5" s="20"/>
      <c r="AV5" s="20"/>
      <c r="AW5" s="20"/>
      <c r="AY5" s="20"/>
      <c r="AZ5" s="20"/>
      <c r="BB5" s="20"/>
      <c r="BC5" s="20"/>
      <c r="BE5" s="20"/>
      <c r="BF5" s="20"/>
      <c r="BH5" s="20"/>
      <c r="BI5" s="20"/>
      <c r="BK5" s="20"/>
      <c r="BL5" s="20"/>
      <c r="BN5" s="20"/>
      <c r="BO5" s="20"/>
      <c r="BQ5" s="20"/>
      <c r="BR5" s="20"/>
      <c r="BT5" s="20"/>
      <c r="BU5" s="20"/>
      <c r="BW5" s="20"/>
      <c r="BX5" s="20"/>
      <c r="BZ5" s="20"/>
      <c r="CA5" s="20"/>
      <c r="CC5" s="20"/>
      <c r="CD5" s="20"/>
      <c r="CF5" s="20"/>
      <c r="CG5" s="20"/>
      <c r="CI5" s="20"/>
      <c r="CJ5" s="20"/>
    </row>
    <row r="6" spans="1:88" x14ac:dyDescent="0.25">
      <c r="A6" s="9">
        <v>2</v>
      </c>
      <c r="B6" s="26" t="s">
        <v>22</v>
      </c>
      <c r="C6" s="26" t="s">
        <v>20</v>
      </c>
      <c r="D6" s="10" t="s">
        <v>23</v>
      </c>
      <c r="E6" s="15">
        <v>58</v>
      </c>
      <c r="F6" s="14">
        <v>3</v>
      </c>
      <c r="G6" s="14">
        <f t="shared" si="0"/>
        <v>174</v>
      </c>
      <c r="H6" s="12">
        <f t="shared" si="1"/>
        <v>7.3141818543445994E-2</v>
      </c>
      <c r="J6" s="9">
        <f t="shared" si="2"/>
        <v>58</v>
      </c>
      <c r="K6" s="12">
        <f t="shared" si="3"/>
        <v>0</v>
      </c>
      <c r="L6" s="13">
        <f t="shared" si="4"/>
        <v>0</v>
      </c>
      <c r="M6" s="13">
        <f t="shared" si="5"/>
        <v>0</v>
      </c>
      <c r="O6" s="20"/>
      <c r="P6" s="20"/>
      <c r="R6" s="20"/>
      <c r="S6" s="20"/>
      <c r="U6" s="20"/>
      <c r="V6" s="20"/>
      <c r="X6" s="20"/>
      <c r="Y6" s="20"/>
      <c r="AA6" s="20"/>
      <c r="AB6" s="20"/>
      <c r="AD6" s="20"/>
      <c r="AE6" s="20"/>
      <c r="AG6" s="20"/>
      <c r="AH6" s="20"/>
      <c r="AJ6" s="20"/>
      <c r="AK6" s="20"/>
      <c r="AM6" s="20"/>
      <c r="AN6" s="20"/>
      <c r="AP6" s="20"/>
      <c r="AQ6" s="20"/>
      <c r="AS6" s="20"/>
      <c r="AT6" s="20"/>
      <c r="AV6" s="20"/>
      <c r="AW6" s="20"/>
      <c r="AY6" s="20"/>
      <c r="AZ6" s="20"/>
      <c r="BB6" s="20"/>
      <c r="BC6" s="20"/>
      <c r="BE6" s="20"/>
      <c r="BF6" s="20"/>
      <c r="BH6" s="20"/>
      <c r="BI6" s="20"/>
      <c r="BK6" s="20"/>
      <c r="BL6" s="20"/>
      <c r="BN6" s="20"/>
      <c r="BO6" s="20"/>
      <c r="BQ6" s="20"/>
      <c r="BR6" s="20"/>
      <c r="BT6" s="20"/>
      <c r="BU6" s="20"/>
      <c r="BW6" s="20"/>
      <c r="BX6" s="20"/>
      <c r="BZ6" s="20"/>
      <c r="CA6" s="20"/>
      <c r="CC6" s="20"/>
      <c r="CD6" s="20"/>
      <c r="CF6" s="20"/>
      <c r="CG6" s="20"/>
      <c r="CI6" s="20"/>
      <c r="CJ6" s="20"/>
    </row>
    <row r="7" spans="1:88" x14ac:dyDescent="0.25">
      <c r="A7" s="9">
        <v>3</v>
      </c>
      <c r="B7" s="26" t="s">
        <v>24</v>
      </c>
      <c r="C7" s="26" t="s">
        <v>20</v>
      </c>
      <c r="D7" s="10" t="s">
        <v>25</v>
      </c>
      <c r="E7" s="15">
        <v>29</v>
      </c>
      <c r="F7" s="14">
        <v>14.4</v>
      </c>
      <c r="G7" s="14">
        <f t="shared" si="0"/>
        <v>417.6</v>
      </c>
      <c r="H7" s="12">
        <f t="shared" si="1"/>
        <v>0.17554036450427041</v>
      </c>
      <c r="J7" s="9">
        <f t="shared" si="2"/>
        <v>29</v>
      </c>
      <c r="K7" s="12">
        <f t="shared" si="3"/>
        <v>0</v>
      </c>
      <c r="L7" s="13">
        <f t="shared" si="4"/>
        <v>0</v>
      </c>
      <c r="M7" s="13">
        <f t="shared" si="5"/>
        <v>0</v>
      </c>
      <c r="O7" s="20"/>
      <c r="P7" s="20"/>
      <c r="R7" s="20"/>
      <c r="S7" s="20"/>
      <c r="U7" s="20"/>
      <c r="V7" s="20"/>
      <c r="X7" s="20"/>
      <c r="Y7" s="20"/>
      <c r="AA7" s="20"/>
      <c r="AB7" s="20"/>
      <c r="AD7" s="20"/>
      <c r="AE7" s="20"/>
      <c r="AG7" s="20"/>
      <c r="AH7" s="20"/>
      <c r="AJ7" s="20"/>
      <c r="AK7" s="20"/>
      <c r="AM7" s="20"/>
      <c r="AN7" s="20"/>
      <c r="AP7" s="20"/>
      <c r="AQ7" s="20"/>
      <c r="AS7" s="20"/>
      <c r="AT7" s="20"/>
      <c r="AV7" s="20"/>
      <c r="AW7" s="20"/>
      <c r="AY7" s="20"/>
      <c r="AZ7" s="20"/>
      <c r="BB7" s="20"/>
      <c r="BC7" s="20"/>
      <c r="BE7" s="20"/>
      <c r="BF7" s="20"/>
      <c r="BH7" s="20"/>
      <c r="BI7" s="20"/>
      <c r="BK7" s="20"/>
      <c r="BL7" s="20"/>
      <c r="BN7" s="20"/>
      <c r="BO7" s="20"/>
      <c r="BQ7" s="20"/>
      <c r="BR7" s="20"/>
      <c r="BT7" s="20"/>
      <c r="BU7" s="20"/>
      <c r="BW7" s="20"/>
      <c r="BX7" s="20"/>
      <c r="BZ7" s="20"/>
      <c r="CA7" s="20"/>
      <c r="CC7" s="20"/>
      <c r="CD7" s="20"/>
      <c r="CF7" s="20"/>
      <c r="CG7" s="20"/>
      <c r="CI7" s="20"/>
      <c r="CJ7" s="20"/>
    </row>
    <row r="8" spans="1:88" x14ac:dyDescent="0.25">
      <c r="A8" s="9">
        <v>4</v>
      </c>
      <c r="B8" s="21" t="s">
        <v>26</v>
      </c>
      <c r="C8" s="21" t="s">
        <v>20</v>
      </c>
      <c r="D8" s="10" t="s">
        <v>27</v>
      </c>
      <c r="E8" s="15">
        <v>2</v>
      </c>
      <c r="F8" s="14">
        <v>8.8000000000000007</v>
      </c>
      <c r="G8" s="14">
        <f t="shared" si="0"/>
        <v>17.600000000000001</v>
      </c>
      <c r="H8" s="12">
        <f t="shared" si="1"/>
        <v>7.3982529101416653E-3</v>
      </c>
      <c r="J8" s="9">
        <f t="shared" si="2"/>
        <v>2</v>
      </c>
      <c r="K8" s="12">
        <f t="shared" si="3"/>
        <v>0</v>
      </c>
      <c r="L8" s="13">
        <f t="shared" si="4"/>
        <v>0</v>
      </c>
      <c r="M8" s="13">
        <f t="shared" si="5"/>
        <v>0</v>
      </c>
      <c r="O8" s="20"/>
      <c r="P8" s="20"/>
      <c r="R8" s="20"/>
      <c r="S8" s="20"/>
      <c r="U8" s="20"/>
      <c r="V8" s="20"/>
      <c r="X8" s="20"/>
      <c r="Y8" s="20"/>
      <c r="AA8" s="20"/>
      <c r="AB8" s="20"/>
      <c r="AD8" s="20"/>
      <c r="AE8" s="20"/>
      <c r="AG8" s="20"/>
      <c r="AH8" s="20"/>
      <c r="AJ8" s="20"/>
      <c r="AK8" s="20"/>
      <c r="AM8" s="20"/>
      <c r="AN8" s="20"/>
      <c r="AP8" s="20"/>
      <c r="AQ8" s="20"/>
      <c r="AS8" s="20"/>
      <c r="AT8" s="20"/>
      <c r="AV8" s="20"/>
      <c r="AW8" s="20"/>
      <c r="AY8" s="20"/>
      <c r="AZ8" s="20"/>
      <c r="BB8" s="20"/>
      <c r="BC8" s="20"/>
      <c r="BE8" s="20"/>
      <c r="BF8" s="20"/>
      <c r="BH8" s="20"/>
      <c r="BI8" s="20"/>
      <c r="BK8" s="20"/>
      <c r="BL8" s="20"/>
      <c r="BN8" s="20"/>
      <c r="BO8" s="20"/>
      <c r="BQ8" s="20"/>
      <c r="BR8" s="20"/>
      <c r="BT8" s="20"/>
      <c r="BU8" s="20"/>
      <c r="BW8" s="20"/>
      <c r="BX8" s="20"/>
      <c r="BZ8" s="20"/>
      <c r="CA8" s="20"/>
      <c r="CC8" s="20"/>
      <c r="CD8" s="20"/>
      <c r="CF8" s="20"/>
      <c r="CG8" s="20"/>
      <c r="CI8" s="20"/>
      <c r="CJ8" s="20"/>
    </row>
    <row r="9" spans="1:88" x14ac:dyDescent="0.25">
      <c r="A9" s="9">
        <v>5</v>
      </c>
      <c r="B9" s="23"/>
      <c r="C9" s="23"/>
      <c r="D9" s="10" t="s">
        <v>28</v>
      </c>
      <c r="E9" s="15">
        <v>2</v>
      </c>
      <c r="F9" s="14">
        <v>11.4</v>
      </c>
      <c r="G9" s="14">
        <f t="shared" si="0"/>
        <v>22.8</v>
      </c>
      <c r="H9" s="12">
        <f t="shared" si="1"/>
        <v>9.5841003608653375E-3</v>
      </c>
      <c r="J9" s="9">
        <f t="shared" si="2"/>
        <v>2</v>
      </c>
      <c r="K9" s="12">
        <f t="shared" si="3"/>
        <v>0</v>
      </c>
      <c r="L9" s="13">
        <f t="shared" si="4"/>
        <v>0</v>
      </c>
      <c r="M9" s="13">
        <f t="shared" si="5"/>
        <v>0</v>
      </c>
      <c r="O9" s="20"/>
      <c r="P9" s="20"/>
      <c r="R9" s="20"/>
      <c r="S9" s="20"/>
      <c r="U9" s="20"/>
      <c r="V9" s="20"/>
      <c r="X9" s="20"/>
      <c r="Y9" s="20"/>
      <c r="AA9" s="20"/>
      <c r="AB9" s="20"/>
      <c r="AD9" s="20"/>
      <c r="AE9" s="20"/>
      <c r="AG9" s="20"/>
      <c r="AH9" s="20"/>
      <c r="AJ9" s="20"/>
      <c r="AK9" s="20"/>
      <c r="AM9" s="20"/>
      <c r="AN9" s="20"/>
      <c r="AP9" s="20"/>
      <c r="AQ9" s="20"/>
      <c r="AS9" s="20"/>
      <c r="AT9" s="20"/>
      <c r="AV9" s="20"/>
      <c r="AW9" s="20"/>
      <c r="AY9" s="20"/>
      <c r="AZ9" s="20"/>
      <c r="BB9" s="20"/>
      <c r="BC9" s="20"/>
      <c r="BE9" s="20"/>
      <c r="BF9" s="20"/>
      <c r="BH9" s="20"/>
      <c r="BI9" s="20"/>
      <c r="BK9" s="20"/>
      <c r="BL9" s="20"/>
      <c r="BN9" s="20"/>
      <c r="BO9" s="20"/>
      <c r="BQ9" s="20"/>
      <c r="BR9" s="20"/>
      <c r="BT9" s="20"/>
      <c r="BU9" s="20"/>
      <c r="BW9" s="20"/>
      <c r="BX9" s="20"/>
      <c r="BZ9" s="20"/>
      <c r="CA9" s="20"/>
      <c r="CC9" s="20"/>
      <c r="CD9" s="20"/>
      <c r="CF9" s="20"/>
      <c r="CG9" s="20"/>
      <c r="CI9" s="20"/>
      <c r="CJ9" s="20"/>
    </row>
    <row r="10" spans="1:88" x14ac:dyDescent="0.25">
      <c r="A10" s="9">
        <v>6</v>
      </c>
      <c r="B10" s="22"/>
      <c r="C10" s="22"/>
      <c r="D10" s="10" t="s">
        <v>29</v>
      </c>
      <c r="E10" s="15">
        <v>2</v>
      </c>
      <c r="F10" s="14">
        <v>11.1</v>
      </c>
      <c r="G10" s="14">
        <f t="shared" si="0"/>
        <v>22.2</v>
      </c>
      <c r="H10" s="12">
        <f t="shared" si="1"/>
        <v>9.3318871934741452E-3</v>
      </c>
      <c r="J10" s="9">
        <f t="shared" si="2"/>
        <v>2</v>
      </c>
      <c r="K10" s="12">
        <f t="shared" si="3"/>
        <v>0</v>
      </c>
      <c r="L10" s="13">
        <f t="shared" si="4"/>
        <v>0</v>
      </c>
      <c r="M10" s="13">
        <f t="shared" si="5"/>
        <v>0</v>
      </c>
      <c r="O10" s="20"/>
      <c r="P10" s="20"/>
      <c r="R10" s="20"/>
      <c r="S10" s="20"/>
      <c r="U10" s="20"/>
      <c r="V10" s="20"/>
      <c r="X10" s="20"/>
      <c r="Y10" s="20"/>
      <c r="AA10" s="20"/>
      <c r="AB10" s="20"/>
      <c r="AD10" s="20"/>
      <c r="AE10" s="20"/>
      <c r="AG10" s="20"/>
      <c r="AH10" s="20"/>
      <c r="AJ10" s="20"/>
      <c r="AK10" s="20"/>
      <c r="AM10" s="20"/>
      <c r="AN10" s="20"/>
      <c r="AP10" s="20"/>
      <c r="AQ10" s="20"/>
      <c r="AS10" s="20"/>
      <c r="AT10" s="20"/>
      <c r="AV10" s="20"/>
      <c r="AW10" s="20"/>
      <c r="AY10" s="20"/>
      <c r="AZ10" s="20"/>
      <c r="BB10" s="20"/>
      <c r="BC10" s="20"/>
      <c r="BE10" s="20"/>
      <c r="BF10" s="20"/>
      <c r="BH10" s="20"/>
      <c r="BI10" s="20"/>
      <c r="BK10" s="20"/>
      <c r="BL10" s="20"/>
      <c r="BN10" s="20"/>
      <c r="BO10" s="20"/>
      <c r="BQ10" s="20"/>
      <c r="BR10" s="20"/>
      <c r="BT10" s="20"/>
      <c r="BU10" s="20"/>
      <c r="BW10" s="20"/>
      <c r="BX10" s="20"/>
      <c r="BZ10" s="20"/>
      <c r="CA10" s="20"/>
      <c r="CC10" s="20"/>
      <c r="CD10" s="20"/>
      <c r="CF10" s="20"/>
      <c r="CG10" s="20"/>
      <c r="CI10" s="20"/>
      <c r="CJ10" s="20"/>
    </row>
    <row r="11" spans="1:88" x14ac:dyDescent="0.25">
      <c r="A11" s="9">
        <v>7</v>
      </c>
      <c r="B11" s="21" t="s">
        <v>30</v>
      </c>
      <c r="C11" s="21" t="s">
        <v>20</v>
      </c>
      <c r="D11" s="10" t="s">
        <v>31</v>
      </c>
      <c r="E11" s="15">
        <v>2</v>
      </c>
      <c r="F11" s="14">
        <v>14.5</v>
      </c>
      <c r="G11" s="14">
        <f t="shared" si="0"/>
        <v>29</v>
      </c>
      <c r="H11" s="12">
        <f t="shared" si="1"/>
        <v>1.2190303090574334E-2</v>
      </c>
      <c r="J11" s="9">
        <f t="shared" si="2"/>
        <v>2</v>
      </c>
      <c r="K11" s="12">
        <f t="shared" si="3"/>
        <v>0</v>
      </c>
      <c r="L11" s="13">
        <f t="shared" si="4"/>
        <v>0</v>
      </c>
      <c r="M11" s="13">
        <f t="shared" si="5"/>
        <v>0</v>
      </c>
      <c r="O11" s="20"/>
      <c r="P11" s="20"/>
      <c r="R11" s="20"/>
      <c r="S11" s="20"/>
      <c r="U11" s="20"/>
      <c r="V11" s="20"/>
      <c r="X11" s="20"/>
      <c r="Y11" s="20"/>
      <c r="AA11" s="20"/>
      <c r="AB11" s="20"/>
      <c r="AD11" s="20"/>
      <c r="AE11" s="20"/>
      <c r="AG11" s="20"/>
      <c r="AH11" s="20"/>
      <c r="AJ11" s="20"/>
      <c r="AK11" s="20"/>
      <c r="AM11" s="20"/>
      <c r="AN11" s="20"/>
      <c r="AP11" s="20"/>
      <c r="AQ11" s="20"/>
      <c r="AS11" s="20"/>
      <c r="AT11" s="20"/>
      <c r="AV11" s="20"/>
      <c r="AW11" s="20"/>
      <c r="AY11" s="20"/>
      <c r="AZ11" s="20"/>
      <c r="BB11" s="20"/>
      <c r="BC11" s="20"/>
      <c r="BE11" s="20"/>
      <c r="BF11" s="20"/>
      <c r="BH11" s="20"/>
      <c r="BI11" s="20"/>
      <c r="BK11" s="20"/>
      <c r="BL11" s="20"/>
      <c r="BN11" s="20"/>
      <c r="BO11" s="20"/>
      <c r="BQ11" s="20"/>
      <c r="BR11" s="20"/>
      <c r="BT11" s="20"/>
      <c r="BU11" s="20"/>
      <c r="BW11" s="20"/>
      <c r="BX11" s="20"/>
      <c r="BZ11" s="20"/>
      <c r="CA11" s="20"/>
      <c r="CC11" s="20"/>
      <c r="CD11" s="20"/>
      <c r="CF11" s="20"/>
      <c r="CG11" s="20"/>
      <c r="CI11" s="20"/>
      <c r="CJ11" s="20"/>
    </row>
    <row r="12" spans="1:88" x14ac:dyDescent="0.25">
      <c r="A12" s="9">
        <v>8</v>
      </c>
      <c r="B12" s="23"/>
      <c r="C12" s="23"/>
      <c r="D12" s="10" t="s">
        <v>32</v>
      </c>
      <c r="E12" s="15">
        <v>2</v>
      </c>
      <c r="F12" s="14">
        <v>16.399999999999999</v>
      </c>
      <c r="G12" s="14">
        <f t="shared" si="0"/>
        <v>32.799999999999997</v>
      </c>
      <c r="H12" s="12">
        <f t="shared" si="1"/>
        <v>1.3787653150718556E-2</v>
      </c>
      <c r="J12" s="9">
        <f t="shared" si="2"/>
        <v>2</v>
      </c>
      <c r="K12" s="12">
        <f t="shared" si="3"/>
        <v>0</v>
      </c>
      <c r="L12" s="13">
        <f t="shared" si="4"/>
        <v>0</v>
      </c>
      <c r="M12" s="13">
        <f t="shared" si="5"/>
        <v>0</v>
      </c>
      <c r="O12" s="20"/>
      <c r="P12" s="20"/>
      <c r="R12" s="20"/>
      <c r="S12" s="20"/>
      <c r="U12" s="20"/>
      <c r="V12" s="20"/>
      <c r="X12" s="20"/>
      <c r="Y12" s="20"/>
      <c r="AA12" s="20"/>
      <c r="AB12" s="20"/>
      <c r="AD12" s="20"/>
      <c r="AE12" s="20"/>
      <c r="AG12" s="20"/>
      <c r="AH12" s="20"/>
      <c r="AJ12" s="20"/>
      <c r="AK12" s="20"/>
      <c r="AM12" s="20"/>
      <c r="AN12" s="20"/>
      <c r="AP12" s="20"/>
      <c r="AQ12" s="20"/>
      <c r="AS12" s="20"/>
      <c r="AT12" s="20"/>
      <c r="AV12" s="20"/>
      <c r="AW12" s="20"/>
      <c r="AY12" s="20"/>
      <c r="AZ12" s="20"/>
      <c r="BB12" s="20"/>
      <c r="BC12" s="20"/>
      <c r="BE12" s="20"/>
      <c r="BF12" s="20"/>
      <c r="BH12" s="20"/>
      <c r="BI12" s="20"/>
      <c r="BK12" s="20"/>
      <c r="BL12" s="20"/>
      <c r="BN12" s="20"/>
      <c r="BO12" s="20"/>
      <c r="BQ12" s="20"/>
      <c r="BR12" s="20"/>
      <c r="BT12" s="20"/>
      <c r="BU12" s="20"/>
      <c r="BW12" s="20"/>
      <c r="BX12" s="20"/>
      <c r="BZ12" s="20"/>
      <c r="CA12" s="20"/>
      <c r="CC12" s="20"/>
      <c r="CD12" s="20"/>
      <c r="CF12" s="20"/>
      <c r="CG12" s="20"/>
      <c r="CI12" s="20"/>
      <c r="CJ12" s="20"/>
    </row>
    <row r="13" spans="1:88" x14ac:dyDescent="0.25">
      <c r="A13" s="9">
        <v>9</v>
      </c>
      <c r="B13" s="22"/>
      <c r="C13" s="22"/>
      <c r="D13" s="10" t="s">
        <v>33</v>
      </c>
      <c r="E13" s="15">
        <v>2</v>
      </c>
      <c r="F13" s="14">
        <v>3</v>
      </c>
      <c r="G13" s="14">
        <f t="shared" si="0"/>
        <v>6</v>
      </c>
      <c r="H13" s="12">
        <f t="shared" si="1"/>
        <v>2.522131673911931E-3</v>
      </c>
      <c r="J13" s="9">
        <f t="shared" si="2"/>
        <v>2</v>
      </c>
      <c r="K13" s="12">
        <f t="shared" si="3"/>
        <v>0</v>
      </c>
      <c r="L13" s="13">
        <f t="shared" si="4"/>
        <v>0</v>
      </c>
      <c r="M13" s="13">
        <f t="shared" si="5"/>
        <v>0</v>
      </c>
      <c r="O13" s="20"/>
      <c r="P13" s="20"/>
      <c r="R13" s="20"/>
      <c r="S13" s="20"/>
      <c r="U13" s="20"/>
      <c r="V13" s="20"/>
      <c r="X13" s="20"/>
      <c r="Y13" s="20"/>
      <c r="AA13" s="20"/>
      <c r="AB13" s="20"/>
      <c r="AD13" s="20"/>
      <c r="AE13" s="20"/>
      <c r="AG13" s="20"/>
      <c r="AH13" s="20"/>
      <c r="AJ13" s="20"/>
      <c r="AK13" s="20"/>
      <c r="AM13" s="20"/>
      <c r="AN13" s="20"/>
      <c r="AP13" s="20"/>
      <c r="AQ13" s="20"/>
      <c r="AS13" s="20"/>
      <c r="AT13" s="20"/>
      <c r="AV13" s="20"/>
      <c r="AW13" s="20"/>
      <c r="AY13" s="20"/>
      <c r="AZ13" s="20"/>
      <c r="BB13" s="20"/>
      <c r="BC13" s="20"/>
      <c r="BE13" s="20"/>
      <c r="BF13" s="20"/>
      <c r="BH13" s="20"/>
      <c r="BI13" s="20"/>
      <c r="BK13" s="20"/>
      <c r="BL13" s="20"/>
      <c r="BN13" s="20"/>
      <c r="BO13" s="20"/>
      <c r="BQ13" s="20"/>
      <c r="BR13" s="20"/>
      <c r="BT13" s="20"/>
      <c r="BU13" s="20"/>
      <c r="BW13" s="20"/>
      <c r="BX13" s="20"/>
      <c r="BZ13" s="20"/>
      <c r="CA13" s="20"/>
      <c r="CC13" s="20"/>
      <c r="CD13" s="20"/>
      <c r="CF13" s="20"/>
      <c r="CG13" s="20"/>
      <c r="CI13" s="20"/>
      <c r="CJ13" s="20"/>
    </row>
    <row r="14" spans="1:88" x14ac:dyDescent="0.25">
      <c r="A14" s="9">
        <v>10</v>
      </c>
      <c r="B14" s="21" t="s">
        <v>34</v>
      </c>
      <c r="C14" s="21" t="s">
        <v>20</v>
      </c>
      <c r="D14" s="10" t="s">
        <v>35</v>
      </c>
      <c r="E14" s="15">
        <v>2</v>
      </c>
      <c r="F14" s="14">
        <v>10.5</v>
      </c>
      <c r="G14" s="14">
        <f t="shared" si="0"/>
        <v>21</v>
      </c>
      <c r="H14" s="12">
        <f t="shared" si="1"/>
        <v>8.8274608586917588E-3</v>
      </c>
      <c r="J14" s="9">
        <f t="shared" si="2"/>
        <v>2</v>
      </c>
      <c r="K14" s="12">
        <f t="shared" si="3"/>
        <v>0</v>
      </c>
      <c r="L14" s="13">
        <f t="shared" si="4"/>
        <v>0</v>
      </c>
      <c r="M14" s="13">
        <f t="shared" si="5"/>
        <v>0</v>
      </c>
      <c r="O14" s="20"/>
      <c r="P14" s="20"/>
      <c r="R14" s="20"/>
      <c r="S14" s="20"/>
      <c r="U14" s="20"/>
      <c r="V14" s="20"/>
      <c r="X14" s="20"/>
      <c r="Y14" s="20"/>
      <c r="AA14" s="20"/>
      <c r="AB14" s="20"/>
      <c r="AD14" s="20"/>
      <c r="AE14" s="20"/>
      <c r="AG14" s="20"/>
      <c r="AH14" s="20"/>
      <c r="AJ14" s="20"/>
      <c r="AK14" s="20"/>
      <c r="AM14" s="20"/>
      <c r="AN14" s="20"/>
      <c r="AP14" s="20"/>
      <c r="AQ14" s="20"/>
      <c r="AS14" s="20"/>
      <c r="AT14" s="20"/>
      <c r="AV14" s="20"/>
      <c r="AW14" s="20"/>
      <c r="AY14" s="20"/>
      <c r="AZ14" s="20"/>
      <c r="BB14" s="20"/>
      <c r="BC14" s="20"/>
      <c r="BE14" s="20"/>
      <c r="BF14" s="20"/>
      <c r="BH14" s="20"/>
      <c r="BI14" s="20"/>
      <c r="BK14" s="20"/>
      <c r="BL14" s="20"/>
      <c r="BN14" s="20"/>
      <c r="BO14" s="20"/>
      <c r="BQ14" s="20"/>
      <c r="BR14" s="20"/>
      <c r="BT14" s="20"/>
      <c r="BU14" s="20"/>
      <c r="BW14" s="20"/>
      <c r="BX14" s="20"/>
      <c r="BZ14" s="20"/>
      <c r="CA14" s="20"/>
      <c r="CC14" s="20"/>
      <c r="CD14" s="20"/>
      <c r="CF14" s="20"/>
      <c r="CG14" s="20"/>
      <c r="CI14" s="20"/>
      <c r="CJ14" s="20"/>
    </row>
    <row r="15" spans="1:88" x14ac:dyDescent="0.25">
      <c r="A15" s="9">
        <v>11</v>
      </c>
      <c r="B15" s="23"/>
      <c r="C15" s="23"/>
      <c r="D15" s="10" t="s">
        <v>36</v>
      </c>
      <c r="E15" s="15">
        <v>2</v>
      </c>
      <c r="F15" s="14">
        <v>10.6</v>
      </c>
      <c r="G15" s="14">
        <f t="shared" si="0"/>
        <v>21.2</v>
      </c>
      <c r="H15" s="12">
        <f t="shared" si="1"/>
        <v>8.9115319144888235E-3</v>
      </c>
      <c r="J15" s="9">
        <f t="shared" si="2"/>
        <v>2</v>
      </c>
      <c r="K15" s="12">
        <f t="shared" si="3"/>
        <v>0</v>
      </c>
      <c r="L15" s="13">
        <f t="shared" si="4"/>
        <v>0</v>
      </c>
      <c r="M15" s="13">
        <f t="shared" si="5"/>
        <v>0</v>
      </c>
      <c r="O15" s="20"/>
      <c r="P15" s="20"/>
      <c r="R15" s="20"/>
      <c r="S15" s="20"/>
      <c r="U15" s="20"/>
      <c r="V15" s="20"/>
      <c r="X15" s="20"/>
      <c r="Y15" s="20"/>
      <c r="AA15" s="20"/>
      <c r="AB15" s="20"/>
      <c r="AD15" s="20"/>
      <c r="AE15" s="20"/>
      <c r="AG15" s="20"/>
      <c r="AH15" s="20"/>
      <c r="AJ15" s="20"/>
      <c r="AK15" s="20"/>
      <c r="AM15" s="20"/>
      <c r="AN15" s="20"/>
      <c r="AP15" s="20"/>
      <c r="AQ15" s="20"/>
      <c r="AS15" s="20"/>
      <c r="AT15" s="20"/>
      <c r="AV15" s="20"/>
      <c r="AW15" s="20"/>
      <c r="AY15" s="20"/>
      <c r="AZ15" s="20"/>
      <c r="BB15" s="20"/>
      <c r="BC15" s="20"/>
      <c r="BE15" s="20"/>
      <c r="BF15" s="20"/>
      <c r="BH15" s="20"/>
      <c r="BI15" s="20"/>
      <c r="BK15" s="20"/>
      <c r="BL15" s="20"/>
      <c r="BN15" s="20"/>
      <c r="BO15" s="20"/>
      <c r="BQ15" s="20"/>
      <c r="BR15" s="20"/>
      <c r="BT15" s="20"/>
      <c r="BU15" s="20"/>
      <c r="BW15" s="20"/>
      <c r="BX15" s="20"/>
      <c r="BZ15" s="20"/>
      <c r="CA15" s="20"/>
      <c r="CC15" s="20"/>
      <c r="CD15" s="20"/>
      <c r="CF15" s="20"/>
      <c r="CG15" s="20"/>
      <c r="CI15" s="20"/>
      <c r="CJ15" s="20"/>
    </row>
    <row r="16" spans="1:88" x14ac:dyDescent="0.25">
      <c r="A16" s="9">
        <v>12</v>
      </c>
      <c r="B16" s="22"/>
      <c r="C16" s="22"/>
      <c r="D16" s="10" t="s">
        <v>37</v>
      </c>
      <c r="E16" s="15">
        <v>2</v>
      </c>
      <c r="F16" s="14">
        <v>1.8</v>
      </c>
      <c r="G16" s="14">
        <f t="shared" si="0"/>
        <v>3.6</v>
      </c>
      <c r="H16" s="12">
        <f t="shared" si="1"/>
        <v>1.5132790043471587E-3</v>
      </c>
      <c r="J16" s="9">
        <f t="shared" si="2"/>
        <v>2</v>
      </c>
      <c r="K16" s="12">
        <f t="shared" si="3"/>
        <v>0</v>
      </c>
      <c r="L16" s="13">
        <f t="shared" si="4"/>
        <v>0</v>
      </c>
      <c r="M16" s="13">
        <f t="shared" si="5"/>
        <v>0</v>
      </c>
      <c r="O16" s="20"/>
      <c r="P16" s="20"/>
      <c r="R16" s="20"/>
      <c r="S16" s="20"/>
      <c r="U16" s="20"/>
      <c r="V16" s="20"/>
      <c r="X16" s="20"/>
      <c r="Y16" s="20"/>
      <c r="AA16" s="20"/>
      <c r="AB16" s="20"/>
      <c r="AD16" s="20"/>
      <c r="AE16" s="20"/>
      <c r="AG16" s="20"/>
      <c r="AH16" s="20"/>
      <c r="AJ16" s="20"/>
      <c r="AK16" s="20"/>
      <c r="AM16" s="20"/>
      <c r="AN16" s="20"/>
      <c r="AP16" s="20"/>
      <c r="AQ16" s="20"/>
      <c r="AS16" s="20"/>
      <c r="AT16" s="20"/>
      <c r="AV16" s="20"/>
      <c r="AW16" s="20"/>
      <c r="AY16" s="20"/>
      <c r="AZ16" s="20"/>
      <c r="BB16" s="20"/>
      <c r="BC16" s="20"/>
      <c r="BE16" s="20"/>
      <c r="BF16" s="20"/>
      <c r="BH16" s="20"/>
      <c r="BI16" s="20"/>
      <c r="BK16" s="20"/>
      <c r="BL16" s="20"/>
      <c r="BN16" s="20"/>
      <c r="BO16" s="20"/>
      <c r="BQ16" s="20"/>
      <c r="BR16" s="20"/>
      <c r="BT16" s="20"/>
      <c r="BU16" s="20"/>
      <c r="BW16" s="20"/>
      <c r="BX16" s="20"/>
      <c r="BZ16" s="20"/>
      <c r="CA16" s="20"/>
      <c r="CC16" s="20"/>
      <c r="CD16" s="20"/>
      <c r="CF16" s="20"/>
      <c r="CG16" s="20"/>
      <c r="CI16" s="20"/>
      <c r="CJ16" s="20"/>
    </row>
    <row r="17" spans="1:88" x14ac:dyDescent="0.25">
      <c r="A17" s="9">
        <v>13</v>
      </c>
      <c r="B17" s="21" t="s">
        <v>38</v>
      </c>
      <c r="C17" s="21" t="s">
        <v>20</v>
      </c>
      <c r="D17" s="10" t="s">
        <v>39</v>
      </c>
      <c r="E17" s="15">
        <v>2</v>
      </c>
      <c r="F17" s="14">
        <v>14.5</v>
      </c>
      <c r="G17" s="14">
        <f t="shared" si="0"/>
        <v>29</v>
      </c>
      <c r="H17" s="12">
        <f t="shared" si="1"/>
        <v>1.2190303090574334E-2</v>
      </c>
      <c r="J17" s="9">
        <f t="shared" si="2"/>
        <v>2</v>
      </c>
      <c r="K17" s="12">
        <f t="shared" si="3"/>
        <v>0</v>
      </c>
      <c r="L17" s="13">
        <f t="shared" si="4"/>
        <v>0</v>
      </c>
      <c r="M17" s="13">
        <f t="shared" si="5"/>
        <v>0</v>
      </c>
      <c r="O17" s="20"/>
      <c r="P17" s="20"/>
      <c r="R17" s="20"/>
      <c r="S17" s="20"/>
      <c r="U17" s="20"/>
      <c r="V17" s="20"/>
      <c r="X17" s="20"/>
      <c r="Y17" s="20"/>
      <c r="AA17" s="20"/>
      <c r="AB17" s="20"/>
      <c r="AD17" s="20"/>
      <c r="AE17" s="20"/>
      <c r="AG17" s="20"/>
      <c r="AH17" s="20"/>
      <c r="AJ17" s="20"/>
      <c r="AK17" s="20"/>
      <c r="AM17" s="20"/>
      <c r="AN17" s="20"/>
      <c r="AP17" s="20"/>
      <c r="AQ17" s="20"/>
      <c r="AS17" s="20"/>
      <c r="AT17" s="20"/>
      <c r="AV17" s="20"/>
      <c r="AW17" s="20"/>
      <c r="AY17" s="20"/>
      <c r="AZ17" s="20"/>
      <c r="BB17" s="20"/>
      <c r="BC17" s="20"/>
      <c r="BE17" s="20"/>
      <c r="BF17" s="20"/>
      <c r="BH17" s="20"/>
      <c r="BI17" s="20"/>
      <c r="BK17" s="20"/>
      <c r="BL17" s="20"/>
      <c r="BN17" s="20"/>
      <c r="BO17" s="20"/>
      <c r="BQ17" s="20"/>
      <c r="BR17" s="20"/>
      <c r="BT17" s="20"/>
      <c r="BU17" s="20"/>
      <c r="BW17" s="20"/>
      <c r="BX17" s="20"/>
      <c r="BZ17" s="20"/>
      <c r="CA17" s="20"/>
      <c r="CC17" s="20"/>
      <c r="CD17" s="20"/>
      <c r="CF17" s="20"/>
      <c r="CG17" s="20"/>
      <c r="CI17" s="20"/>
      <c r="CJ17" s="20"/>
    </row>
    <row r="18" spans="1:88" x14ac:dyDescent="0.25">
      <c r="A18" s="9">
        <v>14</v>
      </c>
      <c r="B18" s="23"/>
      <c r="C18" s="23"/>
      <c r="D18" s="10" t="s">
        <v>40</v>
      </c>
      <c r="E18" s="15">
        <v>2</v>
      </c>
      <c r="F18" s="14">
        <v>16.399999999999999</v>
      </c>
      <c r="G18" s="14">
        <f t="shared" si="0"/>
        <v>32.799999999999997</v>
      </c>
      <c r="H18" s="12">
        <f t="shared" si="1"/>
        <v>1.3787653150718556E-2</v>
      </c>
      <c r="J18" s="9">
        <f t="shared" si="2"/>
        <v>2</v>
      </c>
      <c r="K18" s="12">
        <f t="shared" si="3"/>
        <v>0</v>
      </c>
      <c r="L18" s="13">
        <f t="shared" si="4"/>
        <v>0</v>
      </c>
      <c r="M18" s="13">
        <f t="shared" si="5"/>
        <v>0</v>
      </c>
      <c r="O18" s="20"/>
      <c r="P18" s="20"/>
      <c r="R18" s="20"/>
      <c r="S18" s="20"/>
      <c r="U18" s="20"/>
      <c r="V18" s="20"/>
      <c r="X18" s="20"/>
      <c r="Y18" s="20"/>
      <c r="AA18" s="20"/>
      <c r="AB18" s="20"/>
      <c r="AD18" s="20"/>
      <c r="AE18" s="20"/>
      <c r="AG18" s="20"/>
      <c r="AH18" s="20"/>
      <c r="AJ18" s="20"/>
      <c r="AK18" s="20"/>
      <c r="AM18" s="20"/>
      <c r="AN18" s="20"/>
      <c r="AP18" s="20"/>
      <c r="AQ18" s="20"/>
      <c r="AS18" s="20"/>
      <c r="AT18" s="20"/>
      <c r="AV18" s="20"/>
      <c r="AW18" s="20"/>
      <c r="AY18" s="20"/>
      <c r="AZ18" s="20"/>
      <c r="BB18" s="20"/>
      <c r="BC18" s="20"/>
      <c r="BE18" s="20"/>
      <c r="BF18" s="20"/>
      <c r="BH18" s="20"/>
      <c r="BI18" s="20"/>
      <c r="BK18" s="20"/>
      <c r="BL18" s="20"/>
      <c r="BN18" s="20"/>
      <c r="BO18" s="20"/>
      <c r="BQ18" s="20"/>
      <c r="BR18" s="20"/>
      <c r="BT18" s="20"/>
      <c r="BU18" s="20"/>
      <c r="BW18" s="20"/>
      <c r="BX18" s="20"/>
      <c r="BZ18" s="20"/>
      <c r="CA18" s="20"/>
      <c r="CC18" s="20"/>
      <c r="CD18" s="20"/>
      <c r="CF18" s="20"/>
      <c r="CG18" s="20"/>
      <c r="CI18" s="20"/>
      <c r="CJ18" s="20"/>
    </row>
    <row r="19" spans="1:88" x14ac:dyDescent="0.25">
      <c r="A19" s="9">
        <v>15</v>
      </c>
      <c r="B19" s="22"/>
      <c r="C19" s="22"/>
      <c r="D19" s="10" t="s">
        <v>41</v>
      </c>
      <c r="E19" s="15">
        <v>2</v>
      </c>
      <c r="F19" s="14">
        <v>3</v>
      </c>
      <c r="G19" s="14">
        <f t="shared" si="0"/>
        <v>6</v>
      </c>
      <c r="H19" s="12">
        <f t="shared" si="1"/>
        <v>2.522131673911931E-3</v>
      </c>
      <c r="J19" s="9">
        <f t="shared" si="2"/>
        <v>2</v>
      </c>
      <c r="K19" s="12">
        <f t="shared" si="3"/>
        <v>0</v>
      </c>
      <c r="L19" s="13">
        <f t="shared" si="4"/>
        <v>0</v>
      </c>
      <c r="M19" s="13">
        <f t="shared" si="5"/>
        <v>0</v>
      </c>
      <c r="O19" s="20"/>
      <c r="P19" s="20"/>
      <c r="R19" s="20"/>
      <c r="S19" s="20"/>
      <c r="U19" s="20"/>
      <c r="V19" s="20"/>
      <c r="X19" s="20"/>
      <c r="Y19" s="20"/>
      <c r="AA19" s="20"/>
      <c r="AB19" s="20"/>
      <c r="AD19" s="20"/>
      <c r="AE19" s="20"/>
      <c r="AG19" s="20"/>
      <c r="AH19" s="20"/>
      <c r="AJ19" s="20"/>
      <c r="AK19" s="20"/>
      <c r="AM19" s="20"/>
      <c r="AN19" s="20"/>
      <c r="AP19" s="20"/>
      <c r="AQ19" s="20"/>
      <c r="AS19" s="20"/>
      <c r="AT19" s="20"/>
      <c r="AV19" s="20"/>
      <c r="AW19" s="20"/>
      <c r="AY19" s="20"/>
      <c r="AZ19" s="20"/>
      <c r="BB19" s="20"/>
      <c r="BC19" s="20"/>
      <c r="BE19" s="20"/>
      <c r="BF19" s="20"/>
      <c r="BH19" s="20"/>
      <c r="BI19" s="20"/>
      <c r="BK19" s="20"/>
      <c r="BL19" s="20"/>
      <c r="BN19" s="20"/>
      <c r="BO19" s="20"/>
      <c r="BQ19" s="20"/>
      <c r="BR19" s="20"/>
      <c r="BT19" s="20"/>
      <c r="BU19" s="20"/>
      <c r="BW19" s="20"/>
      <c r="BX19" s="20"/>
      <c r="BZ19" s="20"/>
      <c r="CA19" s="20"/>
      <c r="CC19" s="20"/>
      <c r="CD19" s="20"/>
      <c r="CF19" s="20"/>
      <c r="CG19" s="20"/>
      <c r="CI19" s="20"/>
      <c r="CJ19" s="20"/>
    </row>
    <row r="20" spans="1:88" x14ac:dyDescent="0.25">
      <c r="A20" s="9">
        <v>16</v>
      </c>
      <c r="B20" s="21" t="s">
        <v>42</v>
      </c>
      <c r="C20" s="21" t="s">
        <v>20</v>
      </c>
      <c r="D20" s="10" t="s">
        <v>43</v>
      </c>
      <c r="E20" s="15">
        <v>2</v>
      </c>
      <c r="F20" s="14">
        <v>8.8000000000000007</v>
      </c>
      <c r="G20" s="14">
        <f t="shared" si="0"/>
        <v>17.600000000000001</v>
      </c>
      <c r="H20" s="12">
        <f t="shared" si="1"/>
        <v>7.3982529101416653E-3</v>
      </c>
      <c r="J20" s="9">
        <f t="shared" si="2"/>
        <v>2</v>
      </c>
      <c r="K20" s="12">
        <f t="shared" si="3"/>
        <v>0</v>
      </c>
      <c r="L20" s="13">
        <f t="shared" si="4"/>
        <v>0</v>
      </c>
      <c r="M20" s="13">
        <f t="shared" si="5"/>
        <v>0</v>
      </c>
      <c r="O20" s="20"/>
      <c r="P20" s="20"/>
      <c r="R20" s="20"/>
      <c r="S20" s="20"/>
      <c r="U20" s="20"/>
      <c r="V20" s="20"/>
      <c r="X20" s="20"/>
      <c r="Y20" s="20"/>
      <c r="AA20" s="20"/>
      <c r="AB20" s="20"/>
      <c r="AD20" s="20"/>
      <c r="AE20" s="20"/>
      <c r="AG20" s="20"/>
      <c r="AH20" s="20"/>
      <c r="AJ20" s="20"/>
      <c r="AK20" s="20"/>
      <c r="AM20" s="20"/>
      <c r="AN20" s="20"/>
      <c r="AP20" s="20"/>
      <c r="AQ20" s="20"/>
      <c r="AS20" s="20"/>
      <c r="AT20" s="20"/>
      <c r="AV20" s="20"/>
      <c r="AW20" s="20"/>
      <c r="AY20" s="20"/>
      <c r="AZ20" s="20"/>
      <c r="BB20" s="20"/>
      <c r="BC20" s="20"/>
      <c r="BE20" s="20"/>
      <c r="BF20" s="20"/>
      <c r="BH20" s="20"/>
      <c r="BI20" s="20"/>
      <c r="BK20" s="20"/>
      <c r="BL20" s="20"/>
      <c r="BN20" s="20"/>
      <c r="BO20" s="20"/>
      <c r="BQ20" s="20"/>
      <c r="BR20" s="20"/>
      <c r="BT20" s="20"/>
      <c r="BU20" s="20"/>
      <c r="BW20" s="20"/>
      <c r="BX20" s="20"/>
      <c r="BZ20" s="20"/>
      <c r="CA20" s="20"/>
      <c r="CC20" s="20"/>
      <c r="CD20" s="20"/>
      <c r="CF20" s="20"/>
      <c r="CG20" s="20"/>
      <c r="CI20" s="20"/>
      <c r="CJ20" s="20"/>
    </row>
    <row r="21" spans="1:88" x14ac:dyDescent="0.25">
      <c r="A21" s="9">
        <v>17</v>
      </c>
      <c r="B21" s="23"/>
      <c r="C21" s="23"/>
      <c r="D21" s="10" t="s">
        <v>76</v>
      </c>
      <c r="E21" s="15">
        <v>2</v>
      </c>
      <c r="F21" s="14">
        <v>11.44552</v>
      </c>
      <c r="G21" s="14">
        <f t="shared" ref="G21:G22" si="6">E21*F21</f>
        <v>22.89104</v>
      </c>
      <c r="H21" s="12">
        <f t="shared" si="1"/>
        <v>9.6223695054641623E-3</v>
      </c>
      <c r="J21" s="9">
        <f t="shared" ref="J21:J22" si="7">E21-L21</f>
        <v>2</v>
      </c>
      <c r="K21" s="12">
        <f t="shared" ref="K21:K22" si="8">M21/$G$3</f>
        <v>0</v>
      </c>
      <c r="L21" s="13">
        <f t="shared" ref="L21:L22" si="9">SUM(O21,R21,U21,X21,AA21,AD21,AG21,AJ21,AM21,AP21,AS21,AV21,AY21,BB21,BE21,BH21,BK21,BN21,BQ21,BT21,BW21,BZ21,CC21,CF21)</f>
        <v>0</v>
      </c>
      <c r="M21" s="13">
        <f t="shared" ref="M21:M22" si="10">F21*L21</f>
        <v>0</v>
      </c>
      <c r="O21" s="20"/>
      <c r="P21" s="20"/>
      <c r="R21" s="20"/>
      <c r="S21" s="20"/>
      <c r="U21" s="20"/>
      <c r="V21" s="20"/>
      <c r="X21" s="20"/>
      <c r="Y21" s="20"/>
      <c r="AA21" s="20"/>
      <c r="AB21" s="20"/>
      <c r="AD21" s="20"/>
      <c r="AE21" s="20"/>
      <c r="AG21" s="20"/>
      <c r="AH21" s="20"/>
      <c r="AJ21" s="20"/>
      <c r="AK21" s="20"/>
      <c r="AM21" s="20"/>
      <c r="AN21" s="20"/>
      <c r="AP21" s="20"/>
      <c r="AQ21" s="20"/>
      <c r="AS21" s="20"/>
      <c r="AT21" s="20"/>
      <c r="AV21" s="20"/>
      <c r="AW21" s="20"/>
      <c r="AY21" s="20"/>
      <c r="AZ21" s="20"/>
      <c r="BB21" s="20"/>
      <c r="BC21" s="20"/>
      <c r="BE21" s="20"/>
      <c r="BF21" s="20"/>
      <c r="BH21" s="20"/>
      <c r="BI21" s="20"/>
      <c r="BK21" s="20"/>
      <c r="BL21" s="20"/>
      <c r="BN21" s="20"/>
      <c r="BO21" s="20"/>
      <c r="BQ21" s="20"/>
      <c r="BR21" s="20"/>
      <c r="BT21" s="20"/>
      <c r="BU21" s="20"/>
      <c r="BW21" s="20"/>
      <c r="BX21" s="20"/>
      <c r="BZ21" s="20"/>
      <c r="CA21" s="20"/>
      <c r="CC21" s="20"/>
      <c r="CD21" s="20"/>
      <c r="CF21" s="20"/>
      <c r="CG21" s="20"/>
      <c r="CI21" s="20"/>
      <c r="CJ21" s="20"/>
    </row>
    <row r="22" spans="1:88" x14ac:dyDescent="0.25">
      <c r="A22" s="9">
        <v>18</v>
      </c>
      <c r="B22" s="22"/>
      <c r="C22" s="22"/>
      <c r="D22" s="10" t="s">
        <v>77</v>
      </c>
      <c r="E22" s="15">
        <v>2</v>
      </c>
      <c r="F22" s="14">
        <v>11.124495</v>
      </c>
      <c r="G22" s="14">
        <f t="shared" si="6"/>
        <v>22.248989999999999</v>
      </c>
      <c r="H22" s="12">
        <f t="shared" si="1"/>
        <v>9.3524803985916352E-3</v>
      </c>
      <c r="J22" s="9">
        <f t="shared" si="7"/>
        <v>2</v>
      </c>
      <c r="K22" s="12">
        <f t="shared" si="8"/>
        <v>0</v>
      </c>
      <c r="L22" s="13">
        <f t="shared" si="9"/>
        <v>0</v>
      </c>
      <c r="M22" s="13">
        <f t="shared" si="10"/>
        <v>0</v>
      </c>
      <c r="O22" s="20"/>
      <c r="P22" s="20"/>
      <c r="R22" s="20"/>
      <c r="S22" s="20"/>
      <c r="U22" s="20"/>
      <c r="V22" s="20"/>
      <c r="X22" s="20"/>
      <c r="Y22" s="20"/>
      <c r="AA22" s="20"/>
      <c r="AB22" s="20"/>
      <c r="AD22" s="20"/>
      <c r="AE22" s="20"/>
      <c r="AG22" s="20"/>
      <c r="AH22" s="20"/>
      <c r="AJ22" s="20"/>
      <c r="AK22" s="20"/>
      <c r="AM22" s="20"/>
      <c r="AN22" s="20"/>
      <c r="AP22" s="20"/>
      <c r="AQ22" s="20"/>
      <c r="AS22" s="20"/>
      <c r="AT22" s="20"/>
      <c r="AV22" s="20"/>
      <c r="AW22" s="20"/>
      <c r="AY22" s="20"/>
      <c r="AZ22" s="20"/>
      <c r="BB22" s="20"/>
      <c r="BC22" s="20"/>
      <c r="BE22" s="20"/>
      <c r="BF22" s="20"/>
      <c r="BH22" s="20"/>
      <c r="BI22" s="20"/>
      <c r="BK22" s="20"/>
      <c r="BL22" s="20"/>
      <c r="BN22" s="20"/>
      <c r="BO22" s="20"/>
      <c r="BQ22" s="20"/>
      <c r="BR22" s="20"/>
      <c r="BT22" s="20"/>
      <c r="BU22" s="20"/>
      <c r="BW22" s="20"/>
      <c r="BX22" s="20"/>
      <c r="BZ22" s="20"/>
      <c r="CA22" s="20"/>
      <c r="CC22" s="20"/>
      <c r="CD22" s="20"/>
      <c r="CF22" s="20"/>
      <c r="CG22" s="20"/>
      <c r="CI22" s="20"/>
      <c r="CJ22" s="20"/>
    </row>
    <row r="23" spans="1:88" x14ac:dyDescent="0.25">
      <c r="A23" s="9">
        <v>19</v>
      </c>
      <c r="B23" s="10" t="s">
        <v>44</v>
      </c>
      <c r="C23" s="10" t="s">
        <v>20</v>
      </c>
      <c r="D23" s="10" t="s">
        <v>45</v>
      </c>
      <c r="E23" s="15">
        <v>2</v>
      </c>
      <c r="F23" s="14">
        <v>5.9</v>
      </c>
      <c r="G23" s="14">
        <f t="shared" si="0"/>
        <v>11.8</v>
      </c>
      <c r="H23" s="12">
        <f t="shared" si="1"/>
        <v>4.9601922920267981E-3</v>
      </c>
      <c r="J23" s="9">
        <f t="shared" si="2"/>
        <v>2</v>
      </c>
      <c r="K23" s="12">
        <f t="shared" si="3"/>
        <v>0</v>
      </c>
      <c r="L23" s="13">
        <f t="shared" si="4"/>
        <v>0</v>
      </c>
      <c r="M23" s="13">
        <f t="shared" si="5"/>
        <v>0</v>
      </c>
      <c r="O23" s="20"/>
      <c r="P23" s="20"/>
      <c r="R23" s="20"/>
      <c r="S23" s="20"/>
      <c r="U23" s="20"/>
      <c r="V23" s="20"/>
      <c r="X23" s="20"/>
      <c r="Y23" s="20"/>
      <c r="AA23" s="20"/>
      <c r="AB23" s="20"/>
      <c r="AD23" s="20"/>
      <c r="AE23" s="20"/>
      <c r="AG23" s="20"/>
      <c r="AH23" s="20"/>
      <c r="AJ23" s="20"/>
      <c r="AK23" s="20"/>
      <c r="AM23" s="20"/>
      <c r="AN23" s="20"/>
      <c r="AP23" s="20"/>
      <c r="AQ23" s="20"/>
      <c r="AS23" s="20"/>
      <c r="AT23" s="20"/>
      <c r="AV23" s="20"/>
      <c r="AW23" s="20"/>
      <c r="AY23" s="20"/>
      <c r="AZ23" s="20"/>
      <c r="BB23" s="20"/>
      <c r="BC23" s="20"/>
      <c r="BE23" s="20"/>
      <c r="BF23" s="20"/>
      <c r="BH23" s="20"/>
      <c r="BI23" s="20"/>
      <c r="BK23" s="20"/>
      <c r="BL23" s="20"/>
      <c r="BN23" s="20"/>
      <c r="BO23" s="20"/>
      <c r="BQ23" s="20"/>
      <c r="BR23" s="20"/>
      <c r="BT23" s="20"/>
      <c r="BU23" s="20"/>
      <c r="BW23" s="20"/>
      <c r="BX23" s="20"/>
      <c r="BZ23" s="20"/>
      <c r="CA23" s="20"/>
      <c r="CC23" s="20"/>
      <c r="CD23" s="20"/>
      <c r="CF23" s="20"/>
      <c r="CG23" s="20"/>
      <c r="CI23" s="20"/>
      <c r="CJ23" s="20"/>
    </row>
    <row r="24" spans="1:88" x14ac:dyDescent="0.25">
      <c r="A24" s="9">
        <v>20</v>
      </c>
      <c r="B24" s="10" t="s">
        <v>46</v>
      </c>
      <c r="C24" s="10" t="s">
        <v>20</v>
      </c>
      <c r="D24" s="10" t="s">
        <v>47</v>
      </c>
      <c r="E24" s="15">
        <v>2</v>
      </c>
      <c r="F24" s="14">
        <v>4.4000000000000004</v>
      </c>
      <c r="G24" s="14">
        <f t="shared" si="0"/>
        <v>8.8000000000000007</v>
      </c>
      <c r="H24" s="12">
        <f t="shared" si="1"/>
        <v>3.6991264550708326E-3</v>
      </c>
      <c r="J24" s="9">
        <f t="shared" si="2"/>
        <v>2</v>
      </c>
      <c r="K24" s="12">
        <f t="shared" si="3"/>
        <v>0</v>
      </c>
      <c r="L24" s="13">
        <f t="shared" si="4"/>
        <v>0</v>
      </c>
      <c r="M24" s="13">
        <f t="shared" si="5"/>
        <v>0</v>
      </c>
      <c r="O24" s="20"/>
      <c r="P24" s="20"/>
      <c r="R24" s="20"/>
      <c r="S24" s="20"/>
      <c r="U24" s="20"/>
      <c r="V24" s="20"/>
      <c r="X24" s="20"/>
      <c r="Y24" s="20"/>
      <c r="AA24" s="20"/>
      <c r="AB24" s="20"/>
      <c r="AD24" s="20"/>
      <c r="AE24" s="20"/>
      <c r="AG24" s="20"/>
      <c r="AH24" s="20"/>
      <c r="AJ24" s="20"/>
      <c r="AK24" s="20"/>
      <c r="AM24" s="20"/>
      <c r="AN24" s="20"/>
      <c r="AP24" s="20"/>
      <c r="AQ24" s="20"/>
      <c r="AS24" s="20"/>
      <c r="AT24" s="20"/>
      <c r="AV24" s="20"/>
      <c r="AW24" s="20"/>
      <c r="AY24" s="20"/>
      <c r="AZ24" s="20"/>
      <c r="BB24" s="20"/>
      <c r="BC24" s="20"/>
      <c r="BE24" s="20"/>
      <c r="BF24" s="20"/>
      <c r="BH24" s="20"/>
      <c r="BI24" s="20"/>
      <c r="BK24" s="20"/>
      <c r="BL24" s="20"/>
      <c r="BN24" s="20"/>
      <c r="BO24" s="20"/>
      <c r="BQ24" s="20"/>
      <c r="BR24" s="20"/>
      <c r="BT24" s="20"/>
      <c r="BU24" s="20"/>
      <c r="BW24" s="20"/>
      <c r="BX24" s="20"/>
      <c r="BZ24" s="20"/>
      <c r="CA24" s="20"/>
      <c r="CC24" s="20"/>
      <c r="CD24" s="20"/>
      <c r="CF24" s="20"/>
      <c r="CG24" s="20"/>
      <c r="CI24" s="20"/>
      <c r="CJ24" s="20"/>
    </row>
    <row r="25" spans="1:88" x14ac:dyDescent="0.25">
      <c r="A25" s="9">
        <v>21</v>
      </c>
      <c r="B25" s="10" t="s">
        <v>48</v>
      </c>
      <c r="C25" s="10" t="s">
        <v>20</v>
      </c>
      <c r="D25" s="10" t="s">
        <v>49</v>
      </c>
      <c r="E25" s="15">
        <v>2</v>
      </c>
      <c r="F25" s="14">
        <v>4.4000000000000004</v>
      </c>
      <c r="G25" s="14">
        <f t="shared" si="0"/>
        <v>8.8000000000000007</v>
      </c>
      <c r="H25" s="12">
        <f t="shared" si="1"/>
        <v>3.6991264550708326E-3</v>
      </c>
      <c r="J25" s="9">
        <f t="shared" si="2"/>
        <v>2</v>
      </c>
      <c r="K25" s="12">
        <f t="shared" si="3"/>
        <v>0</v>
      </c>
      <c r="L25" s="13">
        <f t="shared" si="4"/>
        <v>0</v>
      </c>
      <c r="M25" s="13">
        <f t="shared" si="5"/>
        <v>0</v>
      </c>
      <c r="O25" s="20"/>
      <c r="P25" s="20"/>
      <c r="R25" s="20"/>
      <c r="S25" s="20"/>
      <c r="U25" s="20"/>
      <c r="V25" s="20"/>
      <c r="X25" s="20"/>
      <c r="Y25" s="20"/>
      <c r="AA25" s="20"/>
      <c r="AB25" s="20"/>
      <c r="AD25" s="20"/>
      <c r="AE25" s="20"/>
      <c r="AG25" s="20"/>
      <c r="AH25" s="20"/>
      <c r="AJ25" s="20"/>
      <c r="AK25" s="20"/>
      <c r="AM25" s="20"/>
      <c r="AN25" s="20"/>
      <c r="AP25" s="20"/>
      <c r="AQ25" s="20"/>
      <c r="AS25" s="20"/>
      <c r="AT25" s="20"/>
      <c r="AV25" s="20"/>
      <c r="AW25" s="20"/>
      <c r="AY25" s="20"/>
      <c r="AZ25" s="20"/>
      <c r="BB25" s="20"/>
      <c r="BC25" s="20"/>
      <c r="BE25" s="20"/>
      <c r="BF25" s="20"/>
      <c r="BH25" s="20"/>
      <c r="BI25" s="20"/>
      <c r="BK25" s="20"/>
      <c r="BL25" s="20"/>
      <c r="BN25" s="20"/>
      <c r="BO25" s="20"/>
      <c r="BQ25" s="20"/>
      <c r="BR25" s="20"/>
      <c r="BT25" s="20"/>
      <c r="BU25" s="20"/>
      <c r="BW25" s="20"/>
      <c r="BX25" s="20"/>
      <c r="BZ25" s="20"/>
      <c r="CA25" s="20"/>
      <c r="CC25" s="20"/>
      <c r="CD25" s="20"/>
      <c r="CF25" s="20"/>
      <c r="CG25" s="20"/>
      <c r="CI25" s="20"/>
      <c r="CJ25" s="20"/>
    </row>
    <row r="26" spans="1:88" x14ac:dyDescent="0.25">
      <c r="A26" s="9">
        <v>22</v>
      </c>
      <c r="B26" s="10" t="s">
        <v>50</v>
      </c>
      <c r="C26" s="10" t="s">
        <v>20</v>
      </c>
      <c r="D26" s="10" t="s">
        <v>51</v>
      </c>
      <c r="E26" s="15">
        <v>2</v>
      </c>
      <c r="F26" s="14">
        <v>1</v>
      </c>
      <c r="G26" s="14">
        <f t="shared" si="0"/>
        <v>2</v>
      </c>
      <c r="H26" s="12">
        <f t="shared" si="1"/>
        <v>8.4071055797064369E-4</v>
      </c>
      <c r="J26" s="9">
        <f t="shared" si="2"/>
        <v>2</v>
      </c>
      <c r="K26" s="12">
        <f t="shared" si="3"/>
        <v>0</v>
      </c>
      <c r="L26" s="13">
        <f t="shared" si="4"/>
        <v>0</v>
      </c>
      <c r="M26" s="13">
        <f t="shared" si="5"/>
        <v>0</v>
      </c>
      <c r="O26" s="20"/>
      <c r="P26" s="20"/>
      <c r="R26" s="20"/>
      <c r="S26" s="20"/>
      <c r="U26" s="20"/>
      <c r="V26" s="20"/>
      <c r="X26" s="20"/>
      <c r="Y26" s="20"/>
      <c r="AA26" s="20"/>
      <c r="AB26" s="20"/>
      <c r="AD26" s="20"/>
      <c r="AE26" s="20"/>
      <c r="AG26" s="20"/>
      <c r="AH26" s="20"/>
      <c r="AJ26" s="20"/>
      <c r="AK26" s="20"/>
      <c r="AM26" s="20"/>
      <c r="AN26" s="20"/>
      <c r="AP26" s="20"/>
      <c r="AQ26" s="20"/>
      <c r="AS26" s="20"/>
      <c r="AT26" s="20"/>
      <c r="AV26" s="20"/>
      <c r="AW26" s="20"/>
      <c r="AY26" s="20"/>
      <c r="AZ26" s="20"/>
      <c r="BB26" s="20"/>
      <c r="BC26" s="20"/>
      <c r="BE26" s="20"/>
      <c r="BF26" s="20"/>
      <c r="BH26" s="20"/>
      <c r="BI26" s="20"/>
      <c r="BK26" s="20"/>
      <c r="BL26" s="20"/>
      <c r="BN26" s="20"/>
      <c r="BO26" s="20"/>
      <c r="BQ26" s="20"/>
      <c r="BR26" s="20"/>
      <c r="BT26" s="20"/>
      <c r="BU26" s="20"/>
      <c r="BW26" s="20"/>
      <c r="BX26" s="20"/>
      <c r="BZ26" s="20"/>
      <c r="CA26" s="20"/>
      <c r="CC26" s="20"/>
      <c r="CD26" s="20"/>
      <c r="CF26" s="20"/>
      <c r="CG26" s="20"/>
      <c r="CI26" s="20"/>
      <c r="CJ26" s="20"/>
    </row>
    <row r="27" spans="1:88" x14ac:dyDescent="0.25">
      <c r="A27" s="9">
        <v>23</v>
      </c>
      <c r="B27" s="10" t="s">
        <v>52</v>
      </c>
      <c r="C27" s="10" t="s">
        <v>20</v>
      </c>
      <c r="D27" s="10" t="s">
        <v>53</v>
      </c>
      <c r="E27" s="15">
        <v>4</v>
      </c>
      <c r="F27" s="14">
        <v>4.9000000000000004</v>
      </c>
      <c r="G27" s="14">
        <f t="shared" si="0"/>
        <v>19.600000000000001</v>
      </c>
      <c r="H27" s="12">
        <f t="shared" si="1"/>
        <v>8.2389634681123095E-3</v>
      </c>
      <c r="J27" s="9">
        <f t="shared" si="2"/>
        <v>4</v>
      </c>
      <c r="K27" s="12">
        <f t="shared" si="3"/>
        <v>0</v>
      </c>
      <c r="L27" s="13">
        <f t="shared" si="4"/>
        <v>0</v>
      </c>
      <c r="M27" s="13">
        <f t="shared" si="5"/>
        <v>0</v>
      </c>
      <c r="O27" s="20"/>
      <c r="P27" s="20"/>
      <c r="R27" s="20"/>
      <c r="S27" s="20"/>
      <c r="U27" s="20"/>
      <c r="V27" s="20"/>
      <c r="X27" s="20"/>
      <c r="Y27" s="20"/>
      <c r="AA27" s="20"/>
      <c r="AB27" s="20"/>
      <c r="AD27" s="20"/>
      <c r="AE27" s="20"/>
      <c r="AG27" s="20"/>
      <c r="AH27" s="20"/>
      <c r="AJ27" s="20"/>
      <c r="AK27" s="20"/>
      <c r="AM27" s="20"/>
      <c r="AN27" s="20"/>
      <c r="AP27" s="20"/>
      <c r="AQ27" s="20"/>
      <c r="AS27" s="20"/>
      <c r="AT27" s="20"/>
      <c r="AV27" s="20"/>
      <c r="AW27" s="20"/>
      <c r="AY27" s="20"/>
      <c r="AZ27" s="20"/>
      <c r="BB27" s="20"/>
      <c r="BC27" s="20"/>
      <c r="BE27" s="20"/>
      <c r="BF27" s="20"/>
      <c r="BH27" s="20"/>
      <c r="BI27" s="20"/>
      <c r="BK27" s="20"/>
      <c r="BL27" s="20"/>
      <c r="BN27" s="20"/>
      <c r="BO27" s="20"/>
      <c r="BQ27" s="20"/>
      <c r="BR27" s="20"/>
      <c r="BT27" s="20"/>
      <c r="BU27" s="20"/>
      <c r="BW27" s="20"/>
      <c r="BX27" s="20"/>
      <c r="BZ27" s="20"/>
      <c r="CA27" s="20"/>
      <c r="CC27" s="20"/>
      <c r="CD27" s="20"/>
      <c r="CF27" s="20"/>
      <c r="CG27" s="20"/>
      <c r="CI27" s="20"/>
      <c r="CJ27" s="20"/>
    </row>
    <row r="28" spans="1:88" x14ac:dyDescent="0.25">
      <c r="A28" s="9">
        <v>24</v>
      </c>
      <c r="B28" s="10" t="s">
        <v>54</v>
      </c>
      <c r="C28" s="10" t="s">
        <v>20</v>
      </c>
      <c r="D28" s="10" t="s">
        <v>55</v>
      </c>
      <c r="E28" s="15">
        <v>2</v>
      </c>
      <c r="F28" s="14">
        <v>4.5</v>
      </c>
      <c r="G28" s="14">
        <f t="shared" si="0"/>
        <v>9</v>
      </c>
      <c r="H28" s="12">
        <f t="shared" si="1"/>
        <v>3.7831975108678965E-3</v>
      </c>
      <c r="J28" s="9">
        <f t="shared" si="2"/>
        <v>2</v>
      </c>
      <c r="K28" s="12">
        <f t="shared" si="3"/>
        <v>0</v>
      </c>
      <c r="L28" s="13">
        <f t="shared" si="4"/>
        <v>0</v>
      </c>
      <c r="M28" s="13">
        <f t="shared" si="5"/>
        <v>0</v>
      </c>
      <c r="O28" s="20"/>
      <c r="P28" s="20"/>
      <c r="R28" s="20"/>
      <c r="S28" s="20"/>
      <c r="U28" s="20"/>
      <c r="V28" s="20"/>
      <c r="X28" s="20"/>
      <c r="Y28" s="20"/>
      <c r="AA28" s="20"/>
      <c r="AB28" s="20"/>
      <c r="AD28" s="20"/>
      <c r="AE28" s="20"/>
      <c r="AG28" s="20"/>
      <c r="AH28" s="20"/>
      <c r="AJ28" s="20"/>
      <c r="AK28" s="20"/>
      <c r="AM28" s="20"/>
      <c r="AN28" s="20"/>
      <c r="AP28" s="20"/>
      <c r="AQ28" s="20"/>
      <c r="AS28" s="20"/>
      <c r="AT28" s="20"/>
      <c r="AV28" s="20"/>
      <c r="AW28" s="20"/>
      <c r="AY28" s="20"/>
      <c r="AZ28" s="20"/>
      <c r="BB28" s="20"/>
      <c r="BC28" s="20"/>
      <c r="BE28" s="20"/>
      <c r="BF28" s="20"/>
      <c r="BH28" s="20"/>
      <c r="BI28" s="20"/>
      <c r="BK28" s="20"/>
      <c r="BL28" s="20"/>
      <c r="BN28" s="20"/>
      <c r="BO28" s="20"/>
      <c r="BQ28" s="20"/>
      <c r="BR28" s="20"/>
      <c r="BT28" s="20"/>
      <c r="BU28" s="20"/>
      <c r="BW28" s="20"/>
      <c r="BX28" s="20"/>
      <c r="BZ28" s="20"/>
      <c r="CA28" s="20"/>
      <c r="CC28" s="20"/>
      <c r="CD28" s="20"/>
      <c r="CF28" s="20"/>
      <c r="CG28" s="20"/>
      <c r="CI28" s="20"/>
      <c r="CJ28" s="20"/>
    </row>
    <row r="29" spans="1:88" x14ac:dyDescent="0.25">
      <c r="A29" s="9">
        <v>25</v>
      </c>
      <c r="B29" s="10" t="s">
        <v>56</v>
      </c>
      <c r="C29" s="10" t="s">
        <v>20</v>
      </c>
      <c r="D29" s="10" t="s">
        <v>57</v>
      </c>
      <c r="E29" s="15">
        <v>4</v>
      </c>
      <c r="F29" s="14">
        <v>2.4</v>
      </c>
      <c r="G29" s="14">
        <f t="shared" si="0"/>
        <v>9.6</v>
      </c>
      <c r="H29" s="12">
        <f t="shared" si="1"/>
        <v>4.0354106782590892E-3</v>
      </c>
      <c r="J29" s="9">
        <f t="shared" si="2"/>
        <v>4</v>
      </c>
      <c r="K29" s="12">
        <f t="shared" si="3"/>
        <v>0</v>
      </c>
      <c r="L29" s="13">
        <f t="shared" si="4"/>
        <v>0</v>
      </c>
      <c r="M29" s="13">
        <f t="shared" si="5"/>
        <v>0</v>
      </c>
      <c r="O29" s="20"/>
      <c r="P29" s="20"/>
      <c r="R29" s="20"/>
      <c r="S29" s="20"/>
      <c r="U29" s="20"/>
      <c r="V29" s="20"/>
      <c r="X29" s="20"/>
      <c r="Y29" s="20"/>
      <c r="AA29" s="20"/>
      <c r="AB29" s="20"/>
      <c r="AD29" s="20"/>
      <c r="AE29" s="20"/>
      <c r="AG29" s="20"/>
      <c r="AH29" s="20"/>
      <c r="AJ29" s="20"/>
      <c r="AK29" s="20"/>
      <c r="AM29" s="20"/>
      <c r="AN29" s="20"/>
      <c r="AP29" s="20"/>
      <c r="AQ29" s="20"/>
      <c r="AS29" s="20"/>
      <c r="AT29" s="20"/>
      <c r="AV29" s="20"/>
      <c r="AW29" s="20"/>
      <c r="AY29" s="20"/>
      <c r="AZ29" s="20"/>
      <c r="BB29" s="20"/>
      <c r="BC29" s="20"/>
      <c r="BE29" s="20"/>
      <c r="BF29" s="20"/>
      <c r="BH29" s="20"/>
      <c r="BI29" s="20"/>
      <c r="BK29" s="20"/>
      <c r="BL29" s="20"/>
      <c r="BN29" s="20"/>
      <c r="BO29" s="20"/>
      <c r="BQ29" s="20"/>
      <c r="BR29" s="20"/>
      <c r="BT29" s="20"/>
      <c r="BU29" s="20"/>
      <c r="BW29" s="20"/>
      <c r="BX29" s="20"/>
      <c r="BZ29" s="20"/>
      <c r="CA29" s="20"/>
      <c r="CC29" s="20"/>
      <c r="CD29" s="20"/>
      <c r="CF29" s="20"/>
      <c r="CG29" s="20"/>
      <c r="CI29" s="20"/>
      <c r="CJ29" s="20"/>
    </row>
    <row r="30" spans="1:88" x14ac:dyDescent="0.25">
      <c r="A30" s="9">
        <v>26</v>
      </c>
      <c r="B30" s="10" t="s">
        <v>58</v>
      </c>
      <c r="C30" s="10" t="s">
        <v>20</v>
      </c>
      <c r="D30" s="10" t="s">
        <v>59</v>
      </c>
      <c r="E30" s="15">
        <v>2</v>
      </c>
      <c r="F30" s="14">
        <v>1.5</v>
      </c>
      <c r="G30" s="14">
        <f t="shared" si="0"/>
        <v>3</v>
      </c>
      <c r="H30" s="12">
        <f t="shared" si="1"/>
        <v>1.2610658369559655E-3</v>
      </c>
      <c r="J30" s="9">
        <f t="shared" si="2"/>
        <v>2</v>
      </c>
      <c r="K30" s="12">
        <f t="shared" si="3"/>
        <v>0</v>
      </c>
      <c r="L30" s="13">
        <f t="shared" si="4"/>
        <v>0</v>
      </c>
      <c r="M30" s="13">
        <f t="shared" si="5"/>
        <v>0</v>
      </c>
      <c r="O30" s="20"/>
      <c r="P30" s="20"/>
      <c r="R30" s="20"/>
      <c r="S30" s="20"/>
      <c r="U30" s="20"/>
      <c r="V30" s="20"/>
      <c r="X30" s="20"/>
      <c r="Y30" s="20"/>
      <c r="AA30" s="20"/>
      <c r="AB30" s="20"/>
      <c r="AD30" s="20"/>
      <c r="AE30" s="20"/>
      <c r="AG30" s="20"/>
      <c r="AH30" s="20"/>
      <c r="AJ30" s="20"/>
      <c r="AK30" s="20"/>
      <c r="AM30" s="20"/>
      <c r="AN30" s="20"/>
      <c r="AP30" s="20"/>
      <c r="AQ30" s="20"/>
      <c r="AS30" s="20"/>
      <c r="AT30" s="20"/>
      <c r="AV30" s="20"/>
      <c r="AW30" s="20"/>
      <c r="AY30" s="20"/>
      <c r="AZ30" s="20"/>
      <c r="BB30" s="20"/>
      <c r="BC30" s="20"/>
      <c r="BE30" s="20"/>
      <c r="BF30" s="20"/>
      <c r="BH30" s="20"/>
      <c r="BI30" s="20"/>
      <c r="BK30" s="20"/>
      <c r="BL30" s="20"/>
      <c r="BN30" s="20"/>
      <c r="BO30" s="20"/>
      <c r="BQ30" s="20"/>
      <c r="BR30" s="20"/>
      <c r="BT30" s="20"/>
      <c r="BU30" s="20"/>
      <c r="BW30" s="20"/>
      <c r="BX30" s="20"/>
      <c r="BZ30" s="20"/>
      <c r="CA30" s="20"/>
      <c r="CC30" s="20"/>
      <c r="CD30" s="20"/>
      <c r="CF30" s="20"/>
      <c r="CG30" s="20"/>
      <c r="CI30" s="20"/>
      <c r="CJ30" s="20"/>
    </row>
  </sheetData>
  <mergeCells count="685">
    <mergeCell ref="AP4:AQ4"/>
    <mergeCell ref="AS4:AT4"/>
    <mergeCell ref="AV4:AW4"/>
    <mergeCell ref="AY4:AZ4"/>
    <mergeCell ref="BB4:BC4"/>
    <mergeCell ref="BE4:BF4"/>
    <mergeCell ref="BH4:BI4"/>
    <mergeCell ref="BK4:BL4"/>
    <mergeCell ref="O4:P4"/>
    <mergeCell ref="R4:S4"/>
    <mergeCell ref="U4:V4"/>
    <mergeCell ref="X4:Y4"/>
    <mergeCell ref="AA4:AB4"/>
    <mergeCell ref="AD4:AE4"/>
    <mergeCell ref="AG4:AH4"/>
    <mergeCell ref="AJ4:AK4"/>
    <mergeCell ref="AM4:AN4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BN4:BO4"/>
    <mergeCell ref="BQ4:BR4"/>
    <mergeCell ref="BT4:BU4"/>
    <mergeCell ref="BW4:BX4"/>
    <mergeCell ref="BZ4:CA4"/>
    <mergeCell ref="CC4:CD4"/>
    <mergeCell ref="CF4:CG4"/>
    <mergeCell ref="CI4:CJ4"/>
    <mergeCell ref="BT5:BU5"/>
    <mergeCell ref="BW5:BX5"/>
    <mergeCell ref="BZ5:CA5"/>
    <mergeCell ref="CC5:CD5"/>
    <mergeCell ref="CF5:CG5"/>
    <mergeCell ref="BK6:BL6"/>
    <mergeCell ref="CI5:CJ5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N6:BO6"/>
    <mergeCell ref="BQ6:BR6"/>
    <mergeCell ref="BT6:BU6"/>
    <mergeCell ref="BW6:BX6"/>
    <mergeCell ref="BZ6:CA6"/>
    <mergeCell ref="CC6:CD6"/>
    <mergeCell ref="CF6:CG6"/>
    <mergeCell ref="CI6:CJ6"/>
    <mergeCell ref="AS7:AT7"/>
    <mergeCell ref="AV7:AW7"/>
    <mergeCell ref="AY7:AZ7"/>
    <mergeCell ref="BB7:BC7"/>
    <mergeCell ref="BE7:BF7"/>
    <mergeCell ref="BH7:BI7"/>
    <mergeCell ref="BK7:BL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CC9:CD9"/>
    <mergeCell ref="CF9:CG9"/>
    <mergeCell ref="CI9:CJ9"/>
    <mergeCell ref="BN7:BO7"/>
    <mergeCell ref="BQ7:BR7"/>
    <mergeCell ref="BT7:BU7"/>
    <mergeCell ref="BW7:BX7"/>
    <mergeCell ref="BZ7:CA7"/>
    <mergeCell ref="CC7:CD7"/>
    <mergeCell ref="CF7:CG7"/>
    <mergeCell ref="CI7:CJ7"/>
    <mergeCell ref="BT8:BU8"/>
    <mergeCell ref="BW8:BX8"/>
    <mergeCell ref="BZ8:CA8"/>
    <mergeCell ref="CC8:CD8"/>
    <mergeCell ref="CF8:CG8"/>
    <mergeCell ref="BK10:BL10"/>
    <mergeCell ref="CI8:CJ8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BK11:BL11"/>
    <mergeCell ref="BN11:BO11"/>
    <mergeCell ref="BQ11:BR11"/>
    <mergeCell ref="BT11:BU11"/>
    <mergeCell ref="BW11:BX11"/>
    <mergeCell ref="BZ11:CA11"/>
    <mergeCell ref="CC11:CD11"/>
    <mergeCell ref="CF11:CG11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1:P11"/>
    <mergeCell ref="R11:S11"/>
    <mergeCell ref="U11:V11"/>
    <mergeCell ref="X11:Y11"/>
    <mergeCell ref="AA11:AB11"/>
    <mergeCell ref="AD11:AE11"/>
    <mergeCell ref="AG11:AH11"/>
    <mergeCell ref="AJ11:AK11"/>
    <mergeCell ref="AM11:AN11"/>
    <mergeCell ref="AP11:AQ11"/>
    <mergeCell ref="AS11:AT11"/>
    <mergeCell ref="AV11:AW11"/>
    <mergeCell ref="AY11:AZ11"/>
    <mergeCell ref="BB11:BC11"/>
    <mergeCell ref="BE11:BF11"/>
    <mergeCell ref="BH11:BI11"/>
    <mergeCell ref="BK12:BL12"/>
    <mergeCell ref="BN12:BO12"/>
    <mergeCell ref="BQ12:BR12"/>
    <mergeCell ref="BT12:BU12"/>
    <mergeCell ref="BW12:BX12"/>
    <mergeCell ref="BZ12:CA12"/>
    <mergeCell ref="CC12:CD12"/>
    <mergeCell ref="CF12:CG12"/>
    <mergeCell ref="CI12:CJ12"/>
    <mergeCell ref="AS13:AT13"/>
    <mergeCell ref="AV13:AW13"/>
    <mergeCell ref="AY13:AZ13"/>
    <mergeCell ref="BB13:BC13"/>
    <mergeCell ref="BE13:BF13"/>
    <mergeCell ref="BH13:BI13"/>
    <mergeCell ref="BK13:BL13"/>
    <mergeCell ref="CI11:CJ11"/>
    <mergeCell ref="O12:P12"/>
    <mergeCell ref="R12:S12"/>
    <mergeCell ref="U12:V12"/>
    <mergeCell ref="X12:Y12"/>
    <mergeCell ref="AA12:AB12"/>
    <mergeCell ref="AD12:AE12"/>
    <mergeCell ref="AG12:AH12"/>
    <mergeCell ref="AJ12:AK12"/>
    <mergeCell ref="AM12:AN12"/>
    <mergeCell ref="AP12:AQ12"/>
    <mergeCell ref="AS12:AT12"/>
    <mergeCell ref="AV12:AW12"/>
    <mergeCell ref="AY12:AZ12"/>
    <mergeCell ref="BB12:BC12"/>
    <mergeCell ref="BE12:BF12"/>
    <mergeCell ref="BH12:BI12"/>
    <mergeCell ref="R13:S13"/>
    <mergeCell ref="U13:V13"/>
    <mergeCell ref="X13:Y13"/>
    <mergeCell ref="AA13:AB13"/>
    <mergeCell ref="AD13:AE13"/>
    <mergeCell ref="AG13:AH13"/>
    <mergeCell ref="AJ13:AK13"/>
    <mergeCell ref="AM13:AN13"/>
    <mergeCell ref="AP13:AQ13"/>
    <mergeCell ref="AS14:AT14"/>
    <mergeCell ref="AV14:AW14"/>
    <mergeCell ref="AY14:AZ14"/>
    <mergeCell ref="BB14:BC14"/>
    <mergeCell ref="BE14:BF14"/>
    <mergeCell ref="BH14:BI14"/>
    <mergeCell ref="BK14:BL14"/>
    <mergeCell ref="BN14:BO14"/>
    <mergeCell ref="BQ14:BR14"/>
    <mergeCell ref="R14:S14"/>
    <mergeCell ref="U14:V14"/>
    <mergeCell ref="X14:Y14"/>
    <mergeCell ref="AA14:AB14"/>
    <mergeCell ref="AD14:AE14"/>
    <mergeCell ref="AG14:AH14"/>
    <mergeCell ref="AJ14:AK14"/>
    <mergeCell ref="AM14:AN14"/>
    <mergeCell ref="AP14:AQ14"/>
    <mergeCell ref="BN13:BO13"/>
    <mergeCell ref="BQ13:BR13"/>
    <mergeCell ref="BT13:BU13"/>
    <mergeCell ref="BW13:BX13"/>
    <mergeCell ref="BZ13:CA13"/>
    <mergeCell ref="CC13:CD13"/>
    <mergeCell ref="CF13:CG13"/>
    <mergeCell ref="CI13:CJ13"/>
    <mergeCell ref="BT14:BU14"/>
    <mergeCell ref="BW14:BX14"/>
    <mergeCell ref="BZ14:CA14"/>
    <mergeCell ref="CC14:CD14"/>
    <mergeCell ref="CF14:CG14"/>
    <mergeCell ref="BK15:BL15"/>
    <mergeCell ref="BN15:BO15"/>
    <mergeCell ref="BQ15:BR15"/>
    <mergeCell ref="BT15:BU15"/>
    <mergeCell ref="BW15:BX15"/>
    <mergeCell ref="BZ15:CA15"/>
    <mergeCell ref="CC15:CD15"/>
    <mergeCell ref="CF15:CG15"/>
    <mergeCell ref="CI15:CJ15"/>
    <mergeCell ref="AS16:AT16"/>
    <mergeCell ref="AV16:AW16"/>
    <mergeCell ref="AY16:AZ16"/>
    <mergeCell ref="BB16:BC16"/>
    <mergeCell ref="BE16:BF16"/>
    <mergeCell ref="BH16:BI16"/>
    <mergeCell ref="BK16:BL16"/>
    <mergeCell ref="CI14:CJ14"/>
    <mergeCell ref="O15:P15"/>
    <mergeCell ref="R15:S15"/>
    <mergeCell ref="U15:V15"/>
    <mergeCell ref="X15:Y15"/>
    <mergeCell ref="AA15:AB15"/>
    <mergeCell ref="AD15:AE15"/>
    <mergeCell ref="AG15:AH15"/>
    <mergeCell ref="AJ15:AK15"/>
    <mergeCell ref="AM15:AN15"/>
    <mergeCell ref="AP15:AQ15"/>
    <mergeCell ref="AS15:AT15"/>
    <mergeCell ref="AV15:AW15"/>
    <mergeCell ref="AY15:AZ15"/>
    <mergeCell ref="BB15:BC15"/>
    <mergeCell ref="BE15:BF15"/>
    <mergeCell ref="BH15:BI15"/>
    <mergeCell ref="R16:S16"/>
    <mergeCell ref="U16:V16"/>
    <mergeCell ref="X16:Y16"/>
    <mergeCell ref="AA16:AB16"/>
    <mergeCell ref="AD16:AE16"/>
    <mergeCell ref="AG16:AH16"/>
    <mergeCell ref="AJ16:AK16"/>
    <mergeCell ref="AM16:AN16"/>
    <mergeCell ref="AP16:AQ16"/>
    <mergeCell ref="AY17:AZ17"/>
    <mergeCell ref="BB17:BC17"/>
    <mergeCell ref="BE17:BF17"/>
    <mergeCell ref="BH17:BI17"/>
    <mergeCell ref="BK17:BL17"/>
    <mergeCell ref="BN17:BO17"/>
    <mergeCell ref="BQ17:BR17"/>
    <mergeCell ref="BT17:BU17"/>
    <mergeCell ref="BW17:BX17"/>
    <mergeCell ref="X17:Y17"/>
    <mergeCell ref="AA17:AB17"/>
    <mergeCell ref="AD17:AE17"/>
    <mergeCell ref="AG17:AH17"/>
    <mergeCell ref="AJ17:AK17"/>
    <mergeCell ref="AM17:AN17"/>
    <mergeCell ref="AP17:AQ17"/>
    <mergeCell ref="AS17:AT17"/>
    <mergeCell ref="AV17:AW17"/>
    <mergeCell ref="CF18:CG18"/>
    <mergeCell ref="CI18:CJ18"/>
    <mergeCell ref="BN16:BO16"/>
    <mergeCell ref="BQ16:BR16"/>
    <mergeCell ref="BT16:BU16"/>
    <mergeCell ref="BW16:BX16"/>
    <mergeCell ref="BZ16:CA16"/>
    <mergeCell ref="CC16:CD16"/>
    <mergeCell ref="CF16:CG16"/>
    <mergeCell ref="CI16:CJ16"/>
    <mergeCell ref="BZ17:CA17"/>
    <mergeCell ref="CC17:CD17"/>
    <mergeCell ref="CF17:CG17"/>
    <mergeCell ref="CI17:CJ17"/>
    <mergeCell ref="O18:P18"/>
    <mergeCell ref="R18:S18"/>
    <mergeCell ref="U18:V18"/>
    <mergeCell ref="X18:Y18"/>
    <mergeCell ref="AA18:AB18"/>
    <mergeCell ref="AD18:AE18"/>
    <mergeCell ref="AG18:AH18"/>
    <mergeCell ref="AJ18:AK18"/>
    <mergeCell ref="AM18:AN18"/>
    <mergeCell ref="AP18:AQ18"/>
    <mergeCell ref="AS18:AT18"/>
    <mergeCell ref="AV18:AW18"/>
    <mergeCell ref="AY18:AZ18"/>
    <mergeCell ref="BB18:BC18"/>
    <mergeCell ref="BE18:BF18"/>
    <mergeCell ref="BH18:BI18"/>
    <mergeCell ref="BK18:BL18"/>
    <mergeCell ref="BN18:BO18"/>
    <mergeCell ref="BQ18:BR18"/>
    <mergeCell ref="BT18:BU18"/>
    <mergeCell ref="BW18:BX18"/>
    <mergeCell ref="BZ18:CA18"/>
    <mergeCell ref="CC18:CD18"/>
    <mergeCell ref="BQ20:BR20"/>
    <mergeCell ref="R19:S19"/>
    <mergeCell ref="U19:V19"/>
    <mergeCell ref="X19:Y19"/>
    <mergeCell ref="AA19:AB19"/>
    <mergeCell ref="AD19:AE19"/>
    <mergeCell ref="AG19:AH19"/>
    <mergeCell ref="AJ19:AK19"/>
    <mergeCell ref="AM19:AN19"/>
    <mergeCell ref="AP19:AQ19"/>
    <mergeCell ref="AS19:AT19"/>
    <mergeCell ref="AV19:AW19"/>
    <mergeCell ref="AY19:AZ19"/>
    <mergeCell ref="BB19:BC19"/>
    <mergeCell ref="BE19:BF19"/>
    <mergeCell ref="BH19:BI19"/>
    <mergeCell ref="BK19:BL19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CI23:CJ23"/>
    <mergeCell ref="BK21:BL21"/>
    <mergeCell ref="BN21:BO21"/>
    <mergeCell ref="BQ21:BR21"/>
    <mergeCell ref="BT21:BU21"/>
    <mergeCell ref="BW21:BX21"/>
    <mergeCell ref="BZ21:CA21"/>
    <mergeCell ref="BN19:BO19"/>
    <mergeCell ref="BQ19:BR19"/>
    <mergeCell ref="BT19:BU19"/>
    <mergeCell ref="BW19:BX19"/>
    <mergeCell ref="BZ19:CA19"/>
    <mergeCell ref="CC19:CD19"/>
    <mergeCell ref="CF19:CG19"/>
    <mergeCell ref="CI19:CJ19"/>
    <mergeCell ref="BT20:BU20"/>
    <mergeCell ref="BW20:BX20"/>
    <mergeCell ref="BZ20:CA20"/>
    <mergeCell ref="CC20:CD20"/>
    <mergeCell ref="CF20:CG20"/>
    <mergeCell ref="BQ22:BR22"/>
    <mergeCell ref="BT22:BU22"/>
    <mergeCell ref="BW22:BX22"/>
    <mergeCell ref="BZ22:CA22"/>
    <mergeCell ref="O23:P23"/>
    <mergeCell ref="R23:S23"/>
    <mergeCell ref="U23:V23"/>
    <mergeCell ref="X23:Y23"/>
    <mergeCell ref="AA23:AB23"/>
    <mergeCell ref="AD23:AE23"/>
    <mergeCell ref="AG23:AH23"/>
    <mergeCell ref="AJ23:AK23"/>
    <mergeCell ref="AM23:AN23"/>
    <mergeCell ref="AP24:AQ24"/>
    <mergeCell ref="AS24:AT24"/>
    <mergeCell ref="AV24:AW24"/>
    <mergeCell ref="AY24:AZ24"/>
    <mergeCell ref="BB24:BC24"/>
    <mergeCell ref="BE24:BF24"/>
    <mergeCell ref="BH24:BI24"/>
    <mergeCell ref="BK24:BL24"/>
    <mergeCell ref="CI20:CJ20"/>
    <mergeCell ref="AP23:AQ23"/>
    <mergeCell ref="AS23:AT23"/>
    <mergeCell ref="AV23:AW23"/>
    <mergeCell ref="AY23:AZ23"/>
    <mergeCell ref="BB23:BC23"/>
    <mergeCell ref="BE23:BF23"/>
    <mergeCell ref="BH23:BI23"/>
    <mergeCell ref="BK23:BL23"/>
    <mergeCell ref="BN23:BO23"/>
    <mergeCell ref="BQ23:BR23"/>
    <mergeCell ref="BT23:BU23"/>
    <mergeCell ref="BW23:BX23"/>
    <mergeCell ref="BZ23:CA23"/>
    <mergeCell ref="CC23:CD23"/>
    <mergeCell ref="CF23:CG23"/>
    <mergeCell ref="O24:P24"/>
    <mergeCell ref="R24:S24"/>
    <mergeCell ref="U24:V24"/>
    <mergeCell ref="X24:Y24"/>
    <mergeCell ref="AA24:AB24"/>
    <mergeCell ref="AD24:AE24"/>
    <mergeCell ref="AG24:AH24"/>
    <mergeCell ref="AJ24:AK24"/>
    <mergeCell ref="AM24:AN24"/>
    <mergeCell ref="AP25:AQ25"/>
    <mergeCell ref="AS25:AT25"/>
    <mergeCell ref="AV25:AW25"/>
    <mergeCell ref="AY25:AZ25"/>
    <mergeCell ref="BB25:BC25"/>
    <mergeCell ref="BE25:BF25"/>
    <mergeCell ref="BH25:BI25"/>
    <mergeCell ref="BK25:BL25"/>
    <mergeCell ref="BN25:BO25"/>
    <mergeCell ref="O25:P25"/>
    <mergeCell ref="R25:S25"/>
    <mergeCell ref="U25:V25"/>
    <mergeCell ref="X25:Y25"/>
    <mergeCell ref="AA25:AB25"/>
    <mergeCell ref="AD25:AE25"/>
    <mergeCell ref="AG25:AH25"/>
    <mergeCell ref="AJ25:AK25"/>
    <mergeCell ref="AM25:AN25"/>
    <mergeCell ref="CF26:CG26"/>
    <mergeCell ref="CI26:CJ26"/>
    <mergeCell ref="BN24:BO24"/>
    <mergeCell ref="BQ24:BR24"/>
    <mergeCell ref="BT24:BU24"/>
    <mergeCell ref="BW24:BX24"/>
    <mergeCell ref="BZ24:CA24"/>
    <mergeCell ref="CC24:CD24"/>
    <mergeCell ref="CF24:CG24"/>
    <mergeCell ref="CI24:CJ24"/>
    <mergeCell ref="BQ25:BR25"/>
    <mergeCell ref="BT25:BU25"/>
    <mergeCell ref="BW25:BX25"/>
    <mergeCell ref="BZ25:CA25"/>
    <mergeCell ref="CC25:CD25"/>
    <mergeCell ref="CF25:CG25"/>
    <mergeCell ref="CI25:CJ25"/>
    <mergeCell ref="BQ26:BR26"/>
    <mergeCell ref="BT26:BU26"/>
    <mergeCell ref="BW26:BX26"/>
    <mergeCell ref="BZ26:CA26"/>
    <mergeCell ref="CC26:CD26"/>
    <mergeCell ref="O26:P26"/>
    <mergeCell ref="R26:S26"/>
    <mergeCell ref="U26:V26"/>
    <mergeCell ref="X26:Y26"/>
    <mergeCell ref="AA26:AB26"/>
    <mergeCell ref="AD26:AE26"/>
    <mergeCell ref="AG26:AH26"/>
    <mergeCell ref="AJ26:AK26"/>
    <mergeCell ref="AM26:AN26"/>
    <mergeCell ref="AP26:AQ26"/>
    <mergeCell ref="AS26:AT26"/>
    <mergeCell ref="AV26:AW26"/>
    <mergeCell ref="AY26:AZ26"/>
    <mergeCell ref="BB26:BC26"/>
    <mergeCell ref="BE26:BF26"/>
    <mergeCell ref="BH26:BI26"/>
    <mergeCell ref="BK26:BL26"/>
    <mergeCell ref="BN26:BO26"/>
    <mergeCell ref="CC28:CD28"/>
    <mergeCell ref="CF28:CG28"/>
    <mergeCell ref="O27:P27"/>
    <mergeCell ref="R27:S27"/>
    <mergeCell ref="U27:V27"/>
    <mergeCell ref="X27:Y27"/>
    <mergeCell ref="AA27:AB27"/>
    <mergeCell ref="AD27:AE27"/>
    <mergeCell ref="AG27:AH27"/>
    <mergeCell ref="AJ27:AK27"/>
    <mergeCell ref="AM27:AN27"/>
    <mergeCell ref="AP27:AQ27"/>
    <mergeCell ref="AS27:AT27"/>
    <mergeCell ref="AV27:AW27"/>
    <mergeCell ref="AY27:AZ27"/>
    <mergeCell ref="BB27:BC27"/>
    <mergeCell ref="BE27:BF27"/>
    <mergeCell ref="BH27:BI27"/>
    <mergeCell ref="BK27:BL27"/>
    <mergeCell ref="AP28:AQ28"/>
    <mergeCell ref="AS28:AT28"/>
    <mergeCell ref="AV28:AW28"/>
    <mergeCell ref="AY28:AZ28"/>
    <mergeCell ref="BB28:BC28"/>
    <mergeCell ref="BE28:BF28"/>
    <mergeCell ref="BH28:BI28"/>
    <mergeCell ref="BK28:BL28"/>
    <mergeCell ref="BN28:BO28"/>
    <mergeCell ref="O28:P28"/>
    <mergeCell ref="R28:S28"/>
    <mergeCell ref="U28:V28"/>
    <mergeCell ref="X28:Y28"/>
    <mergeCell ref="AA28:AB28"/>
    <mergeCell ref="AD28:AE28"/>
    <mergeCell ref="AG28:AH28"/>
    <mergeCell ref="AJ28:AK28"/>
    <mergeCell ref="AM28:AN28"/>
    <mergeCell ref="O29:P29"/>
    <mergeCell ref="R29:S29"/>
    <mergeCell ref="U29:V29"/>
    <mergeCell ref="X29:Y29"/>
    <mergeCell ref="AA29:AB29"/>
    <mergeCell ref="AD29:AE29"/>
    <mergeCell ref="AG29:AH29"/>
    <mergeCell ref="AJ29:AK29"/>
    <mergeCell ref="AM29:AN29"/>
    <mergeCell ref="AP30:AQ30"/>
    <mergeCell ref="AS30:AT30"/>
    <mergeCell ref="AV30:AW30"/>
    <mergeCell ref="AY30:AZ30"/>
    <mergeCell ref="BB30:BC30"/>
    <mergeCell ref="BE30:BF30"/>
    <mergeCell ref="BH30:BI30"/>
    <mergeCell ref="BK30:BL30"/>
    <mergeCell ref="CI28:CJ28"/>
    <mergeCell ref="AP29:AQ29"/>
    <mergeCell ref="AS29:AT29"/>
    <mergeCell ref="AV29:AW29"/>
    <mergeCell ref="AY29:AZ29"/>
    <mergeCell ref="BB29:BC29"/>
    <mergeCell ref="BE29:BF29"/>
    <mergeCell ref="BH29:BI29"/>
    <mergeCell ref="BK29:BL29"/>
    <mergeCell ref="BN29:BO29"/>
    <mergeCell ref="BQ29:BR29"/>
    <mergeCell ref="BT29:BU29"/>
    <mergeCell ref="BW29:BX29"/>
    <mergeCell ref="BZ29:CA29"/>
    <mergeCell ref="CC29:CD29"/>
    <mergeCell ref="CF29:CG29"/>
    <mergeCell ref="O30:P30"/>
    <mergeCell ref="R30:S30"/>
    <mergeCell ref="U30:V30"/>
    <mergeCell ref="X30:Y30"/>
    <mergeCell ref="AA30:AB30"/>
    <mergeCell ref="AD30:AE30"/>
    <mergeCell ref="AG30:AH30"/>
    <mergeCell ref="AJ30:AK30"/>
    <mergeCell ref="AM30:AN30"/>
    <mergeCell ref="B8:B10"/>
    <mergeCell ref="B11:B13"/>
    <mergeCell ref="B14:B16"/>
    <mergeCell ref="B17:B19"/>
    <mergeCell ref="B20:B22"/>
    <mergeCell ref="C20:C22"/>
    <mergeCell ref="O21:P21"/>
    <mergeCell ref="O20:P20"/>
    <mergeCell ref="O19:P19"/>
    <mergeCell ref="O14:P14"/>
    <mergeCell ref="O13:P13"/>
    <mergeCell ref="O8:P8"/>
    <mergeCell ref="O7:P7"/>
    <mergeCell ref="O5:P5"/>
    <mergeCell ref="O22:P22"/>
    <mergeCell ref="O17:P17"/>
    <mergeCell ref="O16:P16"/>
    <mergeCell ref="CC22:CD22"/>
    <mergeCell ref="CF22:CG22"/>
    <mergeCell ref="CI22:CJ22"/>
    <mergeCell ref="BN30:BO30"/>
    <mergeCell ref="BQ30:BR30"/>
    <mergeCell ref="BT30:BU30"/>
    <mergeCell ref="BW30:BX30"/>
    <mergeCell ref="BZ30:CA30"/>
    <mergeCell ref="CC30:CD30"/>
    <mergeCell ref="CF30:CG30"/>
    <mergeCell ref="CI30:CJ30"/>
    <mergeCell ref="CI29:CJ29"/>
    <mergeCell ref="BN27:BO27"/>
    <mergeCell ref="BQ27:BR27"/>
    <mergeCell ref="BT27:BU27"/>
    <mergeCell ref="BW27:BX27"/>
    <mergeCell ref="BZ27:CA27"/>
    <mergeCell ref="CC27:CD27"/>
    <mergeCell ref="CF27:CG27"/>
    <mergeCell ref="CI27:CJ27"/>
    <mergeCell ref="BQ28:BR28"/>
    <mergeCell ref="BT28:BU28"/>
    <mergeCell ref="BW28:BX28"/>
    <mergeCell ref="BZ28:CA28"/>
    <mergeCell ref="AP22:AQ22"/>
    <mergeCell ref="AS22:AT22"/>
    <mergeCell ref="AV22:AW22"/>
    <mergeCell ref="AY22:AZ22"/>
    <mergeCell ref="BB22:BC22"/>
    <mergeCell ref="BE22:BF22"/>
    <mergeCell ref="BH22:BI22"/>
    <mergeCell ref="BK22:BL22"/>
    <mergeCell ref="BN22:BO22"/>
    <mergeCell ref="R22:S22"/>
    <mergeCell ref="U22:V22"/>
    <mergeCell ref="X22:Y22"/>
    <mergeCell ref="AA22:AB22"/>
    <mergeCell ref="AD22:AE22"/>
    <mergeCell ref="AG22:AH22"/>
    <mergeCell ref="AJ22:AK22"/>
    <mergeCell ref="AM22:AN22"/>
    <mergeCell ref="C8:C10"/>
    <mergeCell ref="C11:C13"/>
    <mergeCell ref="C14:C16"/>
    <mergeCell ref="C17:C19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R17:S17"/>
    <mergeCell ref="U17:V17"/>
    <mergeCell ref="CC21:CD21"/>
    <mergeCell ref="CF21:CG21"/>
    <mergeCell ref="CI21:CJ21"/>
    <mergeCell ref="R21:S21"/>
    <mergeCell ref="U21:V21"/>
    <mergeCell ref="X21:Y21"/>
    <mergeCell ref="AA21:AB21"/>
    <mergeCell ref="AD21:AE21"/>
    <mergeCell ref="AG21:AH21"/>
    <mergeCell ref="AJ21:AK21"/>
    <mergeCell ref="AM21:AN21"/>
    <mergeCell ref="AP21:AQ21"/>
    <mergeCell ref="AS21:AT21"/>
    <mergeCell ref="AV21:AW21"/>
    <mergeCell ref="AY21:AZ21"/>
    <mergeCell ref="BB21:BC21"/>
    <mergeCell ref="BE21:BF21"/>
    <mergeCell ref="BH21:B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selection activeCell="E27" sqref="E27"/>
    </sheetView>
  </sheetViews>
  <sheetFormatPr defaultRowHeight="15" x14ac:dyDescent="0.25"/>
  <cols>
    <col min="3" max="3" width="16" customWidth="1"/>
    <col min="4" max="4" width="15.7109375" customWidth="1"/>
    <col min="6" max="6" width="10.85546875" customWidth="1"/>
    <col min="7" max="7" width="11.85546875" customWidth="1"/>
    <col min="8" max="8" width="14" customWidth="1"/>
    <col min="10" max="10" width="12.5703125" customWidth="1"/>
    <col min="11" max="11" width="14.140625" customWidth="1"/>
    <col min="12" max="12" width="12.7109375" customWidth="1"/>
    <col min="13" max="13" width="12.28515625" customWidth="1"/>
  </cols>
  <sheetData>
    <row r="1" spans="1:88" x14ac:dyDescent="0.25">
      <c r="A1" s="1" t="s">
        <v>0</v>
      </c>
      <c r="L1" s="2" t="s">
        <v>2</v>
      </c>
      <c r="M1">
        <f>COUNTA(P1,S1,V1,Y1,AB1,AE1,AH1,AK1,AN1,AQ1,AT1,AW1,AZ1,BC1,BF1,BI1,BL1,BO1,BR1,BU1,BX1,EK1,CA1,CD1,CG1)</f>
        <v>0</v>
      </c>
      <c r="O1" s="2" t="s">
        <v>16</v>
      </c>
      <c r="R1" s="2" t="s">
        <v>16</v>
      </c>
      <c r="U1" s="2" t="s">
        <v>16</v>
      </c>
      <c r="X1" s="2" t="s">
        <v>16</v>
      </c>
      <c r="AA1" s="2" t="s">
        <v>16</v>
      </c>
      <c r="AD1" s="2" t="s">
        <v>16</v>
      </c>
      <c r="AG1" s="2" t="s">
        <v>16</v>
      </c>
      <c r="AJ1" s="2" t="s">
        <v>16</v>
      </c>
      <c r="AM1" s="2" t="s">
        <v>16</v>
      </c>
      <c r="AP1" s="2" t="s">
        <v>16</v>
      </c>
      <c r="AS1" s="2" t="s">
        <v>16</v>
      </c>
      <c r="AV1" s="2" t="s">
        <v>16</v>
      </c>
      <c r="AY1" s="2" t="s">
        <v>16</v>
      </c>
      <c r="BB1" s="2" t="s">
        <v>16</v>
      </c>
      <c r="BE1" s="2" t="s">
        <v>16</v>
      </c>
      <c r="BH1" s="2" t="s">
        <v>16</v>
      </c>
      <c r="BK1" s="2" t="s">
        <v>16</v>
      </c>
      <c r="BN1" s="2" t="s">
        <v>16</v>
      </c>
      <c r="BQ1" s="2" t="s">
        <v>16</v>
      </c>
      <c r="BT1" s="2" t="s">
        <v>16</v>
      </c>
      <c r="BW1" s="2" t="s">
        <v>16</v>
      </c>
      <c r="BZ1" s="2" t="s">
        <v>16</v>
      </c>
      <c r="CC1" s="2" t="s">
        <v>16</v>
      </c>
      <c r="CF1" s="2" t="s">
        <v>16</v>
      </c>
      <c r="CI1" s="2" t="s">
        <v>16</v>
      </c>
    </row>
    <row r="2" spans="1:88" x14ac:dyDescent="0.25">
      <c r="L2" s="2" t="s">
        <v>3</v>
      </c>
      <c r="M2" t="str">
        <f>IFERROR(M3/M1,"0")</f>
        <v>0</v>
      </c>
    </row>
    <row r="3" spans="1:88" x14ac:dyDescent="0.25">
      <c r="A3" s="1" t="s">
        <v>1</v>
      </c>
      <c r="E3" s="3">
        <f>SUM(E5:E5)</f>
        <v>352</v>
      </c>
      <c r="G3" s="4">
        <f>SUM(G5:G5)</f>
        <v>1408</v>
      </c>
      <c r="H3" s="5">
        <f>SUM(H5:H5)</f>
        <v>1</v>
      </c>
      <c r="J3" s="4">
        <f>SUM(J5:J5)</f>
        <v>352</v>
      </c>
      <c r="K3" s="5">
        <f>SUM(K5:K5)</f>
        <v>0</v>
      </c>
      <c r="L3" s="3">
        <f>SUM(L5:L5)</f>
        <v>0</v>
      </c>
      <c r="M3" s="4">
        <f>SUM(M5:M5)</f>
        <v>0</v>
      </c>
      <c r="O3" s="2" t="s">
        <v>17</v>
      </c>
      <c r="R3" s="2" t="s">
        <v>17</v>
      </c>
      <c r="U3" s="2" t="s">
        <v>17</v>
      </c>
      <c r="X3" s="2" t="s">
        <v>17</v>
      </c>
      <c r="AA3" s="2" t="s">
        <v>17</v>
      </c>
      <c r="AD3" s="2" t="s">
        <v>17</v>
      </c>
      <c r="AG3" s="2" t="s">
        <v>17</v>
      </c>
      <c r="AJ3" s="2" t="s">
        <v>17</v>
      </c>
      <c r="AM3" s="2" t="s">
        <v>17</v>
      </c>
      <c r="AP3" s="2" t="s">
        <v>17</v>
      </c>
      <c r="AS3" s="2" t="s">
        <v>17</v>
      </c>
      <c r="AV3" s="2" t="s">
        <v>17</v>
      </c>
      <c r="AY3" s="2" t="s">
        <v>17</v>
      </c>
      <c r="BB3" s="2" t="s">
        <v>17</v>
      </c>
      <c r="BE3" s="2" t="s">
        <v>17</v>
      </c>
      <c r="BH3" s="2" t="s">
        <v>17</v>
      </c>
      <c r="BK3" s="2" t="s">
        <v>17</v>
      </c>
      <c r="BN3" s="2" t="s">
        <v>17</v>
      </c>
      <c r="BQ3" s="2" t="s">
        <v>17</v>
      </c>
      <c r="BT3" s="2" t="s">
        <v>17</v>
      </c>
      <c r="BW3" s="2" t="s">
        <v>17</v>
      </c>
      <c r="BZ3" s="2" t="s">
        <v>17</v>
      </c>
      <c r="CC3" s="2" t="s">
        <v>17</v>
      </c>
      <c r="CF3" s="2" t="s">
        <v>17</v>
      </c>
      <c r="CI3" s="2" t="s">
        <v>17</v>
      </c>
    </row>
    <row r="4" spans="1:88" ht="45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J4" s="7" t="s">
        <v>12</v>
      </c>
      <c r="K4" s="7" t="s">
        <v>13</v>
      </c>
      <c r="L4" s="8" t="s">
        <v>14</v>
      </c>
      <c r="M4" s="8" t="s">
        <v>15</v>
      </c>
      <c r="O4" s="24" t="s">
        <v>18</v>
      </c>
      <c r="P4" s="24"/>
      <c r="R4" s="24" t="s">
        <v>18</v>
      </c>
      <c r="S4" s="24"/>
      <c r="U4" s="24" t="s">
        <v>18</v>
      </c>
      <c r="V4" s="24"/>
      <c r="X4" s="24" t="s">
        <v>18</v>
      </c>
      <c r="Y4" s="24"/>
      <c r="AA4" s="24" t="s">
        <v>18</v>
      </c>
      <c r="AB4" s="24"/>
      <c r="AD4" s="24" t="s">
        <v>18</v>
      </c>
      <c r="AE4" s="24"/>
      <c r="AG4" s="24" t="s">
        <v>18</v>
      </c>
      <c r="AH4" s="24"/>
      <c r="AJ4" s="24" t="s">
        <v>18</v>
      </c>
      <c r="AK4" s="24"/>
      <c r="AM4" s="24" t="s">
        <v>18</v>
      </c>
      <c r="AN4" s="24"/>
      <c r="AP4" s="24" t="s">
        <v>18</v>
      </c>
      <c r="AQ4" s="24"/>
      <c r="AS4" s="24" t="s">
        <v>18</v>
      </c>
      <c r="AT4" s="24"/>
      <c r="AV4" s="24" t="s">
        <v>18</v>
      </c>
      <c r="AW4" s="24"/>
      <c r="AY4" s="24" t="s">
        <v>18</v>
      </c>
      <c r="AZ4" s="24"/>
      <c r="BB4" s="24" t="s">
        <v>18</v>
      </c>
      <c r="BC4" s="24"/>
      <c r="BE4" s="24" t="s">
        <v>18</v>
      </c>
      <c r="BF4" s="24"/>
      <c r="BH4" s="24" t="s">
        <v>18</v>
      </c>
      <c r="BI4" s="24"/>
      <c r="BK4" s="24" t="s">
        <v>18</v>
      </c>
      <c r="BL4" s="24"/>
      <c r="BN4" s="24" t="s">
        <v>18</v>
      </c>
      <c r="BO4" s="24"/>
      <c r="BQ4" s="24" t="s">
        <v>18</v>
      </c>
      <c r="BR4" s="24"/>
      <c r="BT4" s="24" t="s">
        <v>18</v>
      </c>
      <c r="BU4" s="24"/>
      <c r="BW4" s="24" t="s">
        <v>18</v>
      </c>
      <c r="BX4" s="24"/>
      <c r="BZ4" s="24" t="s">
        <v>18</v>
      </c>
      <c r="CA4" s="24"/>
      <c r="CC4" s="24" t="s">
        <v>18</v>
      </c>
      <c r="CD4" s="24"/>
      <c r="CF4" s="24" t="s">
        <v>18</v>
      </c>
      <c r="CG4" s="24"/>
      <c r="CI4" s="24" t="s">
        <v>18</v>
      </c>
      <c r="CJ4" s="24"/>
    </row>
    <row r="5" spans="1:88" x14ac:dyDescent="0.25">
      <c r="A5" s="9">
        <v>1</v>
      </c>
      <c r="B5" s="10" t="s">
        <v>19</v>
      </c>
      <c r="C5" s="10" t="s">
        <v>20</v>
      </c>
      <c r="D5" s="10" t="s">
        <v>21</v>
      </c>
      <c r="E5" s="15">
        <v>352</v>
      </c>
      <c r="F5" s="14">
        <v>4</v>
      </c>
      <c r="G5" s="14">
        <f t="shared" ref="G5" si="0">E5*F5</f>
        <v>1408</v>
      </c>
      <c r="H5" s="12">
        <f t="shared" ref="H5" si="1">G5/$G$3</f>
        <v>1</v>
      </c>
      <c r="J5" s="9">
        <f t="shared" ref="J5" si="2">E5-L5</f>
        <v>352</v>
      </c>
      <c r="K5" s="12">
        <f t="shared" ref="K5" si="3">M5/$G$3</f>
        <v>0</v>
      </c>
      <c r="L5" s="13">
        <f t="shared" ref="L5" si="4">SUM(O5,R5,U5,X5,AA5,AD5,AG5,AJ5,AM5,AP5,AS5,AV5,AY5,BB5,BE5,BH5,BK5,BN5,BQ5,BT5,BW5,BZ5,CC5,CF5)</f>
        <v>0</v>
      </c>
      <c r="M5" s="13">
        <f t="shared" ref="M5" si="5">F5*L5</f>
        <v>0</v>
      </c>
      <c r="O5" s="20"/>
      <c r="P5" s="20"/>
      <c r="R5" s="20"/>
      <c r="S5" s="20"/>
      <c r="U5" s="20"/>
      <c r="V5" s="20"/>
      <c r="X5" s="20"/>
      <c r="Y5" s="20"/>
      <c r="AA5" s="20"/>
      <c r="AB5" s="20"/>
      <c r="AD5" s="20"/>
      <c r="AE5" s="20"/>
      <c r="AG5" s="20"/>
      <c r="AH5" s="20"/>
      <c r="AJ5" s="20"/>
      <c r="AK5" s="20"/>
      <c r="AM5" s="20"/>
      <c r="AN5" s="20"/>
      <c r="AP5" s="20"/>
      <c r="AQ5" s="20"/>
      <c r="AS5" s="20"/>
      <c r="AT5" s="20"/>
      <c r="AV5" s="20"/>
      <c r="AW5" s="20"/>
      <c r="AY5" s="20"/>
      <c r="AZ5" s="20"/>
      <c r="BB5" s="20"/>
      <c r="BC5" s="20"/>
      <c r="BE5" s="20"/>
      <c r="BF5" s="20"/>
      <c r="BH5" s="20"/>
      <c r="BI5" s="20"/>
      <c r="BK5" s="20"/>
      <c r="BL5" s="20"/>
      <c r="BN5" s="20"/>
      <c r="BO5" s="20"/>
      <c r="BQ5" s="20"/>
      <c r="BR5" s="20"/>
      <c r="BT5" s="20"/>
      <c r="BU5" s="20"/>
      <c r="BW5" s="20"/>
      <c r="BX5" s="20"/>
      <c r="BZ5" s="20"/>
      <c r="CA5" s="20"/>
      <c r="CC5" s="20"/>
      <c r="CD5" s="20"/>
      <c r="CF5" s="20"/>
      <c r="CG5" s="20"/>
      <c r="CI5" s="20"/>
      <c r="CJ5" s="20"/>
    </row>
  </sheetData>
  <mergeCells count="50">
    <mergeCell ref="BZ5:CA5"/>
    <mergeCell ref="CC5:CD5"/>
    <mergeCell ref="CF5:CG5"/>
    <mergeCell ref="CI5:CJ5"/>
    <mergeCell ref="BH5:BI5"/>
    <mergeCell ref="BK5:BL5"/>
    <mergeCell ref="BN5:BO5"/>
    <mergeCell ref="BQ5:BR5"/>
    <mergeCell ref="BT5:BU5"/>
    <mergeCell ref="BW5:BX5"/>
    <mergeCell ref="AP5:AQ5"/>
    <mergeCell ref="AS5:AT5"/>
    <mergeCell ref="AV5:AW5"/>
    <mergeCell ref="AY5:AZ5"/>
    <mergeCell ref="BB5:BC5"/>
    <mergeCell ref="BE5:BF5"/>
    <mergeCell ref="CI4:CJ4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G4:AH4"/>
    <mergeCell ref="AJ4:AK4"/>
    <mergeCell ref="AM4:AN4"/>
    <mergeCell ref="AP4:AQ4"/>
    <mergeCell ref="AS4:AT4"/>
    <mergeCell ref="AV4:AW4"/>
    <mergeCell ref="O4:P4"/>
    <mergeCell ref="R4:S4"/>
    <mergeCell ref="U4:V4"/>
    <mergeCell ref="X4:Y4"/>
    <mergeCell ref="AA4:AB4"/>
    <mergeCell ref="AD4:A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9"/>
  <sheetViews>
    <sheetView workbookViewId="0">
      <selection activeCell="G20" sqref="G20"/>
    </sheetView>
  </sheetViews>
  <sheetFormatPr defaultRowHeight="15" x14ac:dyDescent="0.25"/>
  <cols>
    <col min="3" max="3" width="15.140625" customWidth="1"/>
  </cols>
  <sheetData>
    <row r="1" spans="1:88" x14ac:dyDescent="0.25">
      <c r="A1" s="1" t="s">
        <v>0</v>
      </c>
      <c r="L1" s="2" t="s">
        <v>2</v>
      </c>
      <c r="M1">
        <f>COUNTA(P1,S1,V1,Y1,AB1,AE1,AH1,AK1,AN1,AQ1,AT1,AW1,AZ1,BC1,BF1,BI1,BL1,BO1,BR1,BU1,BX1,EK1,CA1,CD1,CG1)</f>
        <v>0</v>
      </c>
      <c r="O1" s="2" t="s">
        <v>16</v>
      </c>
      <c r="R1" s="2" t="s">
        <v>16</v>
      </c>
      <c r="U1" s="2" t="s">
        <v>16</v>
      </c>
      <c r="X1" s="2" t="s">
        <v>16</v>
      </c>
      <c r="AA1" s="2" t="s">
        <v>16</v>
      </c>
      <c r="AD1" s="2" t="s">
        <v>16</v>
      </c>
      <c r="AG1" s="2" t="s">
        <v>16</v>
      </c>
      <c r="AJ1" s="2" t="s">
        <v>16</v>
      </c>
      <c r="AM1" s="2" t="s">
        <v>16</v>
      </c>
      <c r="AP1" s="2" t="s">
        <v>16</v>
      </c>
      <c r="AS1" s="2" t="s">
        <v>16</v>
      </c>
      <c r="AV1" s="2" t="s">
        <v>16</v>
      </c>
      <c r="AY1" s="2" t="s">
        <v>16</v>
      </c>
      <c r="BB1" s="2" t="s">
        <v>16</v>
      </c>
      <c r="BE1" s="2" t="s">
        <v>16</v>
      </c>
      <c r="BH1" s="2" t="s">
        <v>16</v>
      </c>
      <c r="BK1" s="2" t="s">
        <v>16</v>
      </c>
      <c r="BN1" s="2" t="s">
        <v>16</v>
      </c>
      <c r="BQ1" s="2" t="s">
        <v>16</v>
      </c>
      <c r="BT1" s="2" t="s">
        <v>16</v>
      </c>
      <c r="BW1" s="2" t="s">
        <v>16</v>
      </c>
      <c r="BZ1" s="2" t="s">
        <v>16</v>
      </c>
      <c r="CC1" s="2" t="s">
        <v>16</v>
      </c>
      <c r="CF1" s="2" t="s">
        <v>16</v>
      </c>
      <c r="CI1" s="2" t="s">
        <v>16</v>
      </c>
    </row>
    <row r="2" spans="1:88" x14ac:dyDescent="0.25">
      <c r="L2" s="2" t="s">
        <v>3</v>
      </c>
      <c r="M2" t="str">
        <f>IFERROR(M3/M1,"0")</f>
        <v>0</v>
      </c>
    </row>
    <row r="3" spans="1:88" x14ac:dyDescent="0.25">
      <c r="A3" s="1" t="s">
        <v>1</v>
      </c>
      <c r="E3" s="3">
        <f>SUM(E5:E29)</f>
        <v>137</v>
      </c>
      <c r="G3" s="4">
        <f>SUM(G5:G29)</f>
        <v>970.94002999999998</v>
      </c>
      <c r="H3" s="5">
        <f>SUM(H5:H29)</f>
        <v>1.0000000000000002</v>
      </c>
      <c r="J3" s="4">
        <f>SUM(J5:J29)</f>
        <v>137</v>
      </c>
      <c r="K3" s="5">
        <f>SUM(K5:K29)</f>
        <v>0</v>
      </c>
      <c r="L3" s="3">
        <f>SUM(L5:L29)</f>
        <v>0</v>
      </c>
      <c r="M3" s="4">
        <f>SUM(M5:M29)</f>
        <v>0</v>
      </c>
      <c r="O3" s="2" t="s">
        <v>17</v>
      </c>
      <c r="R3" s="2" t="s">
        <v>17</v>
      </c>
      <c r="U3" s="2" t="s">
        <v>17</v>
      </c>
      <c r="X3" s="2" t="s">
        <v>17</v>
      </c>
      <c r="AA3" s="2" t="s">
        <v>17</v>
      </c>
      <c r="AD3" s="2" t="s">
        <v>17</v>
      </c>
      <c r="AG3" s="2" t="s">
        <v>17</v>
      </c>
      <c r="AJ3" s="2" t="s">
        <v>17</v>
      </c>
      <c r="AM3" s="2" t="s">
        <v>17</v>
      </c>
      <c r="AP3" s="2" t="s">
        <v>17</v>
      </c>
      <c r="AS3" s="2" t="s">
        <v>17</v>
      </c>
      <c r="AV3" s="2" t="s">
        <v>17</v>
      </c>
      <c r="AY3" s="2" t="s">
        <v>17</v>
      </c>
      <c r="BB3" s="2" t="s">
        <v>17</v>
      </c>
      <c r="BE3" s="2" t="s">
        <v>17</v>
      </c>
      <c r="BH3" s="2" t="s">
        <v>17</v>
      </c>
      <c r="BK3" s="2" t="s">
        <v>17</v>
      </c>
      <c r="BN3" s="2" t="s">
        <v>17</v>
      </c>
      <c r="BQ3" s="2" t="s">
        <v>17</v>
      </c>
      <c r="BT3" s="2" t="s">
        <v>17</v>
      </c>
      <c r="BW3" s="2" t="s">
        <v>17</v>
      </c>
      <c r="BZ3" s="2" t="s">
        <v>17</v>
      </c>
      <c r="CC3" s="2" t="s">
        <v>17</v>
      </c>
      <c r="CF3" s="2" t="s">
        <v>17</v>
      </c>
      <c r="CI3" s="2" t="s">
        <v>17</v>
      </c>
    </row>
    <row r="4" spans="1:88" ht="60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J4" s="7" t="s">
        <v>12</v>
      </c>
      <c r="K4" s="7" t="s">
        <v>13</v>
      </c>
      <c r="L4" s="8" t="s">
        <v>14</v>
      </c>
      <c r="M4" s="8" t="s">
        <v>15</v>
      </c>
      <c r="O4" s="24" t="s">
        <v>18</v>
      </c>
      <c r="P4" s="24"/>
      <c r="R4" s="24" t="s">
        <v>18</v>
      </c>
      <c r="S4" s="24"/>
      <c r="U4" s="24" t="s">
        <v>18</v>
      </c>
      <c r="V4" s="24"/>
      <c r="X4" s="24" t="s">
        <v>18</v>
      </c>
      <c r="Y4" s="24"/>
      <c r="AA4" s="24" t="s">
        <v>18</v>
      </c>
      <c r="AB4" s="24"/>
      <c r="AD4" s="24" t="s">
        <v>18</v>
      </c>
      <c r="AE4" s="24"/>
      <c r="AG4" s="24" t="s">
        <v>18</v>
      </c>
      <c r="AH4" s="24"/>
      <c r="AJ4" s="24" t="s">
        <v>18</v>
      </c>
      <c r="AK4" s="24"/>
      <c r="AM4" s="24" t="s">
        <v>18</v>
      </c>
      <c r="AN4" s="24"/>
      <c r="AP4" s="24" t="s">
        <v>18</v>
      </c>
      <c r="AQ4" s="24"/>
      <c r="AS4" s="24" t="s">
        <v>18</v>
      </c>
      <c r="AT4" s="24"/>
      <c r="AV4" s="24" t="s">
        <v>18</v>
      </c>
      <c r="AW4" s="24"/>
      <c r="AY4" s="24" t="s">
        <v>18</v>
      </c>
      <c r="AZ4" s="24"/>
      <c r="BB4" s="24" t="s">
        <v>18</v>
      </c>
      <c r="BC4" s="24"/>
      <c r="BE4" s="24" t="s">
        <v>18</v>
      </c>
      <c r="BF4" s="24"/>
      <c r="BH4" s="24" t="s">
        <v>18</v>
      </c>
      <c r="BI4" s="24"/>
      <c r="BK4" s="24" t="s">
        <v>18</v>
      </c>
      <c r="BL4" s="24"/>
      <c r="BN4" s="24" t="s">
        <v>18</v>
      </c>
      <c r="BO4" s="24"/>
      <c r="BQ4" s="24" t="s">
        <v>18</v>
      </c>
      <c r="BR4" s="24"/>
      <c r="BT4" s="24" t="s">
        <v>18</v>
      </c>
      <c r="BU4" s="24"/>
      <c r="BW4" s="24" t="s">
        <v>18</v>
      </c>
      <c r="BX4" s="24"/>
      <c r="BZ4" s="24" t="s">
        <v>18</v>
      </c>
      <c r="CA4" s="24"/>
      <c r="CC4" s="24" t="s">
        <v>18</v>
      </c>
      <c r="CD4" s="24"/>
      <c r="CF4" s="24" t="s">
        <v>18</v>
      </c>
      <c r="CG4" s="24"/>
      <c r="CI4" s="24" t="s">
        <v>18</v>
      </c>
      <c r="CJ4" s="24"/>
    </row>
    <row r="5" spans="1:88" x14ac:dyDescent="0.25">
      <c r="A5" s="9">
        <f>1</f>
        <v>1</v>
      </c>
      <c r="B5" s="10" t="s">
        <v>22</v>
      </c>
      <c r="C5" s="10" t="s">
        <v>20</v>
      </c>
      <c r="D5" s="10" t="s">
        <v>23</v>
      </c>
      <c r="E5" s="15">
        <v>58</v>
      </c>
      <c r="F5" s="14">
        <v>3</v>
      </c>
      <c r="G5" s="11">
        <f t="shared" ref="G5:G29" si="0">E5*F5</f>
        <v>174</v>
      </c>
      <c r="H5" s="12">
        <f t="shared" ref="H5:H29" si="1">G5/$G$3</f>
        <v>0.17920777249239586</v>
      </c>
      <c r="J5" s="9">
        <f t="shared" ref="J5:J29" si="2">E5-L5</f>
        <v>58</v>
      </c>
      <c r="K5" s="12">
        <f t="shared" ref="K5:K29" si="3">M5/$G$3</f>
        <v>0</v>
      </c>
      <c r="L5" s="13">
        <f t="shared" ref="L5:L29" si="4">SUM(O5,R5,U5,X5,AA5,AD5,AG5,AJ5,AM5,AP5,AS5,AV5,AY5,BB5,BE5,BH5,BK5,BN5,BQ5,BT5,BW5,BZ5,CC5,CF5)</f>
        <v>0</v>
      </c>
      <c r="M5" s="13">
        <f t="shared" ref="M5:M29" si="5">F5*L5</f>
        <v>0</v>
      </c>
      <c r="O5" s="20"/>
      <c r="P5" s="20"/>
      <c r="R5" s="20"/>
      <c r="S5" s="20"/>
      <c r="U5" s="20"/>
      <c r="V5" s="20"/>
      <c r="X5" s="20"/>
      <c r="Y5" s="20"/>
      <c r="AA5" s="20"/>
      <c r="AB5" s="20"/>
      <c r="AD5" s="20"/>
      <c r="AE5" s="20"/>
      <c r="AG5" s="20"/>
      <c r="AH5" s="20"/>
      <c r="AJ5" s="20"/>
      <c r="AK5" s="20"/>
      <c r="AM5" s="20"/>
      <c r="AN5" s="20"/>
      <c r="AP5" s="20"/>
      <c r="AQ5" s="20"/>
      <c r="AS5" s="20"/>
      <c r="AT5" s="20"/>
      <c r="AV5" s="20"/>
      <c r="AW5" s="20"/>
      <c r="AY5" s="20"/>
      <c r="AZ5" s="20"/>
      <c r="BB5" s="20"/>
      <c r="BC5" s="20"/>
      <c r="BE5" s="20"/>
      <c r="BF5" s="20"/>
      <c r="BH5" s="20"/>
      <c r="BI5" s="20"/>
      <c r="BK5" s="20"/>
      <c r="BL5" s="20"/>
      <c r="BN5" s="20"/>
      <c r="BO5" s="20"/>
      <c r="BQ5" s="20"/>
      <c r="BR5" s="20"/>
      <c r="BT5" s="20"/>
      <c r="BU5" s="20"/>
      <c r="BW5" s="20"/>
      <c r="BX5" s="20"/>
      <c r="BZ5" s="20"/>
      <c r="CA5" s="20"/>
      <c r="CC5" s="20"/>
      <c r="CD5" s="20"/>
      <c r="CF5" s="20"/>
      <c r="CG5" s="20"/>
      <c r="CI5" s="20"/>
      <c r="CJ5" s="20"/>
    </row>
    <row r="6" spans="1:88" x14ac:dyDescent="0.25">
      <c r="A6" s="9">
        <f>2</f>
        <v>2</v>
      </c>
      <c r="B6" s="10" t="s">
        <v>24</v>
      </c>
      <c r="C6" s="10" t="s">
        <v>20</v>
      </c>
      <c r="D6" s="10" t="s">
        <v>25</v>
      </c>
      <c r="E6" s="15">
        <v>29</v>
      </c>
      <c r="F6" s="14">
        <v>14.4</v>
      </c>
      <c r="G6" s="11">
        <f t="shared" si="0"/>
        <v>417.6</v>
      </c>
      <c r="H6" s="12">
        <f t="shared" si="1"/>
        <v>0.43009865398175007</v>
      </c>
      <c r="J6" s="9">
        <f t="shared" si="2"/>
        <v>29</v>
      </c>
      <c r="K6" s="12">
        <f t="shared" si="3"/>
        <v>0</v>
      </c>
      <c r="L6" s="13">
        <f t="shared" si="4"/>
        <v>0</v>
      </c>
      <c r="M6" s="13">
        <f t="shared" si="5"/>
        <v>0</v>
      </c>
      <c r="O6" s="20"/>
      <c r="P6" s="20"/>
      <c r="R6" s="20"/>
      <c r="S6" s="20"/>
      <c r="U6" s="20"/>
      <c r="V6" s="20"/>
      <c r="X6" s="20"/>
      <c r="Y6" s="20"/>
      <c r="AA6" s="20"/>
      <c r="AB6" s="20"/>
      <c r="AD6" s="20"/>
      <c r="AE6" s="20"/>
      <c r="AG6" s="20"/>
      <c r="AH6" s="20"/>
      <c r="AJ6" s="20"/>
      <c r="AK6" s="20"/>
      <c r="AM6" s="20"/>
      <c r="AN6" s="20"/>
      <c r="AP6" s="20"/>
      <c r="AQ6" s="20"/>
      <c r="AS6" s="20"/>
      <c r="AT6" s="20"/>
      <c r="AV6" s="20"/>
      <c r="AW6" s="20"/>
      <c r="AY6" s="20"/>
      <c r="AZ6" s="20"/>
      <c r="BB6" s="20"/>
      <c r="BC6" s="20"/>
      <c r="BE6" s="20"/>
      <c r="BF6" s="20"/>
      <c r="BH6" s="20"/>
      <c r="BI6" s="20"/>
      <c r="BK6" s="20"/>
      <c r="BL6" s="20"/>
      <c r="BN6" s="20"/>
      <c r="BO6" s="20"/>
      <c r="BQ6" s="20"/>
      <c r="BR6" s="20"/>
      <c r="BT6" s="20"/>
      <c r="BU6" s="20"/>
      <c r="BW6" s="20"/>
      <c r="BX6" s="20"/>
      <c r="BZ6" s="20"/>
      <c r="CA6" s="20"/>
      <c r="CC6" s="20"/>
      <c r="CD6" s="20"/>
      <c r="CF6" s="20"/>
      <c r="CG6" s="20"/>
      <c r="CI6" s="20"/>
      <c r="CJ6" s="20"/>
    </row>
    <row r="7" spans="1:88" x14ac:dyDescent="0.25">
      <c r="A7" s="9">
        <f>1</f>
        <v>1</v>
      </c>
      <c r="B7" s="21" t="s">
        <v>26</v>
      </c>
      <c r="C7" s="21" t="s">
        <v>20</v>
      </c>
      <c r="D7" s="10" t="s">
        <v>27</v>
      </c>
      <c r="E7" s="15">
        <v>2</v>
      </c>
      <c r="F7" s="14">
        <v>8.8000000000000007</v>
      </c>
      <c r="G7" s="11">
        <f t="shared" si="0"/>
        <v>17.600000000000001</v>
      </c>
      <c r="H7" s="12">
        <f t="shared" si="1"/>
        <v>1.8126763194633144E-2</v>
      </c>
      <c r="J7" s="9">
        <f t="shared" si="2"/>
        <v>2</v>
      </c>
      <c r="K7" s="12">
        <f t="shared" si="3"/>
        <v>0</v>
      </c>
      <c r="L7" s="13">
        <f t="shared" si="4"/>
        <v>0</v>
      </c>
      <c r="M7" s="13">
        <f t="shared" si="5"/>
        <v>0</v>
      </c>
      <c r="O7" s="20"/>
      <c r="P7" s="20"/>
      <c r="R7" s="20"/>
      <c r="S7" s="20"/>
      <c r="U7" s="20"/>
      <c r="V7" s="20"/>
      <c r="X7" s="20"/>
      <c r="Y7" s="20"/>
      <c r="AA7" s="20"/>
      <c r="AB7" s="20"/>
      <c r="AD7" s="20"/>
      <c r="AE7" s="20"/>
      <c r="AG7" s="20"/>
      <c r="AH7" s="20"/>
      <c r="AJ7" s="20"/>
      <c r="AK7" s="20"/>
      <c r="AM7" s="20"/>
      <c r="AN7" s="20"/>
      <c r="AP7" s="20"/>
      <c r="AQ7" s="20"/>
      <c r="AS7" s="20"/>
      <c r="AT7" s="20"/>
      <c r="AV7" s="20"/>
      <c r="AW7" s="20"/>
      <c r="AY7" s="20"/>
      <c r="AZ7" s="20"/>
      <c r="BB7" s="20"/>
      <c r="BC7" s="20"/>
      <c r="BE7" s="20"/>
      <c r="BF7" s="20"/>
      <c r="BH7" s="20"/>
      <c r="BI7" s="20"/>
      <c r="BK7" s="20"/>
      <c r="BL7" s="20"/>
      <c r="BN7" s="20"/>
      <c r="BO7" s="20"/>
      <c r="BQ7" s="20"/>
      <c r="BR7" s="20"/>
      <c r="BT7" s="20"/>
      <c r="BU7" s="20"/>
      <c r="BW7" s="20"/>
      <c r="BX7" s="20"/>
      <c r="BZ7" s="20"/>
      <c r="CA7" s="20"/>
      <c r="CC7" s="20"/>
      <c r="CD7" s="20"/>
      <c r="CF7" s="20"/>
      <c r="CG7" s="20"/>
      <c r="CI7" s="20"/>
      <c r="CJ7" s="20"/>
    </row>
    <row r="8" spans="1:88" x14ac:dyDescent="0.25">
      <c r="A8" s="9">
        <f>2</f>
        <v>2</v>
      </c>
      <c r="B8" s="23"/>
      <c r="C8" s="23"/>
      <c r="D8" s="10" t="s">
        <v>28</v>
      </c>
      <c r="E8" s="15">
        <v>2</v>
      </c>
      <c r="F8" s="14">
        <v>11.4</v>
      </c>
      <c r="G8" s="11">
        <f t="shared" si="0"/>
        <v>22.8</v>
      </c>
      <c r="H8" s="12">
        <f t="shared" si="1"/>
        <v>2.3482397774865663E-2</v>
      </c>
      <c r="J8" s="9">
        <f t="shared" si="2"/>
        <v>2</v>
      </c>
      <c r="K8" s="12">
        <f t="shared" si="3"/>
        <v>0</v>
      </c>
      <c r="L8" s="13">
        <f t="shared" si="4"/>
        <v>0</v>
      </c>
      <c r="M8" s="13">
        <f t="shared" si="5"/>
        <v>0</v>
      </c>
      <c r="O8" s="20"/>
      <c r="P8" s="20"/>
      <c r="R8" s="20"/>
      <c r="S8" s="20"/>
      <c r="U8" s="20"/>
      <c r="V8" s="20"/>
      <c r="X8" s="20"/>
      <c r="Y8" s="20"/>
      <c r="AA8" s="20"/>
      <c r="AB8" s="20"/>
      <c r="AD8" s="20"/>
      <c r="AE8" s="20"/>
      <c r="AG8" s="20"/>
      <c r="AH8" s="20"/>
      <c r="AJ8" s="20"/>
      <c r="AK8" s="20"/>
      <c r="AM8" s="20"/>
      <c r="AN8" s="20"/>
      <c r="AP8" s="20"/>
      <c r="AQ8" s="20"/>
      <c r="AS8" s="20"/>
      <c r="AT8" s="20"/>
      <c r="AV8" s="20"/>
      <c r="AW8" s="20"/>
      <c r="AY8" s="20"/>
      <c r="AZ8" s="20"/>
      <c r="BB8" s="20"/>
      <c r="BC8" s="20"/>
      <c r="BE8" s="20"/>
      <c r="BF8" s="20"/>
      <c r="BH8" s="20"/>
      <c r="BI8" s="20"/>
      <c r="BK8" s="20"/>
      <c r="BL8" s="20"/>
      <c r="BN8" s="20"/>
      <c r="BO8" s="20"/>
      <c r="BQ8" s="20"/>
      <c r="BR8" s="20"/>
      <c r="BT8" s="20"/>
      <c r="BU8" s="20"/>
      <c r="BW8" s="20"/>
      <c r="BX8" s="20"/>
      <c r="BZ8" s="20"/>
      <c r="CA8" s="20"/>
      <c r="CC8" s="20"/>
      <c r="CD8" s="20"/>
      <c r="CF8" s="20"/>
      <c r="CG8" s="20"/>
      <c r="CI8" s="20"/>
      <c r="CJ8" s="20"/>
    </row>
    <row r="9" spans="1:88" x14ac:dyDescent="0.25">
      <c r="A9" s="9">
        <f>1</f>
        <v>1</v>
      </c>
      <c r="B9" s="22"/>
      <c r="C9" s="22"/>
      <c r="D9" s="10" t="s">
        <v>29</v>
      </c>
      <c r="E9" s="15">
        <v>2</v>
      </c>
      <c r="F9" s="14">
        <v>11.1</v>
      </c>
      <c r="G9" s="11">
        <f t="shared" si="0"/>
        <v>22.2</v>
      </c>
      <c r="H9" s="12">
        <f t="shared" si="1"/>
        <v>2.2864439938684988E-2</v>
      </c>
      <c r="J9" s="9">
        <f t="shared" si="2"/>
        <v>2</v>
      </c>
      <c r="K9" s="12">
        <f t="shared" si="3"/>
        <v>0</v>
      </c>
      <c r="L9" s="13">
        <f t="shared" si="4"/>
        <v>0</v>
      </c>
      <c r="M9" s="13">
        <f t="shared" si="5"/>
        <v>0</v>
      </c>
      <c r="O9" s="20"/>
      <c r="P9" s="20"/>
      <c r="R9" s="20"/>
      <c r="S9" s="20"/>
      <c r="U9" s="20"/>
      <c r="V9" s="20"/>
      <c r="X9" s="20"/>
      <c r="Y9" s="20"/>
      <c r="AA9" s="20"/>
      <c r="AB9" s="20"/>
      <c r="AD9" s="20"/>
      <c r="AE9" s="20"/>
      <c r="AG9" s="20"/>
      <c r="AH9" s="20"/>
      <c r="AJ9" s="20"/>
      <c r="AK9" s="20"/>
      <c r="AM9" s="20"/>
      <c r="AN9" s="20"/>
      <c r="AP9" s="20"/>
      <c r="AQ9" s="20"/>
      <c r="AS9" s="20"/>
      <c r="AT9" s="20"/>
      <c r="AV9" s="20"/>
      <c r="AW9" s="20"/>
      <c r="AY9" s="20"/>
      <c r="AZ9" s="20"/>
      <c r="BB9" s="20"/>
      <c r="BC9" s="20"/>
      <c r="BE9" s="20"/>
      <c r="BF9" s="20"/>
      <c r="BH9" s="20"/>
      <c r="BI9" s="20"/>
      <c r="BK9" s="20"/>
      <c r="BL9" s="20"/>
      <c r="BN9" s="20"/>
      <c r="BO9" s="20"/>
      <c r="BQ9" s="20"/>
      <c r="BR9" s="20"/>
      <c r="BT9" s="20"/>
      <c r="BU9" s="20"/>
      <c r="BW9" s="20"/>
      <c r="BX9" s="20"/>
      <c r="BZ9" s="20"/>
      <c r="CA9" s="20"/>
      <c r="CC9" s="20"/>
      <c r="CD9" s="20"/>
      <c r="CF9" s="20"/>
      <c r="CG9" s="20"/>
      <c r="CI9" s="20"/>
      <c r="CJ9" s="20"/>
    </row>
    <row r="10" spans="1:88" x14ac:dyDescent="0.25">
      <c r="A10" s="9">
        <f>2</f>
        <v>2</v>
      </c>
      <c r="B10" s="21" t="s">
        <v>30</v>
      </c>
      <c r="C10" s="21" t="s">
        <v>20</v>
      </c>
      <c r="D10" s="10" t="s">
        <v>31</v>
      </c>
      <c r="E10" s="15">
        <v>2</v>
      </c>
      <c r="F10" s="14">
        <v>14.5</v>
      </c>
      <c r="G10" s="11">
        <f t="shared" si="0"/>
        <v>29</v>
      </c>
      <c r="H10" s="12">
        <f t="shared" si="1"/>
        <v>2.9867962082065977E-2</v>
      </c>
      <c r="J10" s="9">
        <f t="shared" si="2"/>
        <v>2</v>
      </c>
      <c r="K10" s="12">
        <f t="shared" si="3"/>
        <v>0</v>
      </c>
      <c r="L10" s="13">
        <f t="shared" si="4"/>
        <v>0</v>
      </c>
      <c r="M10" s="13">
        <f t="shared" si="5"/>
        <v>0</v>
      </c>
      <c r="O10" s="20"/>
      <c r="P10" s="20"/>
      <c r="R10" s="20"/>
      <c r="S10" s="20"/>
      <c r="U10" s="20"/>
      <c r="V10" s="20"/>
      <c r="X10" s="20"/>
      <c r="Y10" s="20"/>
      <c r="AA10" s="20"/>
      <c r="AB10" s="20"/>
      <c r="AD10" s="20"/>
      <c r="AE10" s="20"/>
      <c r="AG10" s="20"/>
      <c r="AH10" s="20"/>
      <c r="AJ10" s="20"/>
      <c r="AK10" s="20"/>
      <c r="AM10" s="20"/>
      <c r="AN10" s="20"/>
      <c r="AP10" s="20"/>
      <c r="AQ10" s="20"/>
      <c r="AS10" s="20"/>
      <c r="AT10" s="20"/>
      <c r="AV10" s="20"/>
      <c r="AW10" s="20"/>
      <c r="AY10" s="20"/>
      <c r="AZ10" s="20"/>
      <c r="BB10" s="20"/>
      <c r="BC10" s="20"/>
      <c r="BE10" s="20"/>
      <c r="BF10" s="20"/>
      <c r="BH10" s="20"/>
      <c r="BI10" s="20"/>
      <c r="BK10" s="20"/>
      <c r="BL10" s="20"/>
      <c r="BN10" s="20"/>
      <c r="BO10" s="20"/>
      <c r="BQ10" s="20"/>
      <c r="BR10" s="20"/>
      <c r="BT10" s="20"/>
      <c r="BU10" s="20"/>
      <c r="BW10" s="20"/>
      <c r="BX10" s="20"/>
      <c r="BZ10" s="20"/>
      <c r="CA10" s="20"/>
      <c r="CC10" s="20"/>
      <c r="CD10" s="20"/>
      <c r="CF10" s="20"/>
      <c r="CG10" s="20"/>
      <c r="CI10" s="20"/>
      <c r="CJ10" s="20"/>
    </row>
    <row r="11" spans="1:88" x14ac:dyDescent="0.25">
      <c r="A11" s="9">
        <f>1</f>
        <v>1</v>
      </c>
      <c r="B11" s="23"/>
      <c r="C11" s="23"/>
      <c r="D11" s="10" t="s">
        <v>32</v>
      </c>
      <c r="E11" s="15">
        <v>2</v>
      </c>
      <c r="F11" s="14">
        <v>16.399999999999999</v>
      </c>
      <c r="G11" s="11">
        <f t="shared" si="0"/>
        <v>32.799999999999997</v>
      </c>
      <c r="H11" s="12">
        <f t="shared" si="1"/>
        <v>3.3781695044543585E-2</v>
      </c>
      <c r="J11" s="9">
        <f t="shared" si="2"/>
        <v>2</v>
      </c>
      <c r="K11" s="12">
        <f t="shared" si="3"/>
        <v>0</v>
      </c>
      <c r="L11" s="13">
        <f t="shared" si="4"/>
        <v>0</v>
      </c>
      <c r="M11" s="13">
        <f t="shared" si="5"/>
        <v>0</v>
      </c>
      <c r="O11" s="20"/>
      <c r="P11" s="20"/>
      <c r="R11" s="20"/>
      <c r="S11" s="20"/>
      <c r="U11" s="20"/>
      <c r="V11" s="20"/>
      <c r="X11" s="20"/>
      <c r="Y11" s="20"/>
      <c r="AA11" s="20"/>
      <c r="AB11" s="20"/>
      <c r="AD11" s="20"/>
      <c r="AE11" s="20"/>
      <c r="AG11" s="20"/>
      <c r="AH11" s="20"/>
      <c r="AJ11" s="20"/>
      <c r="AK11" s="20"/>
      <c r="AM11" s="20"/>
      <c r="AN11" s="20"/>
      <c r="AP11" s="20"/>
      <c r="AQ11" s="20"/>
      <c r="AS11" s="20"/>
      <c r="AT11" s="20"/>
      <c r="AV11" s="20"/>
      <c r="AW11" s="20"/>
      <c r="AY11" s="20"/>
      <c r="AZ11" s="20"/>
      <c r="BB11" s="20"/>
      <c r="BC11" s="20"/>
      <c r="BE11" s="20"/>
      <c r="BF11" s="20"/>
      <c r="BH11" s="20"/>
      <c r="BI11" s="20"/>
      <c r="BK11" s="20"/>
      <c r="BL11" s="20"/>
      <c r="BN11" s="20"/>
      <c r="BO11" s="20"/>
      <c r="BQ11" s="20"/>
      <c r="BR11" s="20"/>
      <c r="BT11" s="20"/>
      <c r="BU11" s="20"/>
      <c r="BW11" s="20"/>
      <c r="BX11" s="20"/>
      <c r="BZ11" s="20"/>
      <c r="CA11" s="20"/>
      <c r="CC11" s="20"/>
      <c r="CD11" s="20"/>
      <c r="CF11" s="20"/>
      <c r="CG11" s="20"/>
      <c r="CI11" s="20"/>
      <c r="CJ11" s="20"/>
    </row>
    <row r="12" spans="1:88" x14ac:dyDescent="0.25">
      <c r="A12" s="9">
        <f>2</f>
        <v>2</v>
      </c>
      <c r="B12" s="22"/>
      <c r="C12" s="22"/>
      <c r="D12" s="10" t="s">
        <v>33</v>
      </c>
      <c r="E12" s="15">
        <v>2</v>
      </c>
      <c r="F12" s="14">
        <v>3</v>
      </c>
      <c r="G12" s="11">
        <f t="shared" si="0"/>
        <v>6</v>
      </c>
      <c r="H12" s="12">
        <f t="shared" si="1"/>
        <v>6.1795783618067536E-3</v>
      </c>
      <c r="J12" s="9">
        <f t="shared" si="2"/>
        <v>2</v>
      </c>
      <c r="K12" s="12">
        <f t="shared" si="3"/>
        <v>0</v>
      </c>
      <c r="L12" s="13">
        <f t="shared" si="4"/>
        <v>0</v>
      </c>
      <c r="M12" s="13">
        <f t="shared" si="5"/>
        <v>0</v>
      </c>
      <c r="O12" s="20"/>
      <c r="P12" s="20"/>
      <c r="R12" s="20"/>
      <c r="S12" s="20"/>
      <c r="U12" s="20"/>
      <c r="V12" s="20"/>
      <c r="X12" s="20"/>
      <c r="Y12" s="20"/>
      <c r="AA12" s="20"/>
      <c r="AB12" s="20"/>
      <c r="AD12" s="20"/>
      <c r="AE12" s="20"/>
      <c r="AG12" s="20"/>
      <c r="AH12" s="20"/>
      <c r="AJ12" s="20"/>
      <c r="AK12" s="20"/>
      <c r="AM12" s="20"/>
      <c r="AN12" s="20"/>
      <c r="AP12" s="20"/>
      <c r="AQ12" s="20"/>
      <c r="AS12" s="20"/>
      <c r="AT12" s="20"/>
      <c r="AV12" s="20"/>
      <c r="AW12" s="20"/>
      <c r="AY12" s="20"/>
      <c r="AZ12" s="20"/>
      <c r="BB12" s="20"/>
      <c r="BC12" s="20"/>
      <c r="BE12" s="20"/>
      <c r="BF12" s="20"/>
      <c r="BH12" s="20"/>
      <c r="BI12" s="20"/>
      <c r="BK12" s="20"/>
      <c r="BL12" s="20"/>
      <c r="BN12" s="20"/>
      <c r="BO12" s="20"/>
      <c r="BQ12" s="20"/>
      <c r="BR12" s="20"/>
      <c r="BT12" s="20"/>
      <c r="BU12" s="20"/>
      <c r="BW12" s="20"/>
      <c r="BX12" s="20"/>
      <c r="BZ12" s="20"/>
      <c r="CA12" s="20"/>
      <c r="CC12" s="20"/>
      <c r="CD12" s="20"/>
      <c r="CF12" s="20"/>
      <c r="CG12" s="20"/>
      <c r="CI12" s="20"/>
      <c r="CJ12" s="20"/>
    </row>
    <row r="13" spans="1:88" x14ac:dyDescent="0.25">
      <c r="A13" s="9">
        <f>1</f>
        <v>1</v>
      </c>
      <c r="B13" s="21" t="s">
        <v>34</v>
      </c>
      <c r="C13" s="21" t="s">
        <v>20</v>
      </c>
      <c r="D13" s="10" t="s">
        <v>35</v>
      </c>
      <c r="E13" s="15">
        <v>2</v>
      </c>
      <c r="F13" s="14">
        <v>10.5</v>
      </c>
      <c r="G13" s="11">
        <f t="shared" si="0"/>
        <v>21</v>
      </c>
      <c r="H13" s="12">
        <f t="shared" si="1"/>
        <v>2.1628524266323636E-2</v>
      </c>
      <c r="J13" s="9">
        <f t="shared" si="2"/>
        <v>2</v>
      </c>
      <c r="K13" s="12">
        <f t="shared" si="3"/>
        <v>0</v>
      </c>
      <c r="L13" s="13">
        <f t="shared" si="4"/>
        <v>0</v>
      </c>
      <c r="M13" s="13">
        <f t="shared" si="5"/>
        <v>0</v>
      </c>
      <c r="O13" s="20"/>
      <c r="P13" s="20"/>
      <c r="R13" s="20"/>
      <c r="S13" s="20"/>
      <c r="U13" s="20"/>
      <c r="V13" s="20"/>
      <c r="X13" s="20"/>
      <c r="Y13" s="20"/>
      <c r="AA13" s="20"/>
      <c r="AB13" s="20"/>
      <c r="AD13" s="20"/>
      <c r="AE13" s="20"/>
      <c r="AG13" s="20"/>
      <c r="AH13" s="20"/>
      <c r="AJ13" s="20"/>
      <c r="AK13" s="20"/>
      <c r="AM13" s="20"/>
      <c r="AN13" s="20"/>
      <c r="AP13" s="20"/>
      <c r="AQ13" s="20"/>
      <c r="AS13" s="20"/>
      <c r="AT13" s="20"/>
      <c r="AV13" s="20"/>
      <c r="AW13" s="20"/>
      <c r="AY13" s="20"/>
      <c r="AZ13" s="20"/>
      <c r="BB13" s="20"/>
      <c r="BC13" s="20"/>
      <c r="BE13" s="20"/>
      <c r="BF13" s="20"/>
      <c r="BH13" s="20"/>
      <c r="BI13" s="20"/>
      <c r="BK13" s="20"/>
      <c r="BL13" s="20"/>
      <c r="BN13" s="20"/>
      <c r="BO13" s="20"/>
      <c r="BQ13" s="20"/>
      <c r="BR13" s="20"/>
      <c r="BT13" s="20"/>
      <c r="BU13" s="20"/>
      <c r="BW13" s="20"/>
      <c r="BX13" s="20"/>
      <c r="BZ13" s="20"/>
      <c r="CA13" s="20"/>
      <c r="CC13" s="20"/>
      <c r="CD13" s="20"/>
      <c r="CF13" s="20"/>
      <c r="CG13" s="20"/>
      <c r="CI13" s="20"/>
      <c r="CJ13" s="20"/>
    </row>
    <row r="14" spans="1:88" x14ac:dyDescent="0.25">
      <c r="A14" s="9">
        <f>2</f>
        <v>2</v>
      </c>
      <c r="B14" s="23"/>
      <c r="C14" s="23"/>
      <c r="D14" s="10" t="s">
        <v>36</v>
      </c>
      <c r="E14" s="15">
        <v>2</v>
      </c>
      <c r="F14" s="14">
        <v>10.6</v>
      </c>
      <c r="G14" s="11">
        <f t="shared" si="0"/>
        <v>21.2</v>
      </c>
      <c r="H14" s="12">
        <f t="shared" si="1"/>
        <v>2.1834510211717194E-2</v>
      </c>
      <c r="J14" s="9">
        <f t="shared" si="2"/>
        <v>2</v>
      </c>
      <c r="K14" s="12">
        <f t="shared" si="3"/>
        <v>0</v>
      </c>
      <c r="L14" s="13">
        <f t="shared" si="4"/>
        <v>0</v>
      </c>
      <c r="M14" s="13">
        <f t="shared" si="5"/>
        <v>0</v>
      </c>
      <c r="O14" s="20"/>
      <c r="P14" s="20"/>
      <c r="R14" s="20"/>
      <c r="S14" s="20"/>
      <c r="U14" s="20"/>
      <c r="V14" s="20"/>
      <c r="X14" s="20"/>
      <c r="Y14" s="20"/>
      <c r="AA14" s="20"/>
      <c r="AB14" s="20"/>
      <c r="AD14" s="20"/>
      <c r="AE14" s="20"/>
      <c r="AG14" s="20"/>
      <c r="AH14" s="20"/>
      <c r="AJ14" s="20"/>
      <c r="AK14" s="20"/>
      <c r="AM14" s="20"/>
      <c r="AN14" s="20"/>
      <c r="AP14" s="20"/>
      <c r="AQ14" s="20"/>
      <c r="AS14" s="20"/>
      <c r="AT14" s="20"/>
      <c r="AV14" s="20"/>
      <c r="AW14" s="20"/>
      <c r="AY14" s="20"/>
      <c r="AZ14" s="20"/>
      <c r="BB14" s="20"/>
      <c r="BC14" s="20"/>
      <c r="BE14" s="20"/>
      <c r="BF14" s="20"/>
      <c r="BH14" s="20"/>
      <c r="BI14" s="20"/>
      <c r="BK14" s="20"/>
      <c r="BL14" s="20"/>
      <c r="BN14" s="20"/>
      <c r="BO14" s="20"/>
      <c r="BQ14" s="20"/>
      <c r="BR14" s="20"/>
      <c r="BT14" s="20"/>
      <c r="BU14" s="20"/>
      <c r="BW14" s="20"/>
      <c r="BX14" s="20"/>
      <c r="BZ14" s="20"/>
      <c r="CA14" s="20"/>
      <c r="CC14" s="20"/>
      <c r="CD14" s="20"/>
      <c r="CF14" s="20"/>
      <c r="CG14" s="20"/>
      <c r="CI14" s="20"/>
      <c r="CJ14" s="20"/>
    </row>
    <row r="15" spans="1:88" x14ac:dyDescent="0.25">
      <c r="A15" s="9">
        <f>1</f>
        <v>1</v>
      </c>
      <c r="B15" s="22"/>
      <c r="C15" s="22"/>
      <c r="D15" s="10" t="s">
        <v>37</v>
      </c>
      <c r="E15" s="15">
        <v>2</v>
      </c>
      <c r="F15" s="14">
        <v>1.8</v>
      </c>
      <c r="G15" s="11">
        <f t="shared" si="0"/>
        <v>3.6</v>
      </c>
      <c r="H15" s="12">
        <f t="shared" si="1"/>
        <v>3.707747017084052E-3</v>
      </c>
      <c r="J15" s="9">
        <f t="shared" si="2"/>
        <v>2</v>
      </c>
      <c r="K15" s="12">
        <f t="shared" si="3"/>
        <v>0</v>
      </c>
      <c r="L15" s="13">
        <f t="shared" si="4"/>
        <v>0</v>
      </c>
      <c r="M15" s="13">
        <f t="shared" si="5"/>
        <v>0</v>
      </c>
      <c r="O15" s="20"/>
      <c r="P15" s="20"/>
      <c r="R15" s="20"/>
      <c r="S15" s="20"/>
      <c r="U15" s="20"/>
      <c r="V15" s="20"/>
      <c r="X15" s="20"/>
      <c r="Y15" s="20"/>
      <c r="AA15" s="20"/>
      <c r="AB15" s="20"/>
      <c r="AD15" s="20"/>
      <c r="AE15" s="20"/>
      <c r="AG15" s="20"/>
      <c r="AH15" s="20"/>
      <c r="AJ15" s="20"/>
      <c r="AK15" s="20"/>
      <c r="AM15" s="20"/>
      <c r="AN15" s="20"/>
      <c r="AP15" s="20"/>
      <c r="AQ15" s="20"/>
      <c r="AS15" s="20"/>
      <c r="AT15" s="20"/>
      <c r="AV15" s="20"/>
      <c r="AW15" s="20"/>
      <c r="AY15" s="20"/>
      <c r="AZ15" s="20"/>
      <c r="BB15" s="20"/>
      <c r="BC15" s="20"/>
      <c r="BE15" s="20"/>
      <c r="BF15" s="20"/>
      <c r="BH15" s="20"/>
      <c r="BI15" s="20"/>
      <c r="BK15" s="20"/>
      <c r="BL15" s="20"/>
      <c r="BN15" s="20"/>
      <c r="BO15" s="20"/>
      <c r="BQ15" s="20"/>
      <c r="BR15" s="20"/>
      <c r="BT15" s="20"/>
      <c r="BU15" s="20"/>
      <c r="BW15" s="20"/>
      <c r="BX15" s="20"/>
      <c r="BZ15" s="20"/>
      <c r="CA15" s="20"/>
      <c r="CC15" s="20"/>
      <c r="CD15" s="20"/>
      <c r="CF15" s="20"/>
      <c r="CG15" s="20"/>
      <c r="CI15" s="20"/>
      <c r="CJ15" s="20"/>
    </row>
    <row r="16" spans="1:88" x14ac:dyDescent="0.25">
      <c r="A16" s="9">
        <f>2</f>
        <v>2</v>
      </c>
      <c r="B16" s="21" t="s">
        <v>38</v>
      </c>
      <c r="C16" s="21" t="s">
        <v>20</v>
      </c>
      <c r="D16" s="10" t="s">
        <v>39</v>
      </c>
      <c r="E16" s="15">
        <v>2</v>
      </c>
      <c r="F16" s="14">
        <v>14.5</v>
      </c>
      <c r="G16" s="11">
        <f t="shared" si="0"/>
        <v>29</v>
      </c>
      <c r="H16" s="12">
        <f t="shared" si="1"/>
        <v>2.9867962082065977E-2</v>
      </c>
      <c r="J16" s="9">
        <f t="shared" si="2"/>
        <v>2</v>
      </c>
      <c r="K16" s="12">
        <f t="shared" si="3"/>
        <v>0</v>
      </c>
      <c r="L16" s="13">
        <f t="shared" si="4"/>
        <v>0</v>
      </c>
      <c r="M16" s="13">
        <f t="shared" si="5"/>
        <v>0</v>
      </c>
      <c r="O16" s="20"/>
      <c r="P16" s="20"/>
      <c r="R16" s="20"/>
      <c r="S16" s="20"/>
      <c r="U16" s="20"/>
      <c r="V16" s="20"/>
      <c r="X16" s="20"/>
      <c r="Y16" s="20"/>
      <c r="AA16" s="20"/>
      <c r="AB16" s="20"/>
      <c r="AD16" s="20"/>
      <c r="AE16" s="20"/>
      <c r="AG16" s="20"/>
      <c r="AH16" s="20"/>
      <c r="AJ16" s="20"/>
      <c r="AK16" s="20"/>
      <c r="AM16" s="20"/>
      <c r="AN16" s="20"/>
      <c r="AP16" s="20"/>
      <c r="AQ16" s="20"/>
      <c r="AS16" s="20"/>
      <c r="AT16" s="20"/>
      <c r="AV16" s="20"/>
      <c r="AW16" s="20"/>
      <c r="AY16" s="20"/>
      <c r="AZ16" s="20"/>
      <c r="BB16" s="20"/>
      <c r="BC16" s="20"/>
      <c r="BE16" s="20"/>
      <c r="BF16" s="20"/>
      <c r="BH16" s="20"/>
      <c r="BI16" s="20"/>
      <c r="BK16" s="20"/>
      <c r="BL16" s="20"/>
      <c r="BN16" s="20"/>
      <c r="BO16" s="20"/>
      <c r="BQ16" s="20"/>
      <c r="BR16" s="20"/>
      <c r="BT16" s="20"/>
      <c r="BU16" s="20"/>
      <c r="BW16" s="20"/>
      <c r="BX16" s="20"/>
      <c r="BZ16" s="20"/>
      <c r="CA16" s="20"/>
      <c r="CC16" s="20"/>
      <c r="CD16" s="20"/>
      <c r="CF16" s="20"/>
      <c r="CG16" s="20"/>
      <c r="CI16" s="20"/>
      <c r="CJ16" s="20"/>
    </row>
    <row r="17" spans="1:88" x14ac:dyDescent="0.25">
      <c r="A17" s="9">
        <f>1</f>
        <v>1</v>
      </c>
      <c r="B17" s="23"/>
      <c r="C17" s="23"/>
      <c r="D17" s="10" t="s">
        <v>40</v>
      </c>
      <c r="E17" s="15">
        <v>2</v>
      </c>
      <c r="F17" s="14">
        <v>16.399999999999999</v>
      </c>
      <c r="G17" s="11">
        <f t="shared" si="0"/>
        <v>32.799999999999997</v>
      </c>
      <c r="H17" s="12">
        <f t="shared" si="1"/>
        <v>3.3781695044543585E-2</v>
      </c>
      <c r="J17" s="9">
        <f t="shared" si="2"/>
        <v>2</v>
      </c>
      <c r="K17" s="12">
        <f t="shared" si="3"/>
        <v>0</v>
      </c>
      <c r="L17" s="13">
        <f t="shared" si="4"/>
        <v>0</v>
      </c>
      <c r="M17" s="13">
        <f t="shared" si="5"/>
        <v>0</v>
      </c>
      <c r="O17" s="20"/>
      <c r="P17" s="20"/>
      <c r="R17" s="20"/>
      <c r="S17" s="20"/>
      <c r="U17" s="20"/>
      <c r="V17" s="20"/>
      <c r="X17" s="20"/>
      <c r="Y17" s="20"/>
      <c r="AA17" s="20"/>
      <c r="AB17" s="20"/>
      <c r="AD17" s="20"/>
      <c r="AE17" s="20"/>
      <c r="AG17" s="20"/>
      <c r="AH17" s="20"/>
      <c r="AJ17" s="20"/>
      <c r="AK17" s="20"/>
      <c r="AM17" s="20"/>
      <c r="AN17" s="20"/>
      <c r="AP17" s="20"/>
      <c r="AQ17" s="20"/>
      <c r="AS17" s="20"/>
      <c r="AT17" s="20"/>
      <c r="AV17" s="20"/>
      <c r="AW17" s="20"/>
      <c r="AY17" s="20"/>
      <c r="AZ17" s="20"/>
      <c r="BB17" s="20"/>
      <c r="BC17" s="20"/>
      <c r="BE17" s="20"/>
      <c r="BF17" s="20"/>
      <c r="BH17" s="20"/>
      <c r="BI17" s="20"/>
      <c r="BK17" s="20"/>
      <c r="BL17" s="20"/>
      <c r="BN17" s="20"/>
      <c r="BO17" s="20"/>
      <c r="BQ17" s="20"/>
      <c r="BR17" s="20"/>
      <c r="BT17" s="20"/>
      <c r="BU17" s="20"/>
      <c r="BW17" s="20"/>
      <c r="BX17" s="20"/>
      <c r="BZ17" s="20"/>
      <c r="CA17" s="20"/>
      <c r="CC17" s="20"/>
      <c r="CD17" s="20"/>
      <c r="CF17" s="20"/>
      <c r="CG17" s="20"/>
      <c r="CI17" s="20"/>
      <c r="CJ17" s="20"/>
    </row>
    <row r="18" spans="1:88" x14ac:dyDescent="0.25">
      <c r="A18" s="9">
        <f>2</f>
        <v>2</v>
      </c>
      <c r="B18" s="22"/>
      <c r="C18" s="22"/>
      <c r="D18" s="10" t="s">
        <v>41</v>
      </c>
      <c r="E18" s="15">
        <v>2</v>
      </c>
      <c r="F18" s="14">
        <v>3</v>
      </c>
      <c r="G18" s="11">
        <f t="shared" si="0"/>
        <v>6</v>
      </c>
      <c r="H18" s="12">
        <f t="shared" si="1"/>
        <v>6.1795783618067536E-3</v>
      </c>
      <c r="J18" s="9">
        <f t="shared" si="2"/>
        <v>2</v>
      </c>
      <c r="K18" s="12">
        <f t="shared" si="3"/>
        <v>0</v>
      </c>
      <c r="L18" s="13">
        <f t="shared" si="4"/>
        <v>0</v>
      </c>
      <c r="M18" s="13">
        <f t="shared" si="5"/>
        <v>0</v>
      </c>
      <c r="O18" s="20"/>
      <c r="P18" s="20"/>
      <c r="R18" s="20"/>
      <c r="S18" s="20"/>
      <c r="U18" s="20"/>
      <c r="V18" s="20"/>
      <c r="X18" s="20"/>
      <c r="Y18" s="20"/>
      <c r="AA18" s="20"/>
      <c r="AB18" s="20"/>
      <c r="AD18" s="20"/>
      <c r="AE18" s="20"/>
      <c r="AG18" s="20"/>
      <c r="AH18" s="20"/>
      <c r="AJ18" s="20"/>
      <c r="AK18" s="20"/>
      <c r="AM18" s="20"/>
      <c r="AN18" s="20"/>
      <c r="AP18" s="20"/>
      <c r="AQ18" s="20"/>
      <c r="AS18" s="20"/>
      <c r="AT18" s="20"/>
      <c r="AV18" s="20"/>
      <c r="AW18" s="20"/>
      <c r="AY18" s="20"/>
      <c r="AZ18" s="20"/>
      <c r="BB18" s="20"/>
      <c r="BC18" s="20"/>
      <c r="BE18" s="20"/>
      <c r="BF18" s="20"/>
      <c r="BH18" s="20"/>
      <c r="BI18" s="20"/>
      <c r="BK18" s="20"/>
      <c r="BL18" s="20"/>
      <c r="BN18" s="20"/>
      <c r="BO18" s="20"/>
      <c r="BQ18" s="20"/>
      <c r="BR18" s="20"/>
      <c r="BT18" s="20"/>
      <c r="BU18" s="20"/>
      <c r="BW18" s="20"/>
      <c r="BX18" s="20"/>
      <c r="BZ18" s="20"/>
      <c r="CA18" s="20"/>
      <c r="CC18" s="20"/>
      <c r="CD18" s="20"/>
      <c r="CF18" s="20"/>
      <c r="CG18" s="20"/>
      <c r="CI18" s="20"/>
      <c r="CJ18" s="20"/>
    </row>
    <row r="19" spans="1:88" x14ac:dyDescent="0.25">
      <c r="A19" s="9">
        <f>1</f>
        <v>1</v>
      </c>
      <c r="B19" s="21" t="s">
        <v>42</v>
      </c>
      <c r="C19" s="21" t="s">
        <v>20</v>
      </c>
      <c r="D19" s="10" t="s">
        <v>43</v>
      </c>
      <c r="E19" s="15">
        <v>2</v>
      </c>
      <c r="F19" s="14">
        <v>8.8000000000000007</v>
      </c>
      <c r="G19" s="11">
        <f t="shared" si="0"/>
        <v>17.600000000000001</v>
      </c>
      <c r="H19" s="12">
        <f t="shared" si="1"/>
        <v>1.8126763194633144E-2</v>
      </c>
      <c r="J19" s="9">
        <f t="shared" si="2"/>
        <v>2</v>
      </c>
      <c r="K19" s="12">
        <f t="shared" si="3"/>
        <v>0</v>
      </c>
      <c r="L19" s="13">
        <f t="shared" si="4"/>
        <v>0</v>
      </c>
      <c r="M19" s="13">
        <f t="shared" si="5"/>
        <v>0</v>
      </c>
      <c r="O19" s="20"/>
      <c r="P19" s="20"/>
      <c r="R19" s="20"/>
      <c r="S19" s="20"/>
      <c r="U19" s="20"/>
      <c r="V19" s="20"/>
      <c r="X19" s="20"/>
      <c r="Y19" s="20"/>
      <c r="AA19" s="20"/>
      <c r="AB19" s="20"/>
      <c r="AD19" s="20"/>
      <c r="AE19" s="20"/>
      <c r="AG19" s="20"/>
      <c r="AH19" s="20"/>
      <c r="AJ19" s="20"/>
      <c r="AK19" s="20"/>
      <c r="AM19" s="20"/>
      <c r="AN19" s="20"/>
      <c r="AP19" s="20"/>
      <c r="AQ19" s="20"/>
      <c r="AS19" s="20"/>
      <c r="AT19" s="20"/>
      <c r="AV19" s="20"/>
      <c r="AW19" s="20"/>
      <c r="AY19" s="20"/>
      <c r="AZ19" s="20"/>
      <c r="BB19" s="20"/>
      <c r="BC19" s="20"/>
      <c r="BE19" s="20"/>
      <c r="BF19" s="20"/>
      <c r="BH19" s="20"/>
      <c r="BI19" s="20"/>
      <c r="BK19" s="20"/>
      <c r="BL19" s="20"/>
      <c r="BN19" s="20"/>
      <c r="BO19" s="20"/>
      <c r="BQ19" s="20"/>
      <c r="BR19" s="20"/>
      <c r="BT19" s="20"/>
      <c r="BU19" s="20"/>
      <c r="BW19" s="20"/>
      <c r="BX19" s="20"/>
      <c r="BZ19" s="20"/>
      <c r="CA19" s="20"/>
      <c r="CC19" s="20"/>
      <c r="CD19" s="20"/>
      <c r="CF19" s="20"/>
      <c r="CG19" s="20"/>
      <c r="CI19" s="20"/>
      <c r="CJ19" s="20"/>
    </row>
    <row r="20" spans="1:88" x14ac:dyDescent="0.25">
      <c r="A20" s="9">
        <f>2</f>
        <v>2</v>
      </c>
      <c r="B20" s="23"/>
      <c r="C20" s="23"/>
      <c r="D20" s="10" t="s">
        <v>76</v>
      </c>
      <c r="E20" s="15">
        <v>2</v>
      </c>
      <c r="F20" s="14">
        <v>11.44552</v>
      </c>
      <c r="G20" s="11">
        <f t="shared" ref="G20:G21" si="6">E20*F20</f>
        <v>22.89104</v>
      </c>
      <c r="H20" s="12">
        <f t="shared" si="1"/>
        <v>2.3576162577208813E-2</v>
      </c>
      <c r="J20" s="9">
        <f t="shared" ref="J20:J21" si="7">E20-L20</f>
        <v>2</v>
      </c>
      <c r="K20" s="12">
        <f t="shared" ref="K20:K21" si="8">M20/$G$3</f>
        <v>0</v>
      </c>
      <c r="L20" s="13">
        <f t="shared" ref="L20:L21" si="9">SUM(O20,R20,U20,X20,AA20,AD20,AG20,AJ20,AM20,AP20,AS20,AV20,AY20,BB20,BE20,BH20,BK20,BN20,BQ20,BT20,BW20,BZ20,CC20,CF20)</f>
        <v>0</v>
      </c>
      <c r="M20" s="13">
        <f t="shared" ref="M20:M21" si="10">F20*L20</f>
        <v>0</v>
      </c>
      <c r="O20" s="20"/>
      <c r="P20" s="20"/>
      <c r="R20" s="20"/>
      <c r="S20" s="20"/>
      <c r="U20" s="20"/>
      <c r="V20" s="20"/>
      <c r="X20" s="20"/>
      <c r="Y20" s="20"/>
      <c r="AA20" s="20"/>
      <c r="AB20" s="20"/>
      <c r="AD20" s="20"/>
      <c r="AE20" s="20"/>
      <c r="AG20" s="20"/>
      <c r="AH20" s="20"/>
      <c r="AJ20" s="20"/>
      <c r="AK20" s="20"/>
      <c r="AM20" s="20"/>
      <c r="AN20" s="20"/>
      <c r="AP20" s="20"/>
      <c r="AQ20" s="20"/>
      <c r="AS20" s="20"/>
      <c r="AT20" s="20"/>
      <c r="AV20" s="20"/>
      <c r="AW20" s="20"/>
      <c r="AY20" s="20"/>
      <c r="AZ20" s="20"/>
      <c r="BB20" s="20"/>
      <c r="BC20" s="20"/>
      <c r="BE20" s="20"/>
      <c r="BF20" s="20"/>
      <c r="BH20" s="20"/>
      <c r="BI20" s="20"/>
      <c r="BK20" s="20"/>
      <c r="BL20" s="20"/>
      <c r="BN20" s="20"/>
      <c r="BO20" s="20"/>
      <c r="BQ20" s="20"/>
      <c r="BR20" s="20"/>
      <c r="BT20" s="20"/>
      <c r="BU20" s="20"/>
      <c r="BW20" s="20"/>
      <c r="BX20" s="20"/>
      <c r="BZ20" s="20"/>
      <c r="CA20" s="20"/>
      <c r="CC20" s="20"/>
      <c r="CD20" s="20"/>
      <c r="CF20" s="20"/>
      <c r="CG20" s="20"/>
      <c r="CI20" s="20"/>
      <c r="CJ20" s="20"/>
    </row>
    <row r="21" spans="1:88" x14ac:dyDescent="0.25">
      <c r="A21" s="9">
        <f>1</f>
        <v>1</v>
      </c>
      <c r="B21" s="22"/>
      <c r="C21" s="22"/>
      <c r="D21" s="10" t="s">
        <v>77</v>
      </c>
      <c r="E21" s="15">
        <v>2</v>
      </c>
      <c r="F21" s="14">
        <v>11.124495</v>
      </c>
      <c r="G21" s="11">
        <f t="shared" si="6"/>
        <v>22.248989999999999</v>
      </c>
      <c r="H21" s="12">
        <f t="shared" si="1"/>
        <v>2.291489619600914E-2</v>
      </c>
      <c r="J21" s="9">
        <f t="shared" si="7"/>
        <v>2</v>
      </c>
      <c r="K21" s="12">
        <f t="shared" si="8"/>
        <v>0</v>
      </c>
      <c r="L21" s="13">
        <f t="shared" si="9"/>
        <v>0</v>
      </c>
      <c r="M21" s="13">
        <f t="shared" si="10"/>
        <v>0</v>
      </c>
      <c r="O21" s="20"/>
      <c r="P21" s="20"/>
      <c r="R21" s="20"/>
      <c r="S21" s="20"/>
      <c r="U21" s="20"/>
      <c r="V21" s="20"/>
      <c r="X21" s="20"/>
      <c r="Y21" s="20"/>
      <c r="AA21" s="20"/>
      <c r="AB21" s="20"/>
      <c r="AD21" s="20"/>
      <c r="AE21" s="20"/>
      <c r="AG21" s="20"/>
      <c r="AH21" s="20"/>
      <c r="AJ21" s="20"/>
      <c r="AK21" s="20"/>
      <c r="AM21" s="20"/>
      <c r="AN21" s="20"/>
      <c r="AP21" s="20"/>
      <c r="AQ21" s="20"/>
      <c r="AS21" s="20"/>
      <c r="AT21" s="20"/>
      <c r="AV21" s="20"/>
      <c r="AW21" s="20"/>
      <c r="AY21" s="20"/>
      <c r="AZ21" s="20"/>
      <c r="BB21" s="20"/>
      <c r="BC21" s="20"/>
      <c r="BE21" s="20"/>
      <c r="BF21" s="20"/>
      <c r="BH21" s="20"/>
      <c r="BI21" s="20"/>
      <c r="BK21" s="20"/>
      <c r="BL21" s="20"/>
      <c r="BN21" s="20"/>
      <c r="BO21" s="20"/>
      <c r="BQ21" s="20"/>
      <c r="BR21" s="20"/>
      <c r="BT21" s="20"/>
      <c r="BU21" s="20"/>
      <c r="BW21" s="20"/>
      <c r="BX21" s="20"/>
      <c r="BZ21" s="20"/>
      <c r="CA21" s="20"/>
      <c r="CC21" s="20"/>
      <c r="CD21" s="20"/>
      <c r="CF21" s="20"/>
      <c r="CG21" s="20"/>
      <c r="CI21" s="20"/>
      <c r="CJ21" s="20"/>
    </row>
    <row r="22" spans="1:88" x14ac:dyDescent="0.25">
      <c r="A22" s="9">
        <f>2</f>
        <v>2</v>
      </c>
      <c r="B22" s="10" t="s">
        <v>44</v>
      </c>
      <c r="C22" s="10" t="s">
        <v>20</v>
      </c>
      <c r="D22" s="10" t="s">
        <v>45</v>
      </c>
      <c r="E22" s="15">
        <v>2</v>
      </c>
      <c r="F22" s="14">
        <v>5.9</v>
      </c>
      <c r="G22" s="11">
        <f t="shared" si="0"/>
        <v>11.8</v>
      </c>
      <c r="H22" s="12">
        <f t="shared" si="1"/>
        <v>1.215317077821995E-2</v>
      </c>
      <c r="J22" s="9">
        <f t="shared" si="2"/>
        <v>2</v>
      </c>
      <c r="K22" s="12">
        <f t="shared" si="3"/>
        <v>0</v>
      </c>
      <c r="L22" s="13">
        <f t="shared" si="4"/>
        <v>0</v>
      </c>
      <c r="M22" s="13">
        <f t="shared" si="5"/>
        <v>0</v>
      </c>
      <c r="O22" s="20"/>
      <c r="P22" s="20"/>
      <c r="R22" s="20"/>
      <c r="S22" s="20"/>
      <c r="U22" s="20"/>
      <c r="V22" s="20"/>
      <c r="X22" s="20"/>
      <c r="Y22" s="20"/>
      <c r="AA22" s="20"/>
      <c r="AB22" s="20"/>
      <c r="AD22" s="20"/>
      <c r="AE22" s="20"/>
      <c r="AG22" s="20"/>
      <c r="AH22" s="20"/>
      <c r="AJ22" s="20"/>
      <c r="AK22" s="20"/>
      <c r="AM22" s="20"/>
      <c r="AN22" s="20"/>
      <c r="AP22" s="20"/>
      <c r="AQ22" s="20"/>
      <c r="AS22" s="20"/>
      <c r="AT22" s="20"/>
      <c r="AV22" s="20"/>
      <c r="AW22" s="20"/>
      <c r="AY22" s="20"/>
      <c r="AZ22" s="20"/>
      <c r="BB22" s="20"/>
      <c r="BC22" s="20"/>
      <c r="BE22" s="20"/>
      <c r="BF22" s="20"/>
      <c r="BH22" s="20"/>
      <c r="BI22" s="20"/>
      <c r="BK22" s="20"/>
      <c r="BL22" s="20"/>
      <c r="BN22" s="20"/>
      <c r="BO22" s="20"/>
      <c r="BQ22" s="20"/>
      <c r="BR22" s="20"/>
      <c r="BT22" s="20"/>
      <c r="BU22" s="20"/>
      <c r="BW22" s="20"/>
      <c r="BX22" s="20"/>
      <c r="BZ22" s="20"/>
      <c r="CA22" s="20"/>
      <c r="CC22" s="20"/>
      <c r="CD22" s="20"/>
      <c r="CF22" s="20"/>
      <c r="CG22" s="20"/>
      <c r="CI22" s="20"/>
      <c r="CJ22" s="20"/>
    </row>
    <row r="23" spans="1:88" x14ac:dyDescent="0.25">
      <c r="A23" s="9">
        <f>1</f>
        <v>1</v>
      </c>
      <c r="B23" s="10" t="s">
        <v>46</v>
      </c>
      <c r="C23" s="10" t="s">
        <v>20</v>
      </c>
      <c r="D23" s="10" t="s">
        <v>47</v>
      </c>
      <c r="E23" s="15">
        <v>2</v>
      </c>
      <c r="F23" s="14">
        <v>4.4000000000000004</v>
      </c>
      <c r="G23" s="11">
        <f t="shared" si="0"/>
        <v>8.8000000000000007</v>
      </c>
      <c r="H23" s="12">
        <f t="shared" si="1"/>
        <v>9.0633815973165718E-3</v>
      </c>
      <c r="J23" s="9">
        <f t="shared" si="2"/>
        <v>2</v>
      </c>
      <c r="K23" s="12">
        <f t="shared" si="3"/>
        <v>0</v>
      </c>
      <c r="L23" s="13">
        <f t="shared" si="4"/>
        <v>0</v>
      </c>
      <c r="M23" s="13">
        <f t="shared" si="5"/>
        <v>0</v>
      </c>
      <c r="O23" s="20"/>
      <c r="P23" s="20"/>
      <c r="R23" s="20"/>
      <c r="S23" s="20"/>
      <c r="U23" s="20"/>
      <c r="V23" s="20"/>
      <c r="X23" s="20"/>
      <c r="Y23" s="20"/>
      <c r="AA23" s="20"/>
      <c r="AB23" s="20"/>
      <c r="AD23" s="20"/>
      <c r="AE23" s="20"/>
      <c r="AG23" s="20"/>
      <c r="AH23" s="20"/>
      <c r="AJ23" s="20"/>
      <c r="AK23" s="20"/>
      <c r="AM23" s="20"/>
      <c r="AN23" s="20"/>
      <c r="AP23" s="20"/>
      <c r="AQ23" s="20"/>
      <c r="AS23" s="20"/>
      <c r="AT23" s="20"/>
      <c r="AV23" s="20"/>
      <c r="AW23" s="20"/>
      <c r="AY23" s="20"/>
      <c r="AZ23" s="20"/>
      <c r="BB23" s="20"/>
      <c r="BC23" s="20"/>
      <c r="BE23" s="20"/>
      <c r="BF23" s="20"/>
      <c r="BH23" s="20"/>
      <c r="BI23" s="20"/>
      <c r="BK23" s="20"/>
      <c r="BL23" s="20"/>
      <c r="BN23" s="20"/>
      <c r="BO23" s="20"/>
      <c r="BQ23" s="20"/>
      <c r="BR23" s="20"/>
      <c r="BT23" s="20"/>
      <c r="BU23" s="20"/>
      <c r="BW23" s="20"/>
      <c r="BX23" s="20"/>
      <c r="BZ23" s="20"/>
      <c r="CA23" s="20"/>
      <c r="CC23" s="20"/>
      <c r="CD23" s="20"/>
      <c r="CF23" s="20"/>
      <c r="CG23" s="20"/>
      <c r="CI23" s="20"/>
      <c r="CJ23" s="20"/>
    </row>
    <row r="24" spans="1:88" x14ac:dyDescent="0.25">
      <c r="A24" s="9">
        <f>2</f>
        <v>2</v>
      </c>
      <c r="B24" s="10" t="s">
        <v>48</v>
      </c>
      <c r="C24" s="10" t="s">
        <v>20</v>
      </c>
      <c r="D24" s="10" t="s">
        <v>49</v>
      </c>
      <c r="E24" s="15">
        <v>2</v>
      </c>
      <c r="F24" s="14">
        <v>4.4000000000000004</v>
      </c>
      <c r="G24" s="11">
        <f t="shared" si="0"/>
        <v>8.8000000000000007</v>
      </c>
      <c r="H24" s="12">
        <f t="shared" si="1"/>
        <v>9.0633815973165718E-3</v>
      </c>
      <c r="J24" s="9">
        <f t="shared" si="2"/>
        <v>2</v>
      </c>
      <c r="K24" s="12">
        <f t="shared" si="3"/>
        <v>0</v>
      </c>
      <c r="L24" s="13">
        <f t="shared" si="4"/>
        <v>0</v>
      </c>
      <c r="M24" s="13">
        <f t="shared" si="5"/>
        <v>0</v>
      </c>
      <c r="O24" s="20"/>
      <c r="P24" s="20"/>
      <c r="R24" s="20"/>
      <c r="S24" s="20"/>
      <c r="U24" s="20"/>
      <c r="V24" s="20"/>
      <c r="X24" s="20"/>
      <c r="Y24" s="20"/>
      <c r="AA24" s="20"/>
      <c r="AB24" s="20"/>
      <c r="AD24" s="20"/>
      <c r="AE24" s="20"/>
      <c r="AG24" s="20"/>
      <c r="AH24" s="20"/>
      <c r="AJ24" s="20"/>
      <c r="AK24" s="20"/>
      <c r="AM24" s="20"/>
      <c r="AN24" s="20"/>
      <c r="AP24" s="20"/>
      <c r="AQ24" s="20"/>
      <c r="AS24" s="20"/>
      <c r="AT24" s="20"/>
      <c r="AV24" s="20"/>
      <c r="AW24" s="20"/>
      <c r="AY24" s="20"/>
      <c r="AZ24" s="20"/>
      <c r="BB24" s="20"/>
      <c r="BC24" s="20"/>
      <c r="BE24" s="20"/>
      <c r="BF24" s="20"/>
      <c r="BH24" s="20"/>
      <c r="BI24" s="20"/>
      <c r="BK24" s="20"/>
      <c r="BL24" s="20"/>
      <c r="BN24" s="20"/>
      <c r="BO24" s="20"/>
      <c r="BQ24" s="20"/>
      <c r="BR24" s="20"/>
      <c r="BT24" s="20"/>
      <c r="BU24" s="20"/>
      <c r="BW24" s="20"/>
      <c r="BX24" s="20"/>
      <c r="BZ24" s="20"/>
      <c r="CA24" s="20"/>
      <c r="CC24" s="20"/>
      <c r="CD24" s="20"/>
      <c r="CF24" s="20"/>
      <c r="CG24" s="20"/>
      <c r="CI24" s="20"/>
      <c r="CJ24" s="20"/>
    </row>
    <row r="25" spans="1:88" x14ac:dyDescent="0.25">
      <c r="A25" s="9">
        <f>1</f>
        <v>1</v>
      </c>
      <c r="B25" s="10" t="s">
        <v>50</v>
      </c>
      <c r="C25" s="10" t="s">
        <v>20</v>
      </c>
      <c r="D25" s="10" t="s">
        <v>51</v>
      </c>
      <c r="E25" s="15">
        <v>2</v>
      </c>
      <c r="F25" s="14">
        <v>1</v>
      </c>
      <c r="G25" s="11">
        <f t="shared" si="0"/>
        <v>2</v>
      </c>
      <c r="H25" s="12">
        <f t="shared" si="1"/>
        <v>2.0598594539355847E-3</v>
      </c>
      <c r="J25" s="9">
        <f t="shared" si="2"/>
        <v>2</v>
      </c>
      <c r="K25" s="12">
        <f t="shared" si="3"/>
        <v>0</v>
      </c>
      <c r="L25" s="13">
        <f t="shared" si="4"/>
        <v>0</v>
      </c>
      <c r="M25" s="13">
        <f t="shared" si="5"/>
        <v>0</v>
      </c>
      <c r="O25" s="20"/>
      <c r="P25" s="20"/>
      <c r="R25" s="20"/>
      <c r="S25" s="20"/>
      <c r="U25" s="20"/>
      <c r="V25" s="20"/>
      <c r="X25" s="20"/>
      <c r="Y25" s="20"/>
      <c r="AA25" s="20"/>
      <c r="AB25" s="20"/>
      <c r="AD25" s="20"/>
      <c r="AE25" s="20"/>
      <c r="AG25" s="20"/>
      <c r="AH25" s="20"/>
      <c r="AJ25" s="20"/>
      <c r="AK25" s="20"/>
      <c r="AM25" s="20"/>
      <c r="AN25" s="20"/>
      <c r="AP25" s="20"/>
      <c r="AQ25" s="20"/>
      <c r="AS25" s="20"/>
      <c r="AT25" s="20"/>
      <c r="AV25" s="20"/>
      <c r="AW25" s="20"/>
      <c r="AY25" s="20"/>
      <c r="AZ25" s="20"/>
      <c r="BB25" s="20"/>
      <c r="BC25" s="20"/>
      <c r="BE25" s="20"/>
      <c r="BF25" s="20"/>
      <c r="BH25" s="20"/>
      <c r="BI25" s="20"/>
      <c r="BK25" s="20"/>
      <c r="BL25" s="20"/>
      <c r="BN25" s="20"/>
      <c r="BO25" s="20"/>
      <c r="BQ25" s="20"/>
      <c r="BR25" s="20"/>
      <c r="BT25" s="20"/>
      <c r="BU25" s="20"/>
      <c r="BW25" s="20"/>
      <c r="BX25" s="20"/>
      <c r="BZ25" s="20"/>
      <c r="CA25" s="20"/>
      <c r="CC25" s="20"/>
      <c r="CD25" s="20"/>
      <c r="CF25" s="20"/>
      <c r="CG25" s="20"/>
      <c r="CI25" s="20"/>
      <c r="CJ25" s="20"/>
    </row>
    <row r="26" spans="1:88" x14ac:dyDescent="0.25">
      <c r="A26" s="9">
        <f>2</f>
        <v>2</v>
      </c>
      <c r="B26" s="10" t="s">
        <v>52</v>
      </c>
      <c r="C26" s="10" t="s">
        <v>20</v>
      </c>
      <c r="D26" s="10" t="s">
        <v>53</v>
      </c>
      <c r="E26" s="15">
        <v>4</v>
      </c>
      <c r="F26" s="14">
        <v>4.9000000000000004</v>
      </c>
      <c r="G26" s="11">
        <f t="shared" si="0"/>
        <v>19.600000000000001</v>
      </c>
      <c r="H26" s="12">
        <f t="shared" si="1"/>
        <v>2.0186622648568731E-2</v>
      </c>
      <c r="J26" s="9">
        <f t="shared" si="2"/>
        <v>4</v>
      </c>
      <c r="K26" s="12">
        <f t="shared" si="3"/>
        <v>0</v>
      </c>
      <c r="L26" s="13">
        <f t="shared" si="4"/>
        <v>0</v>
      </c>
      <c r="M26" s="13">
        <f t="shared" si="5"/>
        <v>0</v>
      </c>
      <c r="O26" s="20"/>
      <c r="P26" s="20"/>
      <c r="R26" s="20"/>
      <c r="S26" s="20"/>
      <c r="U26" s="20"/>
      <c r="V26" s="20"/>
      <c r="X26" s="20"/>
      <c r="Y26" s="20"/>
      <c r="AA26" s="20"/>
      <c r="AB26" s="20"/>
      <c r="AD26" s="20"/>
      <c r="AE26" s="20"/>
      <c r="AG26" s="20"/>
      <c r="AH26" s="20"/>
      <c r="AJ26" s="20"/>
      <c r="AK26" s="20"/>
      <c r="AM26" s="20"/>
      <c r="AN26" s="20"/>
      <c r="AP26" s="20"/>
      <c r="AQ26" s="20"/>
      <c r="AS26" s="20"/>
      <c r="AT26" s="20"/>
      <c r="AV26" s="20"/>
      <c r="AW26" s="20"/>
      <c r="AY26" s="20"/>
      <c r="AZ26" s="20"/>
      <c r="BB26" s="20"/>
      <c r="BC26" s="20"/>
      <c r="BE26" s="20"/>
      <c r="BF26" s="20"/>
      <c r="BH26" s="20"/>
      <c r="BI26" s="20"/>
      <c r="BK26" s="20"/>
      <c r="BL26" s="20"/>
      <c r="BN26" s="20"/>
      <c r="BO26" s="20"/>
      <c r="BQ26" s="20"/>
      <c r="BR26" s="20"/>
      <c r="BT26" s="20"/>
      <c r="BU26" s="20"/>
      <c r="BW26" s="20"/>
      <c r="BX26" s="20"/>
      <c r="BZ26" s="20"/>
      <c r="CA26" s="20"/>
      <c r="CC26" s="20"/>
      <c r="CD26" s="20"/>
      <c r="CF26" s="20"/>
      <c r="CG26" s="20"/>
      <c r="CI26" s="20"/>
      <c r="CJ26" s="20"/>
    </row>
    <row r="27" spans="1:88" x14ac:dyDescent="0.25">
      <c r="A27" s="9">
        <f>1</f>
        <v>1</v>
      </c>
      <c r="B27" s="10" t="s">
        <v>54</v>
      </c>
      <c r="C27" s="10" t="s">
        <v>20</v>
      </c>
      <c r="D27" s="10" t="s">
        <v>55</v>
      </c>
      <c r="E27" s="15">
        <v>2</v>
      </c>
      <c r="F27" s="14">
        <v>4.5</v>
      </c>
      <c r="G27" s="11">
        <f t="shared" si="0"/>
        <v>9</v>
      </c>
      <c r="H27" s="12">
        <f t="shared" si="1"/>
        <v>9.2693675427101309E-3</v>
      </c>
      <c r="J27" s="9">
        <f t="shared" si="2"/>
        <v>2</v>
      </c>
      <c r="K27" s="12">
        <f t="shared" si="3"/>
        <v>0</v>
      </c>
      <c r="L27" s="13">
        <f t="shared" si="4"/>
        <v>0</v>
      </c>
      <c r="M27" s="13">
        <f t="shared" si="5"/>
        <v>0</v>
      </c>
      <c r="O27" s="20"/>
      <c r="P27" s="20"/>
      <c r="R27" s="20"/>
      <c r="S27" s="20"/>
      <c r="U27" s="20"/>
      <c r="V27" s="20"/>
      <c r="X27" s="20"/>
      <c r="Y27" s="20"/>
      <c r="AA27" s="20"/>
      <c r="AB27" s="20"/>
      <c r="AD27" s="20"/>
      <c r="AE27" s="20"/>
      <c r="AG27" s="20"/>
      <c r="AH27" s="20"/>
      <c r="AJ27" s="20"/>
      <c r="AK27" s="20"/>
      <c r="AM27" s="20"/>
      <c r="AN27" s="20"/>
      <c r="AP27" s="20"/>
      <c r="AQ27" s="20"/>
      <c r="AS27" s="20"/>
      <c r="AT27" s="20"/>
      <c r="AV27" s="20"/>
      <c r="AW27" s="20"/>
      <c r="AY27" s="20"/>
      <c r="AZ27" s="20"/>
      <c r="BB27" s="20"/>
      <c r="BC27" s="20"/>
      <c r="BE27" s="20"/>
      <c r="BF27" s="20"/>
      <c r="BH27" s="20"/>
      <c r="BI27" s="20"/>
      <c r="BK27" s="20"/>
      <c r="BL27" s="20"/>
      <c r="BN27" s="20"/>
      <c r="BO27" s="20"/>
      <c r="BQ27" s="20"/>
      <c r="BR27" s="20"/>
      <c r="BT27" s="20"/>
      <c r="BU27" s="20"/>
      <c r="BW27" s="20"/>
      <c r="BX27" s="20"/>
      <c r="BZ27" s="20"/>
      <c r="CA27" s="20"/>
      <c r="CC27" s="20"/>
      <c r="CD27" s="20"/>
      <c r="CF27" s="20"/>
      <c r="CG27" s="20"/>
      <c r="CI27" s="20"/>
      <c r="CJ27" s="20"/>
    </row>
    <row r="28" spans="1:88" x14ac:dyDescent="0.25">
      <c r="A28" s="9">
        <f>2</f>
        <v>2</v>
      </c>
      <c r="B28" s="10" t="s">
        <v>56</v>
      </c>
      <c r="C28" s="10" t="s">
        <v>20</v>
      </c>
      <c r="D28" s="10" t="s">
        <v>57</v>
      </c>
      <c r="E28" s="15">
        <v>4</v>
      </c>
      <c r="F28" s="14">
        <v>2.4</v>
      </c>
      <c r="G28" s="11">
        <f t="shared" si="0"/>
        <v>9.6</v>
      </c>
      <c r="H28" s="12">
        <f t="shared" si="1"/>
        <v>9.8873253788908048E-3</v>
      </c>
      <c r="J28" s="9">
        <f t="shared" si="2"/>
        <v>4</v>
      </c>
      <c r="K28" s="12">
        <f t="shared" si="3"/>
        <v>0</v>
      </c>
      <c r="L28" s="13">
        <f t="shared" si="4"/>
        <v>0</v>
      </c>
      <c r="M28" s="13">
        <f t="shared" si="5"/>
        <v>0</v>
      </c>
      <c r="O28" s="20"/>
      <c r="P28" s="20"/>
      <c r="R28" s="20"/>
      <c r="S28" s="20"/>
      <c r="U28" s="20"/>
      <c r="V28" s="20"/>
      <c r="X28" s="20"/>
      <c r="Y28" s="20"/>
      <c r="AA28" s="20"/>
      <c r="AB28" s="20"/>
      <c r="AD28" s="20"/>
      <c r="AE28" s="20"/>
      <c r="AG28" s="20"/>
      <c r="AH28" s="20"/>
      <c r="AJ28" s="20"/>
      <c r="AK28" s="20"/>
      <c r="AM28" s="20"/>
      <c r="AN28" s="20"/>
      <c r="AP28" s="20"/>
      <c r="AQ28" s="20"/>
      <c r="AS28" s="20"/>
      <c r="AT28" s="20"/>
      <c r="AV28" s="20"/>
      <c r="AW28" s="20"/>
      <c r="AY28" s="20"/>
      <c r="AZ28" s="20"/>
      <c r="BB28" s="20"/>
      <c r="BC28" s="20"/>
      <c r="BE28" s="20"/>
      <c r="BF28" s="20"/>
      <c r="BH28" s="20"/>
      <c r="BI28" s="20"/>
      <c r="BK28" s="20"/>
      <c r="BL28" s="20"/>
      <c r="BN28" s="20"/>
      <c r="BO28" s="20"/>
      <c r="BQ28" s="20"/>
      <c r="BR28" s="20"/>
      <c r="BT28" s="20"/>
      <c r="BU28" s="20"/>
      <c r="BW28" s="20"/>
      <c r="BX28" s="20"/>
      <c r="BZ28" s="20"/>
      <c r="CA28" s="20"/>
      <c r="CC28" s="20"/>
      <c r="CD28" s="20"/>
      <c r="CF28" s="20"/>
      <c r="CG28" s="20"/>
      <c r="CI28" s="20"/>
      <c r="CJ28" s="20"/>
    </row>
    <row r="29" spans="1:88" x14ac:dyDescent="0.25">
      <c r="A29" s="9">
        <f>1</f>
        <v>1</v>
      </c>
      <c r="B29" s="10" t="s">
        <v>58</v>
      </c>
      <c r="C29" s="10" t="s">
        <v>20</v>
      </c>
      <c r="D29" s="10" t="s">
        <v>59</v>
      </c>
      <c r="E29" s="15">
        <v>2</v>
      </c>
      <c r="F29" s="14">
        <v>1.5</v>
      </c>
      <c r="G29" s="11">
        <f t="shared" si="0"/>
        <v>3</v>
      </c>
      <c r="H29" s="12">
        <f t="shared" si="1"/>
        <v>3.0897891809033768E-3</v>
      </c>
      <c r="J29" s="9">
        <f t="shared" si="2"/>
        <v>2</v>
      </c>
      <c r="K29" s="12">
        <f t="shared" si="3"/>
        <v>0</v>
      </c>
      <c r="L29" s="13">
        <f t="shared" si="4"/>
        <v>0</v>
      </c>
      <c r="M29" s="13">
        <f t="shared" si="5"/>
        <v>0</v>
      </c>
      <c r="O29" s="20"/>
      <c r="P29" s="20"/>
      <c r="R29" s="20"/>
      <c r="S29" s="20"/>
      <c r="U29" s="20"/>
      <c r="V29" s="20"/>
      <c r="X29" s="20"/>
      <c r="Y29" s="20"/>
      <c r="AA29" s="20"/>
      <c r="AB29" s="20"/>
      <c r="AD29" s="20"/>
      <c r="AE29" s="20"/>
      <c r="AG29" s="20"/>
      <c r="AH29" s="20"/>
      <c r="AJ29" s="20"/>
      <c r="AK29" s="20"/>
      <c r="AM29" s="20"/>
      <c r="AN29" s="20"/>
      <c r="AP29" s="20"/>
      <c r="AQ29" s="20"/>
      <c r="AS29" s="20"/>
      <c r="AT29" s="20"/>
      <c r="AV29" s="20"/>
      <c r="AW29" s="20"/>
      <c r="AY29" s="20"/>
      <c r="AZ29" s="20"/>
      <c r="BB29" s="20"/>
      <c r="BC29" s="20"/>
      <c r="BE29" s="20"/>
      <c r="BF29" s="20"/>
      <c r="BH29" s="20"/>
      <c r="BI29" s="20"/>
      <c r="BK29" s="20"/>
      <c r="BL29" s="20"/>
      <c r="BN29" s="20"/>
      <c r="BO29" s="20"/>
      <c r="BQ29" s="20"/>
      <c r="BR29" s="20"/>
      <c r="BT29" s="20"/>
      <c r="BU29" s="20"/>
      <c r="BW29" s="20"/>
      <c r="BX29" s="20"/>
      <c r="BZ29" s="20"/>
      <c r="CA29" s="20"/>
      <c r="CC29" s="20"/>
      <c r="CD29" s="20"/>
      <c r="CF29" s="20"/>
      <c r="CG29" s="20"/>
      <c r="CI29" s="20"/>
      <c r="CJ29" s="20"/>
    </row>
  </sheetData>
  <mergeCells count="660">
    <mergeCell ref="AP4:AQ4"/>
    <mergeCell ref="AS4:AT4"/>
    <mergeCell ref="AV4:AW4"/>
    <mergeCell ref="AY4:AZ4"/>
    <mergeCell ref="BB4:BC4"/>
    <mergeCell ref="BE4:BF4"/>
    <mergeCell ref="BH4:BI4"/>
    <mergeCell ref="BK4:BL4"/>
    <mergeCell ref="O4:P4"/>
    <mergeCell ref="R4:S4"/>
    <mergeCell ref="U4:V4"/>
    <mergeCell ref="X4:Y4"/>
    <mergeCell ref="AA4:AB4"/>
    <mergeCell ref="AD4:AE4"/>
    <mergeCell ref="AG4:AH4"/>
    <mergeCell ref="AJ4:AK4"/>
    <mergeCell ref="AM4:AN4"/>
    <mergeCell ref="BN4:BO4"/>
    <mergeCell ref="BQ4:BR4"/>
    <mergeCell ref="BT4:BU4"/>
    <mergeCell ref="BW4:BX4"/>
    <mergeCell ref="BZ4:CA4"/>
    <mergeCell ref="CC4:CD4"/>
    <mergeCell ref="CF4:CG4"/>
    <mergeCell ref="CI4:CJ4"/>
    <mergeCell ref="AP5:AQ5"/>
    <mergeCell ref="AS5:AT5"/>
    <mergeCell ref="AV5:AW5"/>
    <mergeCell ref="AY5:AZ5"/>
    <mergeCell ref="BB5:BC5"/>
    <mergeCell ref="BE5:BF5"/>
    <mergeCell ref="BH5:BI5"/>
    <mergeCell ref="BK5:BL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BN5:BO5"/>
    <mergeCell ref="BQ5:BR5"/>
    <mergeCell ref="BT5:BU5"/>
    <mergeCell ref="BW5:BX5"/>
    <mergeCell ref="BZ5:CA5"/>
    <mergeCell ref="CC5:CD5"/>
    <mergeCell ref="CF5:CG5"/>
    <mergeCell ref="CI5:CJ5"/>
    <mergeCell ref="AP6:AQ6"/>
    <mergeCell ref="AS6:AT6"/>
    <mergeCell ref="AV6:AW6"/>
    <mergeCell ref="AY6:AZ6"/>
    <mergeCell ref="BB6:BC6"/>
    <mergeCell ref="BE6:BF6"/>
    <mergeCell ref="BH6:BI6"/>
    <mergeCell ref="BK6:BL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CI8:CJ8"/>
    <mergeCell ref="BN6:BO6"/>
    <mergeCell ref="BQ6:BR6"/>
    <mergeCell ref="BT6:BU6"/>
    <mergeCell ref="BW6:BX6"/>
    <mergeCell ref="BZ6:CA6"/>
    <mergeCell ref="CC6:CD6"/>
    <mergeCell ref="CF6:CG6"/>
    <mergeCell ref="CI6:CJ6"/>
    <mergeCell ref="BQ7:BR7"/>
    <mergeCell ref="BT7:BU7"/>
    <mergeCell ref="BW7:BX7"/>
    <mergeCell ref="BZ7:CA7"/>
    <mergeCell ref="CC7:CD7"/>
    <mergeCell ref="CF7:CG7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9:AQ9"/>
    <mergeCell ref="AS9:AT9"/>
    <mergeCell ref="AV9:AW9"/>
    <mergeCell ref="AY9:AZ9"/>
    <mergeCell ref="BB9:BC9"/>
    <mergeCell ref="BE9:BF9"/>
    <mergeCell ref="BH9:BI9"/>
    <mergeCell ref="BK9:BL9"/>
    <mergeCell ref="CI7:CJ7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CI11:CJ11"/>
    <mergeCell ref="BN9:BO9"/>
    <mergeCell ref="BQ9:BR9"/>
    <mergeCell ref="BT9:BU9"/>
    <mergeCell ref="BW9:BX9"/>
    <mergeCell ref="BZ9:CA9"/>
    <mergeCell ref="CC9:CD9"/>
    <mergeCell ref="CF9:CG9"/>
    <mergeCell ref="CI9:CJ9"/>
    <mergeCell ref="BQ10:BR10"/>
    <mergeCell ref="BT10:BU10"/>
    <mergeCell ref="BW10:BX10"/>
    <mergeCell ref="BZ10:CA10"/>
    <mergeCell ref="CC10:CD10"/>
    <mergeCell ref="CF10:CG10"/>
    <mergeCell ref="O11:P11"/>
    <mergeCell ref="R11:S11"/>
    <mergeCell ref="U11:V11"/>
    <mergeCell ref="X11:Y11"/>
    <mergeCell ref="AA11:AB11"/>
    <mergeCell ref="AD11:AE11"/>
    <mergeCell ref="AG11:AH11"/>
    <mergeCell ref="AJ11:AK11"/>
    <mergeCell ref="AM11:AN11"/>
    <mergeCell ref="AP12:AQ12"/>
    <mergeCell ref="AS12:AT12"/>
    <mergeCell ref="AV12:AW12"/>
    <mergeCell ref="AY12:AZ12"/>
    <mergeCell ref="BB12:BC12"/>
    <mergeCell ref="BE12:BF12"/>
    <mergeCell ref="BH12:BI12"/>
    <mergeCell ref="BK12:BL12"/>
    <mergeCell ref="CI10:CJ10"/>
    <mergeCell ref="AP11:AQ11"/>
    <mergeCell ref="AS11:AT11"/>
    <mergeCell ref="AV11:AW11"/>
    <mergeCell ref="AY11:AZ11"/>
    <mergeCell ref="BB11:BC11"/>
    <mergeCell ref="BE11:BF11"/>
    <mergeCell ref="BH11:BI11"/>
    <mergeCell ref="BK11:BL11"/>
    <mergeCell ref="BN11:BO11"/>
    <mergeCell ref="BQ11:BR11"/>
    <mergeCell ref="BT11:BU11"/>
    <mergeCell ref="BW11:BX11"/>
    <mergeCell ref="BZ11:CA11"/>
    <mergeCell ref="CC11:CD11"/>
    <mergeCell ref="CF11:CG11"/>
    <mergeCell ref="O12:P12"/>
    <mergeCell ref="R12:S12"/>
    <mergeCell ref="U12:V12"/>
    <mergeCell ref="X12:Y12"/>
    <mergeCell ref="AA12:AB12"/>
    <mergeCell ref="AD12:AE12"/>
    <mergeCell ref="AG12:AH12"/>
    <mergeCell ref="AJ12:AK12"/>
    <mergeCell ref="AM12:AN12"/>
    <mergeCell ref="AP13:AQ13"/>
    <mergeCell ref="AS13:AT13"/>
    <mergeCell ref="AV13:AW13"/>
    <mergeCell ref="AY13:AZ13"/>
    <mergeCell ref="BB13:BC13"/>
    <mergeCell ref="BE13:BF13"/>
    <mergeCell ref="BH13:BI13"/>
    <mergeCell ref="BK13:BL13"/>
    <mergeCell ref="BN13:BO13"/>
    <mergeCell ref="O13:P13"/>
    <mergeCell ref="R13:S13"/>
    <mergeCell ref="U13:V13"/>
    <mergeCell ref="X13:Y13"/>
    <mergeCell ref="AA13:AB13"/>
    <mergeCell ref="AD13:AE13"/>
    <mergeCell ref="AG13:AH13"/>
    <mergeCell ref="AJ13:AK13"/>
    <mergeCell ref="AM13:AN13"/>
    <mergeCell ref="CI14:CJ14"/>
    <mergeCell ref="BN12:BO12"/>
    <mergeCell ref="BQ12:BR12"/>
    <mergeCell ref="BT12:BU12"/>
    <mergeCell ref="BW12:BX12"/>
    <mergeCell ref="BZ12:CA12"/>
    <mergeCell ref="CC12:CD12"/>
    <mergeCell ref="CF12:CG12"/>
    <mergeCell ref="CI12:CJ12"/>
    <mergeCell ref="BQ13:BR13"/>
    <mergeCell ref="BT13:BU13"/>
    <mergeCell ref="BW13:BX13"/>
    <mergeCell ref="BZ13:CA13"/>
    <mergeCell ref="CC13:CD13"/>
    <mergeCell ref="CF13:CG13"/>
    <mergeCell ref="O14:P14"/>
    <mergeCell ref="R14:S14"/>
    <mergeCell ref="U14:V14"/>
    <mergeCell ref="X14:Y14"/>
    <mergeCell ref="AA14:AB14"/>
    <mergeCell ref="AD14:AE14"/>
    <mergeCell ref="AG14:AH14"/>
    <mergeCell ref="AJ14:AK14"/>
    <mergeCell ref="AM14:AN14"/>
    <mergeCell ref="AP15:AQ15"/>
    <mergeCell ref="AS15:AT15"/>
    <mergeCell ref="AV15:AW15"/>
    <mergeCell ref="AY15:AZ15"/>
    <mergeCell ref="BB15:BC15"/>
    <mergeCell ref="BE15:BF15"/>
    <mergeCell ref="BH15:BI15"/>
    <mergeCell ref="BK15:BL15"/>
    <mergeCell ref="CI13:CJ13"/>
    <mergeCell ref="AP14:AQ14"/>
    <mergeCell ref="AS14:AT14"/>
    <mergeCell ref="AV14:AW14"/>
    <mergeCell ref="AY14:AZ14"/>
    <mergeCell ref="BB14:BC14"/>
    <mergeCell ref="BE14:BF14"/>
    <mergeCell ref="BH14:BI14"/>
    <mergeCell ref="BK14:BL14"/>
    <mergeCell ref="BN14:BO14"/>
    <mergeCell ref="BQ14:BR14"/>
    <mergeCell ref="BT14:BU14"/>
    <mergeCell ref="BW14:BX14"/>
    <mergeCell ref="BZ14:CA14"/>
    <mergeCell ref="CC14:CD14"/>
    <mergeCell ref="CF14:CG14"/>
    <mergeCell ref="O15:P15"/>
    <mergeCell ref="R15:S15"/>
    <mergeCell ref="U15:V15"/>
    <mergeCell ref="X15:Y15"/>
    <mergeCell ref="AA15:AB15"/>
    <mergeCell ref="AD15:AE15"/>
    <mergeCell ref="AG15:AH15"/>
    <mergeCell ref="AJ15:AK15"/>
    <mergeCell ref="AM15:AN15"/>
    <mergeCell ref="AS16:AT16"/>
    <mergeCell ref="AV16:AW16"/>
    <mergeCell ref="AY16:AZ16"/>
    <mergeCell ref="BB16:BC16"/>
    <mergeCell ref="BE16:BF16"/>
    <mergeCell ref="BH16:BI16"/>
    <mergeCell ref="BK16:BL16"/>
    <mergeCell ref="BN16:BO16"/>
    <mergeCell ref="BQ16:BR16"/>
    <mergeCell ref="R16:S16"/>
    <mergeCell ref="U16:V16"/>
    <mergeCell ref="X16:Y16"/>
    <mergeCell ref="AA16:AB16"/>
    <mergeCell ref="AD16:AE16"/>
    <mergeCell ref="AG16:AH16"/>
    <mergeCell ref="AJ16:AK16"/>
    <mergeCell ref="AM16:AN16"/>
    <mergeCell ref="AP16:AQ16"/>
    <mergeCell ref="CF17:CG17"/>
    <mergeCell ref="CI17:CJ17"/>
    <mergeCell ref="BN15:BO15"/>
    <mergeCell ref="BQ15:BR15"/>
    <mergeCell ref="BT15:BU15"/>
    <mergeCell ref="BW15:BX15"/>
    <mergeCell ref="BZ15:CA15"/>
    <mergeCell ref="CC15:CD15"/>
    <mergeCell ref="CF15:CG15"/>
    <mergeCell ref="CI15:CJ15"/>
    <mergeCell ref="BT16:BU16"/>
    <mergeCell ref="BW16:BX16"/>
    <mergeCell ref="BZ16:CA16"/>
    <mergeCell ref="CC16:CD16"/>
    <mergeCell ref="CF16:CG16"/>
    <mergeCell ref="CI16:CJ16"/>
    <mergeCell ref="BQ17:BR17"/>
    <mergeCell ref="BT17:BU17"/>
    <mergeCell ref="BW17:BX17"/>
    <mergeCell ref="BZ17:CA17"/>
    <mergeCell ref="CC17:CD17"/>
    <mergeCell ref="O17:P17"/>
    <mergeCell ref="R17:S17"/>
    <mergeCell ref="U17:V17"/>
    <mergeCell ref="X17:Y17"/>
    <mergeCell ref="AA17:AB17"/>
    <mergeCell ref="AD17:AE17"/>
    <mergeCell ref="AG17:AH17"/>
    <mergeCell ref="AJ17:AK17"/>
    <mergeCell ref="AM17:AN17"/>
    <mergeCell ref="AP17:AQ17"/>
    <mergeCell ref="AS17:AT17"/>
    <mergeCell ref="AV17:AW17"/>
    <mergeCell ref="AY17:AZ17"/>
    <mergeCell ref="BB17:BC17"/>
    <mergeCell ref="BE17:BF17"/>
    <mergeCell ref="BH17:BI17"/>
    <mergeCell ref="BK17:BL17"/>
    <mergeCell ref="BN17:BO17"/>
    <mergeCell ref="AJ18:AK18"/>
    <mergeCell ref="AM18:AN18"/>
    <mergeCell ref="AP18:AQ18"/>
    <mergeCell ref="AS18:AT18"/>
    <mergeCell ref="AV18:AW18"/>
    <mergeCell ref="AY18:AZ18"/>
    <mergeCell ref="BB18:BC18"/>
    <mergeCell ref="BE18:BF18"/>
    <mergeCell ref="BH18:BI18"/>
    <mergeCell ref="AJ19:AK19"/>
    <mergeCell ref="AM19:AN19"/>
    <mergeCell ref="AP19:AQ19"/>
    <mergeCell ref="AS19:AT19"/>
    <mergeCell ref="AV19:AW19"/>
    <mergeCell ref="AY19:AZ19"/>
    <mergeCell ref="BB19:BC19"/>
    <mergeCell ref="BE19:BF19"/>
    <mergeCell ref="BH19:BI19"/>
    <mergeCell ref="CI22:CJ22"/>
    <mergeCell ref="AS20:AT20"/>
    <mergeCell ref="AV20:AW20"/>
    <mergeCell ref="AY20:AZ20"/>
    <mergeCell ref="BB20:BC20"/>
    <mergeCell ref="BE20:BF20"/>
    <mergeCell ref="BH20:BI20"/>
    <mergeCell ref="BN18:BO18"/>
    <mergeCell ref="BQ18:BR18"/>
    <mergeCell ref="BT18:BU18"/>
    <mergeCell ref="BW18:BX18"/>
    <mergeCell ref="BZ18:CA18"/>
    <mergeCell ref="CC18:CD18"/>
    <mergeCell ref="CF18:CG18"/>
    <mergeCell ref="CI18:CJ18"/>
    <mergeCell ref="BK19:BL19"/>
    <mergeCell ref="BN19:BO19"/>
    <mergeCell ref="BQ19:BR19"/>
    <mergeCell ref="BT19:BU19"/>
    <mergeCell ref="BW19:BX19"/>
    <mergeCell ref="BZ19:CA19"/>
    <mergeCell ref="CC19:CD19"/>
    <mergeCell ref="CF19:CG19"/>
    <mergeCell ref="BK18:BL18"/>
    <mergeCell ref="O22:P22"/>
    <mergeCell ref="R22:S22"/>
    <mergeCell ref="U22:V22"/>
    <mergeCell ref="X22:Y22"/>
    <mergeCell ref="AA22:AB22"/>
    <mergeCell ref="AD22:AE22"/>
    <mergeCell ref="AG22:AH22"/>
    <mergeCell ref="AJ22:AK22"/>
    <mergeCell ref="AM22:AN22"/>
    <mergeCell ref="AP23:AQ23"/>
    <mergeCell ref="AS23:AT23"/>
    <mergeCell ref="AV23:AW23"/>
    <mergeCell ref="AY23:AZ23"/>
    <mergeCell ref="BB23:BC23"/>
    <mergeCell ref="BE23:BF23"/>
    <mergeCell ref="BH23:BI23"/>
    <mergeCell ref="BK23:BL23"/>
    <mergeCell ref="CI19:CJ19"/>
    <mergeCell ref="AP22:AQ22"/>
    <mergeCell ref="AS22:AT22"/>
    <mergeCell ref="AV22:AW22"/>
    <mergeCell ref="AY22:AZ22"/>
    <mergeCell ref="BB22:BC22"/>
    <mergeCell ref="BE22:BF22"/>
    <mergeCell ref="BH22:BI22"/>
    <mergeCell ref="BK22:BL22"/>
    <mergeCell ref="BN22:BO22"/>
    <mergeCell ref="BQ22:BR22"/>
    <mergeCell ref="BT22:BU22"/>
    <mergeCell ref="BW22:BX22"/>
    <mergeCell ref="BZ22:CA22"/>
    <mergeCell ref="CC22:CD22"/>
    <mergeCell ref="CF22:CG22"/>
    <mergeCell ref="O23:P23"/>
    <mergeCell ref="R23:S23"/>
    <mergeCell ref="U23:V23"/>
    <mergeCell ref="X23:Y23"/>
    <mergeCell ref="AA23:AB23"/>
    <mergeCell ref="AD23:AE23"/>
    <mergeCell ref="AG23:AH23"/>
    <mergeCell ref="AJ23:AK23"/>
    <mergeCell ref="AM23:AN23"/>
    <mergeCell ref="AP24:AQ24"/>
    <mergeCell ref="AS24:AT24"/>
    <mergeCell ref="AV24:AW24"/>
    <mergeCell ref="AY24:AZ24"/>
    <mergeCell ref="BB24:BC24"/>
    <mergeCell ref="BE24:BF24"/>
    <mergeCell ref="BH24:BI24"/>
    <mergeCell ref="BK24:BL24"/>
    <mergeCell ref="BN24:BO24"/>
    <mergeCell ref="O24:P24"/>
    <mergeCell ref="R24:S24"/>
    <mergeCell ref="U24:V24"/>
    <mergeCell ref="X24:Y24"/>
    <mergeCell ref="AA24:AB24"/>
    <mergeCell ref="AD24:AE24"/>
    <mergeCell ref="AG24:AH24"/>
    <mergeCell ref="AJ24:AK24"/>
    <mergeCell ref="AM24:AN24"/>
    <mergeCell ref="CI25:CJ25"/>
    <mergeCell ref="BN23:BO23"/>
    <mergeCell ref="BQ23:BR23"/>
    <mergeCell ref="BT23:BU23"/>
    <mergeCell ref="BW23:BX23"/>
    <mergeCell ref="BZ23:CA23"/>
    <mergeCell ref="CC23:CD23"/>
    <mergeCell ref="CF23:CG23"/>
    <mergeCell ref="CI23:CJ23"/>
    <mergeCell ref="BQ24:BR24"/>
    <mergeCell ref="BT24:BU24"/>
    <mergeCell ref="BW24:BX24"/>
    <mergeCell ref="BZ24:CA24"/>
    <mergeCell ref="CC24:CD24"/>
    <mergeCell ref="CF24:CG24"/>
    <mergeCell ref="O25:P25"/>
    <mergeCell ref="R25:S25"/>
    <mergeCell ref="U25:V25"/>
    <mergeCell ref="X25:Y25"/>
    <mergeCell ref="AA25:AB25"/>
    <mergeCell ref="AD25:AE25"/>
    <mergeCell ref="AG25:AH25"/>
    <mergeCell ref="AJ25:AK25"/>
    <mergeCell ref="AM25:AN25"/>
    <mergeCell ref="AP26:AQ26"/>
    <mergeCell ref="AS26:AT26"/>
    <mergeCell ref="AV26:AW26"/>
    <mergeCell ref="AY26:AZ26"/>
    <mergeCell ref="BB26:BC26"/>
    <mergeCell ref="BE26:BF26"/>
    <mergeCell ref="BH26:BI26"/>
    <mergeCell ref="BK26:BL26"/>
    <mergeCell ref="CI24:CJ24"/>
    <mergeCell ref="AP25:AQ25"/>
    <mergeCell ref="AS25:AT25"/>
    <mergeCell ref="AV25:AW25"/>
    <mergeCell ref="AY25:AZ25"/>
    <mergeCell ref="BB25:BC25"/>
    <mergeCell ref="BE25:BF25"/>
    <mergeCell ref="BH25:BI25"/>
    <mergeCell ref="BK25:BL25"/>
    <mergeCell ref="BN25:BO25"/>
    <mergeCell ref="BQ25:BR25"/>
    <mergeCell ref="BT25:BU25"/>
    <mergeCell ref="BW25:BX25"/>
    <mergeCell ref="BZ25:CA25"/>
    <mergeCell ref="CC25:CD25"/>
    <mergeCell ref="CF25:CG25"/>
    <mergeCell ref="O26:P26"/>
    <mergeCell ref="R26:S26"/>
    <mergeCell ref="U26:V26"/>
    <mergeCell ref="X26:Y26"/>
    <mergeCell ref="AA26:AB26"/>
    <mergeCell ref="AD26:AE26"/>
    <mergeCell ref="AG26:AH26"/>
    <mergeCell ref="AJ26:AK26"/>
    <mergeCell ref="AM26:AN26"/>
    <mergeCell ref="AP27:AQ27"/>
    <mergeCell ref="AS27:AT27"/>
    <mergeCell ref="AV27:AW27"/>
    <mergeCell ref="AY27:AZ27"/>
    <mergeCell ref="BB27:BC27"/>
    <mergeCell ref="BE27:BF27"/>
    <mergeCell ref="BH27:BI27"/>
    <mergeCell ref="BK27:BL27"/>
    <mergeCell ref="BN27:BO27"/>
    <mergeCell ref="O27:P27"/>
    <mergeCell ref="R27:S27"/>
    <mergeCell ref="U27:V27"/>
    <mergeCell ref="X27:Y27"/>
    <mergeCell ref="AA27:AB27"/>
    <mergeCell ref="AD27:AE27"/>
    <mergeCell ref="AG27:AH27"/>
    <mergeCell ref="AJ27:AK27"/>
    <mergeCell ref="AM27:AN27"/>
    <mergeCell ref="BN28:BO28"/>
    <mergeCell ref="BQ28:BR28"/>
    <mergeCell ref="BT28:BU28"/>
    <mergeCell ref="BW28:BX28"/>
    <mergeCell ref="BZ28:CA28"/>
    <mergeCell ref="CC28:CD28"/>
    <mergeCell ref="CF28:CG28"/>
    <mergeCell ref="CI28:CJ28"/>
    <mergeCell ref="BN26:BO26"/>
    <mergeCell ref="BQ26:BR26"/>
    <mergeCell ref="BT26:BU26"/>
    <mergeCell ref="BW26:BX26"/>
    <mergeCell ref="BZ26:CA26"/>
    <mergeCell ref="CC26:CD26"/>
    <mergeCell ref="CF26:CG26"/>
    <mergeCell ref="CI26:CJ26"/>
    <mergeCell ref="BQ27:BR27"/>
    <mergeCell ref="BT27:BU27"/>
    <mergeCell ref="BW27:BX27"/>
    <mergeCell ref="BZ27:CA27"/>
    <mergeCell ref="CC27:CD27"/>
    <mergeCell ref="CF27:CG27"/>
    <mergeCell ref="AV29:AW29"/>
    <mergeCell ref="AY29:AZ29"/>
    <mergeCell ref="BB29:BC29"/>
    <mergeCell ref="BE29:BF29"/>
    <mergeCell ref="BH29:BI29"/>
    <mergeCell ref="BK29:BL29"/>
    <mergeCell ref="CI27:CJ27"/>
    <mergeCell ref="O28:P28"/>
    <mergeCell ref="R28:S28"/>
    <mergeCell ref="U28:V28"/>
    <mergeCell ref="X28:Y28"/>
    <mergeCell ref="AA28:AB28"/>
    <mergeCell ref="AD28:AE28"/>
    <mergeCell ref="AG28:AH28"/>
    <mergeCell ref="AJ28:AK28"/>
    <mergeCell ref="AM28:AN28"/>
    <mergeCell ref="AP28:AQ28"/>
    <mergeCell ref="AS28:AT28"/>
    <mergeCell ref="AV28:AW28"/>
    <mergeCell ref="AY28:AZ28"/>
    <mergeCell ref="BB28:BC28"/>
    <mergeCell ref="BE28:BF28"/>
    <mergeCell ref="BH28:BI28"/>
    <mergeCell ref="BK28:BL28"/>
    <mergeCell ref="B16:B18"/>
    <mergeCell ref="C16:C18"/>
    <mergeCell ref="O20:P20"/>
    <mergeCell ref="R20:S20"/>
    <mergeCell ref="U20:V20"/>
    <mergeCell ref="X20:Y20"/>
    <mergeCell ref="AA20:AB20"/>
    <mergeCell ref="AD20:AE20"/>
    <mergeCell ref="AG20:AH20"/>
    <mergeCell ref="O19:P19"/>
    <mergeCell ref="R19:S19"/>
    <mergeCell ref="U19:V19"/>
    <mergeCell ref="X19:Y19"/>
    <mergeCell ref="AA19:AB19"/>
    <mergeCell ref="AD19:AE19"/>
    <mergeCell ref="AG19:AH19"/>
    <mergeCell ref="O18:P18"/>
    <mergeCell ref="R18:S18"/>
    <mergeCell ref="U18:V18"/>
    <mergeCell ref="X18:Y18"/>
    <mergeCell ref="AA18:AB18"/>
    <mergeCell ref="AD18:AE18"/>
    <mergeCell ref="AG18:AH18"/>
    <mergeCell ref="O16:P16"/>
    <mergeCell ref="B7:B9"/>
    <mergeCell ref="C7:C9"/>
    <mergeCell ref="B10:B12"/>
    <mergeCell ref="C10:C12"/>
    <mergeCell ref="B13:B15"/>
    <mergeCell ref="C13:C15"/>
    <mergeCell ref="BN29:BO29"/>
    <mergeCell ref="BQ29:BR29"/>
    <mergeCell ref="BT29:BU29"/>
    <mergeCell ref="BW29:BX29"/>
    <mergeCell ref="BZ29:CA29"/>
    <mergeCell ref="CC29:CD29"/>
    <mergeCell ref="CF29:CG29"/>
    <mergeCell ref="CI29:CJ29"/>
    <mergeCell ref="B19:B21"/>
    <mergeCell ref="C19:C21"/>
    <mergeCell ref="AJ20:AK20"/>
    <mergeCell ref="AM20:AN20"/>
    <mergeCell ref="AP20:AQ20"/>
    <mergeCell ref="O29:P29"/>
    <mergeCell ref="R29:S29"/>
    <mergeCell ref="U29:V29"/>
    <mergeCell ref="X29:Y29"/>
    <mergeCell ref="AA29:AB29"/>
    <mergeCell ref="AD29:AE29"/>
    <mergeCell ref="AG29:AH29"/>
    <mergeCell ref="AJ29:AK29"/>
    <mergeCell ref="AM29:AN29"/>
    <mergeCell ref="AP29:AQ29"/>
    <mergeCell ref="AS29:AT29"/>
    <mergeCell ref="AP21:AQ21"/>
    <mergeCell ref="AS21:AT21"/>
    <mergeCell ref="AV21:AW21"/>
    <mergeCell ref="AY21:AZ21"/>
    <mergeCell ref="BB21:BC21"/>
    <mergeCell ref="BE21:BF21"/>
    <mergeCell ref="BH21:BI21"/>
    <mergeCell ref="BK21:BL21"/>
    <mergeCell ref="BN21:BO21"/>
    <mergeCell ref="O21:P21"/>
    <mergeCell ref="R21:S21"/>
    <mergeCell ref="U21:V21"/>
    <mergeCell ref="X21:Y21"/>
    <mergeCell ref="AA21:AB21"/>
    <mergeCell ref="AD21:AE21"/>
    <mergeCell ref="AG21:AH21"/>
    <mergeCell ref="AJ21:AK21"/>
    <mergeCell ref="AM21:AN21"/>
    <mergeCell ref="CF21:CG21"/>
    <mergeCell ref="CI21:CJ21"/>
    <mergeCell ref="BK20:BL20"/>
    <mergeCell ref="BN20:BO20"/>
    <mergeCell ref="BQ20:BR20"/>
    <mergeCell ref="BT20:BU20"/>
    <mergeCell ref="BW20:BX20"/>
    <mergeCell ref="BZ20:CA20"/>
    <mergeCell ref="CC20:CD20"/>
    <mergeCell ref="CF20:CG20"/>
    <mergeCell ref="CI20:CJ20"/>
    <mergeCell ref="BQ21:BR21"/>
    <mergeCell ref="BT21:BU21"/>
    <mergeCell ref="BW21:BX21"/>
    <mergeCell ref="BZ21:CA21"/>
    <mergeCell ref="CC21:C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"/>
  <sheetViews>
    <sheetView workbookViewId="0">
      <selection activeCell="E17" sqref="E17"/>
    </sheetView>
  </sheetViews>
  <sheetFormatPr defaultRowHeight="15" x14ac:dyDescent="0.25"/>
  <cols>
    <col min="3" max="3" width="15.85546875" customWidth="1"/>
    <col min="5" max="5" width="12.28515625" customWidth="1"/>
    <col min="6" max="6" width="12.42578125" customWidth="1"/>
    <col min="7" max="7" width="12.140625" customWidth="1"/>
    <col min="9" max="9" width="13.85546875" customWidth="1"/>
    <col min="10" max="10" width="13.7109375" customWidth="1"/>
    <col min="11" max="11" width="14.28515625" customWidth="1"/>
  </cols>
  <sheetData>
    <row r="1" spans="1:87" x14ac:dyDescent="0.25">
      <c r="A1" s="1" t="s">
        <v>0</v>
      </c>
      <c r="K1" s="2" t="s">
        <v>2</v>
      </c>
      <c r="L1">
        <f>COUNTA(O1,R1,U1,X1,AA1,AD1,AG1,AJ1,AM1,AP1,AS1,AV1,AY1,BB1,BE1,BH1,BK1,BN1,BQ1,BT1,BW1,EK1,BZ1,CC1,CF1)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 x14ac:dyDescent="0.25">
      <c r="K2" s="2" t="s">
        <v>3</v>
      </c>
      <c r="L2" t="str">
        <f>IFERROR(L3/L1,"0")</f>
        <v>0</v>
      </c>
    </row>
    <row r="3" spans="1:87" x14ac:dyDescent="0.25">
      <c r="A3" s="1" t="s">
        <v>1</v>
      </c>
      <c r="D3" s="3">
        <f>SUM(D5:D19)</f>
        <v>117</v>
      </c>
      <c r="F3" s="4">
        <f>SUM(F5:F19)</f>
        <v>570.91999999999996</v>
      </c>
      <c r="G3" s="5">
        <f>SUM(G5:G19)</f>
        <v>1</v>
      </c>
      <c r="I3" s="4">
        <f>SUM(I5:I19)</f>
        <v>117</v>
      </c>
      <c r="J3" s="5">
        <f>SUM(J5:J19)</f>
        <v>0</v>
      </c>
      <c r="K3" s="3">
        <f>SUM(K5:K19)</f>
        <v>0</v>
      </c>
      <c r="L3" s="4">
        <f>SUM(L5:L19)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 ht="45" x14ac:dyDescent="0.25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24" t="s">
        <v>18</v>
      </c>
      <c r="O4" s="24"/>
      <c r="Q4" s="24" t="s">
        <v>18</v>
      </c>
      <c r="R4" s="24"/>
      <c r="T4" s="24" t="s">
        <v>18</v>
      </c>
      <c r="U4" s="24"/>
      <c r="W4" s="24" t="s">
        <v>18</v>
      </c>
      <c r="X4" s="24"/>
      <c r="Z4" s="24" t="s">
        <v>18</v>
      </c>
      <c r="AA4" s="24"/>
      <c r="AC4" s="24" t="s">
        <v>18</v>
      </c>
      <c r="AD4" s="24"/>
      <c r="AF4" s="24" t="s">
        <v>18</v>
      </c>
      <c r="AG4" s="24"/>
      <c r="AI4" s="24" t="s">
        <v>18</v>
      </c>
      <c r="AJ4" s="24"/>
      <c r="AL4" s="24" t="s">
        <v>18</v>
      </c>
      <c r="AM4" s="24"/>
      <c r="AO4" s="24" t="s">
        <v>18</v>
      </c>
      <c r="AP4" s="24"/>
      <c r="AR4" s="24" t="s">
        <v>18</v>
      </c>
      <c r="AS4" s="24"/>
      <c r="AU4" s="24" t="s">
        <v>18</v>
      </c>
      <c r="AV4" s="24"/>
      <c r="AX4" s="24" t="s">
        <v>18</v>
      </c>
      <c r="AY4" s="24"/>
      <c r="BA4" s="24" t="s">
        <v>18</v>
      </c>
      <c r="BB4" s="24"/>
      <c r="BD4" s="24" t="s">
        <v>18</v>
      </c>
      <c r="BE4" s="24"/>
      <c r="BG4" s="24" t="s">
        <v>18</v>
      </c>
      <c r="BH4" s="24"/>
      <c r="BJ4" s="24" t="s">
        <v>18</v>
      </c>
      <c r="BK4" s="24"/>
      <c r="BM4" s="24" t="s">
        <v>18</v>
      </c>
      <c r="BN4" s="24"/>
      <c r="BP4" s="24" t="s">
        <v>18</v>
      </c>
      <c r="BQ4" s="24"/>
      <c r="BS4" s="24" t="s">
        <v>18</v>
      </c>
      <c r="BT4" s="24"/>
      <c r="BV4" s="24" t="s">
        <v>18</v>
      </c>
      <c r="BW4" s="24"/>
      <c r="BY4" s="24" t="s">
        <v>18</v>
      </c>
      <c r="BZ4" s="24"/>
      <c r="CB4" s="24" t="s">
        <v>18</v>
      </c>
      <c r="CC4" s="24"/>
      <c r="CE4" s="24" t="s">
        <v>18</v>
      </c>
      <c r="CF4" s="24"/>
      <c r="CH4" s="24" t="s">
        <v>18</v>
      </c>
      <c r="CI4" s="24"/>
    </row>
    <row r="5" spans="1:87" x14ac:dyDescent="0.25">
      <c r="A5" s="9">
        <f>2</f>
        <v>2</v>
      </c>
      <c r="B5" s="10" t="s">
        <v>61</v>
      </c>
      <c r="C5" s="10" t="s">
        <v>20</v>
      </c>
      <c r="D5" s="15">
        <v>58</v>
      </c>
      <c r="E5" s="13">
        <v>1.2</v>
      </c>
      <c r="F5" s="11">
        <f t="shared" ref="F5:F19" si="0">D5*E5</f>
        <v>69.599999999999994</v>
      </c>
      <c r="G5" s="12">
        <f t="shared" ref="G5:G19" si="1">F5/$F$3</f>
        <v>0.12190849856372171</v>
      </c>
      <c r="I5" s="9">
        <f t="shared" ref="I5:I19" si="2">D5-K5</f>
        <v>58</v>
      </c>
      <c r="J5" s="12">
        <f t="shared" ref="J5:J19" si="3">L5/$F$3</f>
        <v>0</v>
      </c>
      <c r="K5" s="13">
        <f>SUM(N5,Q5,T5,W5,Z54,AC5,AF5,AI5,AL5,AO5,AR5,AU5,AX5,BA5,BD5,BG5,BJ5,BM5,BP5,BS5,BV5,BY5,CB5,CE5)</f>
        <v>0</v>
      </c>
      <c r="L5" s="13">
        <f t="shared" ref="L5:L19" si="4">E5*K5</f>
        <v>0</v>
      </c>
      <c r="N5" s="20"/>
      <c r="O5" s="20"/>
      <c r="Q5" s="20"/>
      <c r="R5" s="20"/>
      <c r="T5" s="20"/>
      <c r="U5" s="20"/>
      <c r="W5" s="20"/>
      <c r="X5" s="20"/>
      <c r="Z5" s="20"/>
      <c r="AA5" s="20"/>
      <c r="AC5" s="20"/>
      <c r="AD5" s="20"/>
      <c r="AF5" s="20"/>
      <c r="AG5" s="20"/>
      <c r="AI5" s="20"/>
      <c r="AJ5" s="20"/>
      <c r="AL5" s="20"/>
      <c r="AM5" s="20"/>
      <c r="AO5" s="20"/>
      <c r="AP5" s="20"/>
      <c r="AR5" s="20"/>
      <c r="AS5" s="20"/>
      <c r="AU5" s="20"/>
      <c r="AV5" s="20"/>
      <c r="AX5" s="20"/>
      <c r="AY5" s="20"/>
      <c r="BA5" s="20"/>
      <c r="BB5" s="20"/>
      <c r="BD5" s="20"/>
      <c r="BE5" s="20"/>
      <c r="BG5" s="20"/>
      <c r="BH5" s="20"/>
      <c r="BJ5" s="20"/>
      <c r="BK5" s="20"/>
      <c r="BM5" s="20"/>
      <c r="BN5" s="20"/>
      <c r="BP5" s="20"/>
      <c r="BQ5" s="20"/>
      <c r="BS5" s="20"/>
      <c r="BT5" s="20"/>
      <c r="BV5" s="20"/>
      <c r="BW5" s="20"/>
      <c r="BY5" s="20"/>
      <c r="BZ5" s="20"/>
      <c r="CB5" s="20"/>
      <c r="CC5" s="20"/>
      <c r="CE5" s="20"/>
      <c r="CF5" s="20"/>
      <c r="CH5" s="20"/>
      <c r="CI5" s="20"/>
    </row>
    <row r="6" spans="1:87" x14ac:dyDescent="0.25">
      <c r="A6" s="9">
        <f>4</f>
        <v>4</v>
      </c>
      <c r="B6" s="10" t="s">
        <v>62</v>
      </c>
      <c r="C6" s="10" t="s">
        <v>20</v>
      </c>
      <c r="D6" s="15">
        <v>29</v>
      </c>
      <c r="E6" s="13">
        <v>6</v>
      </c>
      <c r="F6" s="11">
        <f t="shared" si="0"/>
        <v>174</v>
      </c>
      <c r="G6" s="12">
        <f t="shared" si="1"/>
        <v>0.30477124640930431</v>
      </c>
      <c r="I6" s="9">
        <f t="shared" si="2"/>
        <v>29</v>
      </c>
      <c r="J6" s="12">
        <f t="shared" si="3"/>
        <v>0</v>
      </c>
      <c r="K6" s="13">
        <f>SUM(N6,Q6,T6,W6,Z56,AC6,AF6,AI6,AL6,AO6,AR6,AU6,AX6,BA6,BD6,BG6,BJ6,BM6,BP6,BS6,BV6,BY6,CB6,CE6)</f>
        <v>0</v>
      </c>
      <c r="L6" s="13">
        <f t="shared" si="4"/>
        <v>0</v>
      </c>
      <c r="N6" s="20"/>
      <c r="O6" s="20"/>
      <c r="Q6" s="20"/>
      <c r="R6" s="20"/>
      <c r="T6" s="20"/>
      <c r="U6" s="20"/>
      <c r="W6" s="20"/>
      <c r="X6" s="20"/>
      <c r="Z6" s="20"/>
      <c r="AA6" s="20"/>
      <c r="AC6" s="20"/>
      <c r="AD6" s="20"/>
      <c r="AF6" s="20"/>
      <c r="AG6" s="20"/>
      <c r="AI6" s="20"/>
      <c r="AJ6" s="20"/>
      <c r="AL6" s="20"/>
      <c r="AM6" s="20"/>
      <c r="AO6" s="20"/>
      <c r="AP6" s="20"/>
      <c r="AR6" s="20"/>
      <c r="AS6" s="20"/>
      <c r="AU6" s="20"/>
      <c r="AV6" s="20"/>
      <c r="AX6" s="20"/>
      <c r="AY6" s="20"/>
      <c r="BA6" s="20"/>
      <c r="BB6" s="20"/>
      <c r="BD6" s="20"/>
      <c r="BE6" s="20"/>
      <c r="BG6" s="20"/>
      <c r="BH6" s="20"/>
      <c r="BJ6" s="20"/>
      <c r="BK6" s="20"/>
      <c r="BM6" s="20"/>
      <c r="BN6" s="20"/>
      <c r="BP6" s="20"/>
      <c r="BQ6" s="20"/>
      <c r="BS6" s="20"/>
      <c r="BT6" s="20"/>
      <c r="BV6" s="20"/>
      <c r="BW6" s="20"/>
      <c r="BY6" s="20"/>
      <c r="BZ6" s="20"/>
      <c r="CB6" s="20"/>
      <c r="CC6" s="20"/>
      <c r="CE6" s="20"/>
      <c r="CF6" s="20"/>
      <c r="CH6" s="20"/>
      <c r="CI6" s="20"/>
    </row>
    <row r="7" spans="1:87" x14ac:dyDescent="0.25">
      <c r="A7" s="9">
        <f>5</f>
        <v>5</v>
      </c>
      <c r="B7" s="10" t="s">
        <v>63</v>
      </c>
      <c r="C7" s="10" t="s">
        <v>20</v>
      </c>
      <c r="D7" s="15">
        <v>2</v>
      </c>
      <c r="E7" s="13">
        <v>30.4</v>
      </c>
      <c r="F7" s="11">
        <f t="shared" si="0"/>
        <v>60.8</v>
      </c>
      <c r="G7" s="12">
        <f t="shared" si="1"/>
        <v>0.10649478035451553</v>
      </c>
      <c r="I7" s="9">
        <f t="shared" si="2"/>
        <v>2</v>
      </c>
      <c r="J7" s="12">
        <f t="shared" si="3"/>
        <v>0</v>
      </c>
      <c r="K7" s="13">
        <f>SUM(N7,Q7,T7,W7,Z57,AC7,AF7,AI7,AL7,AO7,AR7,AU7,AX7,BA7,BD7,BG7,BJ7,BM7,BP7,BS7,BV7,BY7,CB7,CE7)</f>
        <v>0</v>
      </c>
      <c r="L7" s="13">
        <f t="shared" si="4"/>
        <v>0</v>
      </c>
      <c r="N7" s="20"/>
      <c r="O7" s="20"/>
      <c r="Q7" s="20"/>
      <c r="R7" s="20"/>
      <c r="T7" s="20"/>
      <c r="U7" s="20"/>
      <c r="W7" s="20"/>
      <c r="X7" s="20"/>
      <c r="Z7" s="20"/>
      <c r="AA7" s="20"/>
      <c r="AC7" s="20"/>
      <c r="AD7" s="20"/>
      <c r="AF7" s="20"/>
      <c r="AG7" s="20"/>
      <c r="AI7" s="20"/>
      <c r="AJ7" s="20"/>
      <c r="AL7" s="20"/>
      <c r="AM7" s="20"/>
      <c r="AO7" s="20"/>
      <c r="AP7" s="20"/>
      <c r="AR7" s="20"/>
      <c r="AS7" s="20"/>
      <c r="AU7" s="20"/>
      <c r="AV7" s="20"/>
      <c r="AX7" s="20"/>
      <c r="AY7" s="20"/>
      <c r="BA7" s="20"/>
      <c r="BB7" s="20"/>
      <c r="BD7" s="20"/>
      <c r="BE7" s="20"/>
      <c r="BG7" s="20"/>
      <c r="BH7" s="20"/>
      <c r="BJ7" s="20"/>
      <c r="BK7" s="20"/>
      <c r="BM7" s="20"/>
      <c r="BN7" s="20"/>
      <c r="BP7" s="20"/>
      <c r="BQ7" s="20"/>
      <c r="BS7" s="20"/>
      <c r="BT7" s="20"/>
      <c r="BV7" s="20"/>
      <c r="BW7" s="20"/>
      <c r="BY7" s="20"/>
      <c r="BZ7" s="20"/>
      <c r="CB7" s="20"/>
      <c r="CC7" s="20"/>
      <c r="CE7" s="20"/>
      <c r="CF7" s="20"/>
      <c r="CH7" s="20"/>
      <c r="CI7" s="20"/>
    </row>
    <row r="8" spans="1:87" x14ac:dyDescent="0.25">
      <c r="A8" s="9">
        <f>6</f>
        <v>6</v>
      </c>
      <c r="B8" s="10" t="s">
        <v>64</v>
      </c>
      <c r="C8" s="10" t="s">
        <v>20</v>
      </c>
      <c r="D8" s="15">
        <v>2</v>
      </c>
      <c r="E8" s="13">
        <v>29.6</v>
      </c>
      <c r="F8" s="11">
        <f t="shared" si="0"/>
        <v>59.2</v>
      </c>
      <c r="G8" s="12">
        <f t="shared" si="1"/>
        <v>0.10369228613465986</v>
      </c>
      <c r="I8" s="9">
        <f t="shared" si="2"/>
        <v>2</v>
      </c>
      <c r="J8" s="12">
        <f t="shared" si="3"/>
        <v>0</v>
      </c>
      <c r="K8" s="13">
        <f t="shared" ref="K8:K19" si="5">SUM(N8,Q8,T8,W8,Z508,AC8,AF8,AI8,AL8,AO8,AR8,AU8,AX8,BA8,BD8,BG8,BJ8,BM8,BP8,BS8,BV8,BY8,CB8,CE8)</f>
        <v>0</v>
      </c>
      <c r="L8" s="13">
        <f t="shared" si="4"/>
        <v>0</v>
      </c>
      <c r="N8" s="20"/>
      <c r="O8" s="20"/>
      <c r="Q8" s="20"/>
      <c r="R8" s="20"/>
      <c r="T8" s="20"/>
      <c r="U8" s="20"/>
      <c r="W8" s="20"/>
      <c r="X8" s="20"/>
      <c r="Z8" s="20"/>
      <c r="AA8" s="20"/>
      <c r="AC8" s="20"/>
      <c r="AD8" s="20"/>
      <c r="AF8" s="20"/>
      <c r="AG8" s="20"/>
      <c r="AI8" s="20"/>
      <c r="AJ8" s="20"/>
      <c r="AL8" s="20"/>
      <c r="AM8" s="20"/>
      <c r="AO8" s="20"/>
      <c r="AP8" s="20"/>
      <c r="AR8" s="20"/>
      <c r="AS8" s="20"/>
      <c r="AU8" s="20"/>
      <c r="AV8" s="20"/>
      <c r="AX8" s="20"/>
      <c r="AY8" s="20"/>
      <c r="BA8" s="20"/>
      <c r="BB8" s="20"/>
      <c r="BD8" s="20"/>
      <c r="BE8" s="20"/>
      <c r="BG8" s="20"/>
      <c r="BH8" s="20"/>
      <c r="BJ8" s="20"/>
      <c r="BK8" s="20"/>
      <c r="BM8" s="20"/>
      <c r="BN8" s="20"/>
      <c r="BP8" s="20"/>
      <c r="BQ8" s="20"/>
      <c r="BS8" s="20"/>
      <c r="BT8" s="20"/>
      <c r="BV8" s="20"/>
      <c r="BW8" s="20"/>
      <c r="BY8" s="20"/>
      <c r="BZ8" s="20"/>
      <c r="CB8" s="20"/>
      <c r="CC8" s="20"/>
      <c r="CE8" s="20"/>
      <c r="CF8" s="20"/>
      <c r="CH8" s="20"/>
      <c r="CI8" s="20"/>
    </row>
    <row r="9" spans="1:87" x14ac:dyDescent="0.25">
      <c r="A9" s="9">
        <f>7</f>
        <v>7</v>
      </c>
      <c r="B9" s="10" t="s">
        <v>65</v>
      </c>
      <c r="C9" s="10" t="s">
        <v>20</v>
      </c>
      <c r="D9" s="15">
        <v>2</v>
      </c>
      <c r="E9" s="13">
        <v>25.6</v>
      </c>
      <c r="F9" s="11">
        <f t="shared" si="0"/>
        <v>51.2</v>
      </c>
      <c r="G9" s="12">
        <f t="shared" si="1"/>
        <v>8.9679815035381499E-2</v>
      </c>
      <c r="I9" s="9">
        <f t="shared" si="2"/>
        <v>2</v>
      </c>
      <c r="J9" s="12">
        <f t="shared" si="3"/>
        <v>0</v>
      </c>
      <c r="K9" s="13">
        <f t="shared" si="5"/>
        <v>0</v>
      </c>
      <c r="L9" s="13">
        <f t="shared" si="4"/>
        <v>0</v>
      </c>
      <c r="N9" s="20"/>
      <c r="O9" s="20"/>
      <c r="Q9" s="20"/>
      <c r="R9" s="20"/>
      <c r="T9" s="20"/>
      <c r="U9" s="20"/>
      <c r="W9" s="20"/>
      <c r="X9" s="20"/>
      <c r="Z9" s="20"/>
      <c r="AA9" s="20"/>
      <c r="AC9" s="20"/>
      <c r="AD9" s="20"/>
      <c r="AF9" s="20"/>
      <c r="AG9" s="20"/>
      <c r="AI9" s="20"/>
      <c r="AJ9" s="20"/>
      <c r="AL9" s="20"/>
      <c r="AM9" s="20"/>
      <c r="AO9" s="20"/>
      <c r="AP9" s="20"/>
      <c r="AR9" s="20"/>
      <c r="AS9" s="20"/>
      <c r="AU9" s="20"/>
      <c r="AV9" s="20"/>
      <c r="AX9" s="20"/>
      <c r="AY9" s="20"/>
      <c r="BA9" s="20"/>
      <c r="BB9" s="20"/>
      <c r="BD9" s="20"/>
      <c r="BE9" s="20"/>
      <c r="BG9" s="20"/>
      <c r="BH9" s="20"/>
      <c r="BJ9" s="20"/>
      <c r="BK9" s="20"/>
      <c r="BM9" s="20"/>
      <c r="BN9" s="20"/>
      <c r="BP9" s="20"/>
      <c r="BQ9" s="20"/>
      <c r="BS9" s="20"/>
      <c r="BT9" s="20"/>
      <c r="BV9" s="20"/>
      <c r="BW9" s="20"/>
      <c r="BY9" s="20"/>
      <c r="BZ9" s="20"/>
      <c r="CB9" s="20"/>
      <c r="CC9" s="20"/>
      <c r="CE9" s="20"/>
      <c r="CF9" s="20"/>
      <c r="CH9" s="20"/>
      <c r="CI9" s="20"/>
    </row>
    <row r="10" spans="1:87" x14ac:dyDescent="0.25">
      <c r="A10" s="9">
        <f>8</f>
        <v>8</v>
      </c>
      <c r="B10" s="10" t="s">
        <v>66</v>
      </c>
      <c r="C10" s="10" t="s">
        <v>20</v>
      </c>
      <c r="D10" s="15">
        <v>2</v>
      </c>
      <c r="E10" s="13">
        <v>29.6</v>
      </c>
      <c r="F10" s="11">
        <f t="shared" si="0"/>
        <v>59.2</v>
      </c>
      <c r="G10" s="12">
        <f t="shared" si="1"/>
        <v>0.10369228613465986</v>
      </c>
      <c r="I10" s="9">
        <f t="shared" si="2"/>
        <v>2</v>
      </c>
      <c r="J10" s="12">
        <f t="shared" si="3"/>
        <v>0</v>
      </c>
      <c r="K10" s="13">
        <f t="shared" si="5"/>
        <v>0</v>
      </c>
      <c r="L10" s="13">
        <f t="shared" si="4"/>
        <v>0</v>
      </c>
      <c r="N10" s="20"/>
      <c r="O10" s="20"/>
      <c r="Q10" s="20"/>
      <c r="R10" s="20"/>
      <c r="T10" s="20"/>
      <c r="U10" s="20"/>
      <c r="W10" s="20"/>
      <c r="X10" s="20"/>
      <c r="Z10" s="20"/>
      <c r="AA10" s="20"/>
      <c r="AC10" s="20"/>
      <c r="AD10" s="20"/>
      <c r="AF10" s="20"/>
      <c r="AG10" s="20"/>
      <c r="AI10" s="20"/>
      <c r="AJ10" s="20"/>
      <c r="AL10" s="20"/>
      <c r="AM10" s="20"/>
      <c r="AO10" s="20"/>
      <c r="AP10" s="20"/>
      <c r="AR10" s="20"/>
      <c r="AS10" s="20"/>
      <c r="AU10" s="20"/>
      <c r="AV10" s="20"/>
      <c r="AX10" s="20"/>
      <c r="AY10" s="20"/>
      <c r="BA10" s="20"/>
      <c r="BB10" s="20"/>
      <c r="BD10" s="20"/>
      <c r="BE10" s="20"/>
      <c r="BG10" s="20"/>
      <c r="BH10" s="20"/>
      <c r="BJ10" s="20"/>
      <c r="BK10" s="20"/>
      <c r="BM10" s="20"/>
      <c r="BN10" s="20"/>
      <c r="BP10" s="20"/>
      <c r="BQ10" s="20"/>
      <c r="BS10" s="20"/>
      <c r="BT10" s="20"/>
      <c r="BV10" s="20"/>
      <c r="BW10" s="20"/>
      <c r="BY10" s="20"/>
      <c r="BZ10" s="20"/>
      <c r="CB10" s="20"/>
      <c r="CC10" s="20"/>
      <c r="CE10" s="20"/>
      <c r="CF10" s="20"/>
      <c r="CH10" s="20"/>
      <c r="CI10" s="20"/>
    </row>
    <row r="11" spans="1:87" x14ac:dyDescent="0.25">
      <c r="A11" s="9">
        <f>9</f>
        <v>9</v>
      </c>
      <c r="B11" s="10" t="s">
        <v>67</v>
      </c>
      <c r="C11" s="10" t="s">
        <v>20</v>
      </c>
      <c r="D11" s="15">
        <v>2</v>
      </c>
      <c r="E11" s="13">
        <v>30.4</v>
      </c>
      <c r="F11" s="11">
        <f t="shared" si="0"/>
        <v>60.8</v>
      </c>
      <c r="G11" s="12">
        <f t="shared" si="1"/>
        <v>0.10649478035451553</v>
      </c>
      <c r="I11" s="9">
        <f t="shared" si="2"/>
        <v>2</v>
      </c>
      <c r="J11" s="12">
        <f t="shared" si="3"/>
        <v>0</v>
      </c>
      <c r="K11" s="13">
        <f t="shared" si="5"/>
        <v>0</v>
      </c>
      <c r="L11" s="13">
        <f t="shared" si="4"/>
        <v>0</v>
      </c>
      <c r="N11" s="20"/>
      <c r="O11" s="20"/>
      <c r="Q11" s="20"/>
      <c r="R11" s="20"/>
      <c r="T11" s="20"/>
      <c r="U11" s="20"/>
      <c r="W11" s="20"/>
      <c r="X11" s="20"/>
      <c r="Z11" s="20"/>
      <c r="AA11" s="20"/>
      <c r="AC11" s="20"/>
      <c r="AD11" s="20"/>
      <c r="AF11" s="20"/>
      <c r="AG11" s="20"/>
      <c r="AI11" s="20"/>
      <c r="AJ11" s="20"/>
      <c r="AL11" s="20"/>
      <c r="AM11" s="20"/>
      <c r="AO11" s="20"/>
      <c r="AP11" s="20"/>
      <c r="AR11" s="20"/>
      <c r="AS11" s="20"/>
      <c r="AU11" s="20"/>
      <c r="AV11" s="20"/>
      <c r="AX11" s="20"/>
      <c r="AY11" s="20"/>
      <c r="BA11" s="20"/>
      <c r="BB11" s="20"/>
      <c r="BD11" s="20"/>
      <c r="BE11" s="20"/>
      <c r="BG11" s="20"/>
      <c r="BH11" s="20"/>
      <c r="BJ11" s="20"/>
      <c r="BK11" s="20"/>
      <c r="BM11" s="20"/>
      <c r="BN11" s="20"/>
      <c r="BP11" s="20"/>
      <c r="BQ11" s="20"/>
      <c r="BS11" s="20"/>
      <c r="BT11" s="20"/>
      <c r="BV11" s="20"/>
      <c r="BW11" s="20"/>
      <c r="BY11" s="20"/>
      <c r="BZ11" s="20"/>
      <c r="CB11" s="20"/>
      <c r="CC11" s="20"/>
      <c r="CE11" s="20"/>
      <c r="CF11" s="20"/>
      <c r="CH11" s="20"/>
      <c r="CI11" s="20"/>
    </row>
    <row r="12" spans="1:87" x14ac:dyDescent="0.25">
      <c r="A12" s="9">
        <f>10</f>
        <v>10</v>
      </c>
      <c r="B12" s="10" t="s">
        <v>68</v>
      </c>
      <c r="C12" s="10" t="s">
        <v>20</v>
      </c>
      <c r="D12" s="15">
        <v>2</v>
      </c>
      <c r="E12" s="13">
        <v>2.2999999999999998</v>
      </c>
      <c r="F12" s="11">
        <f t="shared" si="0"/>
        <v>4.5999999999999996</v>
      </c>
      <c r="G12" s="12">
        <f t="shared" si="1"/>
        <v>8.057170882085055E-3</v>
      </c>
      <c r="I12" s="9">
        <f t="shared" si="2"/>
        <v>2</v>
      </c>
      <c r="J12" s="12">
        <f t="shared" si="3"/>
        <v>0</v>
      </c>
      <c r="K12" s="13">
        <f t="shared" si="5"/>
        <v>0</v>
      </c>
      <c r="L12" s="13">
        <f t="shared" si="4"/>
        <v>0</v>
      </c>
      <c r="N12" s="20"/>
      <c r="O12" s="20"/>
      <c r="Q12" s="20"/>
      <c r="R12" s="20"/>
      <c r="T12" s="20"/>
      <c r="U12" s="20"/>
      <c r="W12" s="20"/>
      <c r="X12" s="20"/>
      <c r="Z12" s="20"/>
      <c r="AA12" s="20"/>
      <c r="AC12" s="20"/>
      <c r="AD12" s="20"/>
      <c r="AF12" s="20"/>
      <c r="AG12" s="20"/>
      <c r="AI12" s="20"/>
      <c r="AJ12" s="20"/>
      <c r="AL12" s="20"/>
      <c r="AM12" s="20"/>
      <c r="AO12" s="20"/>
      <c r="AP12" s="20"/>
      <c r="AR12" s="20"/>
      <c r="AS12" s="20"/>
      <c r="AU12" s="20"/>
      <c r="AV12" s="20"/>
      <c r="AX12" s="20"/>
      <c r="AY12" s="20"/>
      <c r="BA12" s="20"/>
      <c r="BB12" s="20"/>
      <c r="BD12" s="20"/>
      <c r="BE12" s="20"/>
      <c r="BG12" s="20"/>
      <c r="BH12" s="20"/>
      <c r="BJ12" s="20"/>
      <c r="BK12" s="20"/>
      <c r="BM12" s="20"/>
      <c r="BN12" s="20"/>
      <c r="BP12" s="20"/>
      <c r="BQ12" s="20"/>
      <c r="BS12" s="20"/>
      <c r="BT12" s="20"/>
      <c r="BV12" s="20"/>
      <c r="BW12" s="20"/>
      <c r="BY12" s="20"/>
      <c r="BZ12" s="20"/>
      <c r="CB12" s="20"/>
      <c r="CC12" s="20"/>
      <c r="CE12" s="20"/>
      <c r="CF12" s="20"/>
      <c r="CH12" s="20"/>
      <c r="CI12" s="20"/>
    </row>
    <row r="13" spans="1:87" x14ac:dyDescent="0.25">
      <c r="A13" s="9">
        <f>11</f>
        <v>11</v>
      </c>
      <c r="B13" s="10" t="s">
        <v>69</v>
      </c>
      <c r="C13" s="10" t="s">
        <v>20</v>
      </c>
      <c r="D13" s="15">
        <v>2</v>
      </c>
      <c r="E13" s="13">
        <v>1.7</v>
      </c>
      <c r="F13" s="11">
        <f t="shared" si="0"/>
        <v>3.4</v>
      </c>
      <c r="G13" s="12">
        <f t="shared" si="1"/>
        <v>5.9553002171933026E-3</v>
      </c>
      <c r="I13" s="9">
        <f t="shared" si="2"/>
        <v>2</v>
      </c>
      <c r="J13" s="12">
        <f t="shared" si="3"/>
        <v>0</v>
      </c>
      <c r="K13" s="13">
        <f t="shared" si="5"/>
        <v>0</v>
      </c>
      <c r="L13" s="13">
        <f t="shared" si="4"/>
        <v>0</v>
      </c>
      <c r="N13" s="20"/>
      <c r="O13" s="20"/>
      <c r="Q13" s="20"/>
      <c r="R13" s="20"/>
      <c r="T13" s="20"/>
      <c r="U13" s="20"/>
      <c r="W13" s="20"/>
      <c r="X13" s="20"/>
      <c r="Z13" s="20"/>
      <c r="AA13" s="20"/>
      <c r="AC13" s="20"/>
      <c r="AD13" s="20"/>
      <c r="AF13" s="20"/>
      <c r="AG13" s="20"/>
      <c r="AI13" s="20"/>
      <c r="AJ13" s="20"/>
      <c r="AL13" s="20"/>
      <c r="AM13" s="20"/>
      <c r="AO13" s="20"/>
      <c r="AP13" s="20"/>
      <c r="AR13" s="20"/>
      <c r="AS13" s="20"/>
      <c r="AU13" s="20"/>
      <c r="AV13" s="20"/>
      <c r="AX13" s="20"/>
      <c r="AY13" s="20"/>
      <c r="BA13" s="20"/>
      <c r="BB13" s="20"/>
      <c r="BD13" s="20"/>
      <c r="BE13" s="20"/>
      <c r="BG13" s="20"/>
      <c r="BH13" s="20"/>
      <c r="BJ13" s="20"/>
      <c r="BK13" s="20"/>
      <c r="BM13" s="20"/>
      <c r="BN13" s="20"/>
      <c r="BP13" s="20"/>
      <c r="BQ13" s="20"/>
      <c r="BS13" s="20"/>
      <c r="BT13" s="20"/>
      <c r="BV13" s="20"/>
      <c r="BW13" s="20"/>
      <c r="BY13" s="20"/>
      <c r="BZ13" s="20"/>
      <c r="CB13" s="20"/>
      <c r="CC13" s="20"/>
      <c r="CE13" s="20"/>
      <c r="CF13" s="20"/>
      <c r="CH13" s="20"/>
      <c r="CI13" s="20"/>
    </row>
    <row r="14" spans="1:87" x14ac:dyDescent="0.25">
      <c r="A14" s="9">
        <f>12</f>
        <v>12</v>
      </c>
      <c r="B14" s="10" t="s">
        <v>70</v>
      </c>
      <c r="C14" s="10" t="s">
        <v>20</v>
      </c>
      <c r="D14" s="15">
        <v>2</v>
      </c>
      <c r="E14" s="13">
        <v>1.6</v>
      </c>
      <c r="F14" s="11">
        <f t="shared" si="0"/>
        <v>3.2</v>
      </c>
      <c r="G14" s="12">
        <f t="shared" si="1"/>
        <v>5.6049884397113437E-3</v>
      </c>
      <c r="I14" s="9">
        <f t="shared" si="2"/>
        <v>2</v>
      </c>
      <c r="J14" s="12">
        <f t="shared" si="3"/>
        <v>0</v>
      </c>
      <c r="K14" s="13">
        <f t="shared" si="5"/>
        <v>0</v>
      </c>
      <c r="L14" s="13">
        <f t="shared" si="4"/>
        <v>0</v>
      </c>
      <c r="N14" s="20"/>
      <c r="O14" s="20"/>
      <c r="Q14" s="20"/>
      <c r="R14" s="20"/>
      <c r="T14" s="20"/>
      <c r="U14" s="20"/>
      <c r="W14" s="20"/>
      <c r="X14" s="20"/>
      <c r="Z14" s="20"/>
      <c r="AA14" s="20"/>
      <c r="AC14" s="20"/>
      <c r="AD14" s="20"/>
      <c r="AF14" s="20"/>
      <c r="AG14" s="20"/>
      <c r="AI14" s="20"/>
      <c r="AJ14" s="20"/>
      <c r="AL14" s="20"/>
      <c r="AM14" s="20"/>
      <c r="AO14" s="20"/>
      <c r="AP14" s="20"/>
      <c r="AR14" s="20"/>
      <c r="AS14" s="20"/>
      <c r="AU14" s="20"/>
      <c r="AV14" s="20"/>
      <c r="AX14" s="20"/>
      <c r="AY14" s="20"/>
      <c r="BA14" s="20"/>
      <c r="BB14" s="20"/>
      <c r="BD14" s="20"/>
      <c r="BE14" s="20"/>
      <c r="BG14" s="20"/>
      <c r="BH14" s="20"/>
      <c r="BJ14" s="20"/>
      <c r="BK14" s="20"/>
      <c r="BM14" s="20"/>
      <c r="BN14" s="20"/>
      <c r="BP14" s="20"/>
      <c r="BQ14" s="20"/>
      <c r="BS14" s="20"/>
      <c r="BT14" s="20"/>
      <c r="BV14" s="20"/>
      <c r="BW14" s="20"/>
      <c r="BY14" s="20"/>
      <c r="BZ14" s="20"/>
      <c r="CB14" s="20"/>
      <c r="CC14" s="20"/>
      <c r="CE14" s="20"/>
      <c r="CF14" s="20"/>
      <c r="CH14" s="20"/>
      <c r="CI14" s="20"/>
    </row>
    <row r="15" spans="1:87" x14ac:dyDescent="0.25">
      <c r="A15" s="9">
        <f>13</f>
        <v>13</v>
      </c>
      <c r="B15" s="10" t="s">
        <v>71</v>
      </c>
      <c r="C15" s="10" t="s">
        <v>20</v>
      </c>
      <c r="D15" s="15">
        <v>2</v>
      </c>
      <c r="E15" s="13">
        <v>6</v>
      </c>
      <c r="F15" s="11">
        <f t="shared" si="0"/>
        <v>12</v>
      </c>
      <c r="G15" s="12">
        <f t="shared" si="1"/>
        <v>2.1018706648917539E-2</v>
      </c>
      <c r="I15" s="9">
        <f t="shared" si="2"/>
        <v>2</v>
      </c>
      <c r="J15" s="12">
        <f t="shared" si="3"/>
        <v>0</v>
      </c>
      <c r="K15" s="13">
        <f t="shared" si="5"/>
        <v>0</v>
      </c>
      <c r="L15" s="13">
        <f t="shared" si="4"/>
        <v>0</v>
      </c>
      <c r="N15" s="20"/>
      <c r="O15" s="20"/>
      <c r="Q15" s="20"/>
      <c r="R15" s="20"/>
      <c r="T15" s="20"/>
      <c r="U15" s="20"/>
      <c r="W15" s="20"/>
      <c r="X15" s="20"/>
      <c r="Z15" s="20"/>
      <c r="AA15" s="20"/>
      <c r="AC15" s="20"/>
      <c r="AD15" s="20"/>
      <c r="AF15" s="20"/>
      <c r="AG15" s="20"/>
      <c r="AI15" s="20"/>
      <c r="AJ15" s="20"/>
      <c r="AL15" s="20"/>
      <c r="AM15" s="20"/>
      <c r="AO15" s="20"/>
      <c r="AP15" s="20"/>
      <c r="AR15" s="20"/>
      <c r="AS15" s="20"/>
      <c r="AU15" s="20"/>
      <c r="AV15" s="20"/>
      <c r="AX15" s="20"/>
      <c r="AY15" s="20"/>
      <c r="BA15" s="20"/>
      <c r="BB15" s="20"/>
      <c r="BD15" s="20"/>
      <c r="BE15" s="20"/>
      <c r="BG15" s="20"/>
      <c r="BH15" s="20"/>
      <c r="BJ15" s="20"/>
      <c r="BK15" s="20"/>
      <c r="BM15" s="20"/>
      <c r="BN15" s="20"/>
      <c r="BP15" s="20"/>
      <c r="BQ15" s="20"/>
      <c r="BS15" s="20"/>
      <c r="BT15" s="20"/>
      <c r="BV15" s="20"/>
      <c r="BW15" s="20"/>
      <c r="BY15" s="20"/>
      <c r="BZ15" s="20"/>
      <c r="CB15" s="20"/>
      <c r="CC15" s="20"/>
      <c r="CE15" s="20"/>
      <c r="CF15" s="20"/>
      <c r="CH15" s="20"/>
      <c r="CI15" s="20"/>
    </row>
    <row r="16" spans="1:87" x14ac:dyDescent="0.25">
      <c r="A16" s="9">
        <f>14</f>
        <v>14</v>
      </c>
      <c r="B16" s="10" t="s">
        <v>72</v>
      </c>
      <c r="C16" s="10" t="s">
        <v>20</v>
      </c>
      <c r="D16" s="15">
        <v>4</v>
      </c>
      <c r="E16" s="13">
        <v>0.5</v>
      </c>
      <c r="F16" s="11">
        <f t="shared" si="0"/>
        <v>2</v>
      </c>
      <c r="G16" s="12">
        <f t="shared" si="1"/>
        <v>3.5031177748195896E-3</v>
      </c>
      <c r="I16" s="9">
        <f t="shared" si="2"/>
        <v>4</v>
      </c>
      <c r="J16" s="12">
        <f t="shared" si="3"/>
        <v>0</v>
      </c>
      <c r="K16" s="13">
        <f t="shared" si="5"/>
        <v>0</v>
      </c>
      <c r="L16" s="13">
        <f t="shared" si="4"/>
        <v>0</v>
      </c>
      <c r="N16" s="20"/>
      <c r="O16" s="20"/>
      <c r="Q16" s="20"/>
      <c r="R16" s="20"/>
      <c r="T16" s="20"/>
      <c r="U16" s="20"/>
      <c r="W16" s="20"/>
      <c r="X16" s="20"/>
      <c r="Z16" s="20"/>
      <c r="AA16" s="20"/>
      <c r="AC16" s="20"/>
      <c r="AD16" s="20"/>
      <c r="AF16" s="20"/>
      <c r="AG16" s="20"/>
      <c r="AI16" s="20"/>
      <c r="AJ16" s="20"/>
      <c r="AL16" s="20"/>
      <c r="AM16" s="20"/>
      <c r="AO16" s="20"/>
      <c r="AP16" s="20"/>
      <c r="AR16" s="20"/>
      <c r="AS16" s="20"/>
      <c r="AU16" s="20"/>
      <c r="AV16" s="20"/>
      <c r="AX16" s="20"/>
      <c r="AY16" s="20"/>
      <c r="BA16" s="20"/>
      <c r="BB16" s="20"/>
      <c r="BD16" s="20"/>
      <c r="BE16" s="20"/>
      <c r="BG16" s="20"/>
      <c r="BH16" s="20"/>
      <c r="BJ16" s="20"/>
      <c r="BK16" s="20"/>
      <c r="BM16" s="20"/>
      <c r="BN16" s="20"/>
      <c r="BP16" s="20"/>
      <c r="BQ16" s="20"/>
      <c r="BS16" s="20"/>
      <c r="BT16" s="20"/>
      <c r="BV16" s="20"/>
      <c r="BW16" s="20"/>
      <c r="BY16" s="20"/>
      <c r="BZ16" s="20"/>
      <c r="CB16" s="20"/>
      <c r="CC16" s="20"/>
      <c r="CE16" s="20"/>
      <c r="CF16" s="20"/>
      <c r="CH16" s="20"/>
      <c r="CI16" s="20"/>
    </row>
    <row r="17" spans="1:87" x14ac:dyDescent="0.25">
      <c r="A17" s="9">
        <f>15</f>
        <v>15</v>
      </c>
      <c r="B17" s="10" t="s">
        <v>73</v>
      </c>
      <c r="C17" s="10" t="s">
        <v>20</v>
      </c>
      <c r="D17" s="15">
        <v>2</v>
      </c>
      <c r="E17" s="13">
        <v>2.4</v>
      </c>
      <c r="F17" s="11">
        <f t="shared" si="0"/>
        <v>4.8</v>
      </c>
      <c r="G17" s="12">
        <f t="shared" si="1"/>
        <v>8.4074826595670147E-3</v>
      </c>
      <c r="I17" s="9">
        <f t="shared" si="2"/>
        <v>2</v>
      </c>
      <c r="J17" s="12">
        <f t="shared" si="3"/>
        <v>0</v>
      </c>
      <c r="K17" s="13">
        <f t="shared" si="5"/>
        <v>0</v>
      </c>
      <c r="L17" s="13">
        <f t="shared" si="4"/>
        <v>0</v>
      </c>
      <c r="N17" s="20"/>
      <c r="O17" s="20"/>
      <c r="Q17" s="20"/>
      <c r="R17" s="20"/>
      <c r="T17" s="20"/>
      <c r="U17" s="20"/>
      <c r="W17" s="20"/>
      <c r="X17" s="20"/>
      <c r="Z17" s="20"/>
      <c r="AA17" s="20"/>
      <c r="AC17" s="20"/>
      <c r="AD17" s="20"/>
      <c r="AF17" s="20"/>
      <c r="AG17" s="20"/>
      <c r="AI17" s="20"/>
      <c r="AJ17" s="20"/>
      <c r="AL17" s="20"/>
      <c r="AM17" s="20"/>
      <c r="AO17" s="20"/>
      <c r="AP17" s="20"/>
      <c r="AR17" s="20"/>
      <c r="AS17" s="20"/>
      <c r="AU17" s="20"/>
      <c r="AV17" s="20"/>
      <c r="AX17" s="20"/>
      <c r="AY17" s="20"/>
      <c r="BA17" s="20"/>
      <c r="BB17" s="20"/>
      <c r="BD17" s="20"/>
      <c r="BE17" s="20"/>
      <c r="BG17" s="20"/>
      <c r="BH17" s="20"/>
      <c r="BJ17" s="20"/>
      <c r="BK17" s="20"/>
      <c r="BM17" s="20"/>
      <c r="BN17" s="20"/>
      <c r="BP17" s="20"/>
      <c r="BQ17" s="20"/>
      <c r="BS17" s="20"/>
      <c r="BT17" s="20"/>
      <c r="BV17" s="20"/>
      <c r="BW17" s="20"/>
      <c r="BY17" s="20"/>
      <c r="BZ17" s="20"/>
      <c r="CB17" s="20"/>
      <c r="CC17" s="20"/>
      <c r="CE17" s="20"/>
      <c r="CF17" s="20"/>
      <c r="CH17" s="20"/>
      <c r="CI17" s="20"/>
    </row>
    <row r="18" spans="1:87" x14ac:dyDescent="0.25">
      <c r="A18" s="9">
        <f>16</f>
        <v>16</v>
      </c>
      <c r="B18" s="10" t="s">
        <v>74</v>
      </c>
      <c r="C18" s="10" t="s">
        <v>20</v>
      </c>
      <c r="D18" s="15">
        <v>4</v>
      </c>
      <c r="E18" s="13">
        <v>1.2</v>
      </c>
      <c r="F18" s="11">
        <f t="shared" si="0"/>
        <v>4.8</v>
      </c>
      <c r="G18" s="12">
        <f t="shared" si="1"/>
        <v>8.4074826595670147E-3</v>
      </c>
      <c r="I18" s="9">
        <f t="shared" si="2"/>
        <v>4</v>
      </c>
      <c r="J18" s="12">
        <f t="shared" si="3"/>
        <v>0</v>
      </c>
      <c r="K18" s="13">
        <f t="shared" si="5"/>
        <v>0</v>
      </c>
      <c r="L18" s="13">
        <f t="shared" si="4"/>
        <v>0</v>
      </c>
      <c r="N18" s="20"/>
      <c r="O18" s="20"/>
      <c r="Q18" s="20"/>
      <c r="R18" s="20"/>
      <c r="T18" s="20"/>
      <c r="U18" s="20"/>
      <c r="W18" s="20"/>
      <c r="X18" s="20"/>
      <c r="Z18" s="20"/>
      <c r="AA18" s="20"/>
      <c r="AC18" s="20"/>
      <c r="AD18" s="20"/>
      <c r="AF18" s="20"/>
      <c r="AG18" s="20"/>
      <c r="AI18" s="20"/>
      <c r="AJ18" s="20"/>
      <c r="AL18" s="20"/>
      <c r="AM18" s="20"/>
      <c r="AO18" s="20"/>
      <c r="AP18" s="20"/>
      <c r="AR18" s="20"/>
      <c r="AS18" s="20"/>
      <c r="AU18" s="20"/>
      <c r="AV18" s="20"/>
      <c r="AX18" s="20"/>
      <c r="AY18" s="20"/>
      <c r="BA18" s="20"/>
      <c r="BB18" s="20"/>
      <c r="BD18" s="20"/>
      <c r="BE18" s="20"/>
      <c r="BG18" s="20"/>
      <c r="BH18" s="20"/>
      <c r="BJ18" s="20"/>
      <c r="BK18" s="20"/>
      <c r="BM18" s="20"/>
      <c r="BN18" s="20"/>
      <c r="BP18" s="20"/>
      <c r="BQ18" s="20"/>
      <c r="BS18" s="20"/>
      <c r="BT18" s="20"/>
      <c r="BV18" s="20"/>
      <c r="BW18" s="20"/>
      <c r="BY18" s="20"/>
      <c r="BZ18" s="20"/>
      <c r="CB18" s="20"/>
      <c r="CC18" s="20"/>
      <c r="CE18" s="20"/>
      <c r="CF18" s="20"/>
      <c r="CH18" s="20"/>
      <c r="CI18" s="20"/>
    </row>
    <row r="19" spans="1:87" x14ac:dyDescent="0.25">
      <c r="A19" s="9">
        <f>17</f>
        <v>17</v>
      </c>
      <c r="B19" s="10" t="s">
        <v>75</v>
      </c>
      <c r="C19" s="10" t="s">
        <v>20</v>
      </c>
      <c r="D19" s="15">
        <v>2</v>
      </c>
      <c r="E19" s="13">
        <v>0.66</v>
      </c>
      <c r="F19" s="11">
        <f t="shared" si="0"/>
        <v>1.32</v>
      </c>
      <c r="G19" s="12">
        <f t="shared" si="1"/>
        <v>2.3120577313809291E-3</v>
      </c>
      <c r="I19" s="9">
        <f t="shared" si="2"/>
        <v>2</v>
      </c>
      <c r="J19" s="12">
        <f t="shared" si="3"/>
        <v>0</v>
      </c>
      <c r="K19" s="13">
        <f t="shared" si="5"/>
        <v>0</v>
      </c>
      <c r="L19" s="13">
        <f t="shared" si="4"/>
        <v>0</v>
      </c>
      <c r="N19" s="20"/>
      <c r="O19" s="20"/>
      <c r="Q19" s="20"/>
      <c r="R19" s="20"/>
      <c r="T19" s="20"/>
      <c r="U19" s="20"/>
      <c r="W19" s="20"/>
      <c r="X19" s="20"/>
      <c r="Z19" s="20"/>
      <c r="AA19" s="20"/>
      <c r="AC19" s="20"/>
      <c r="AD19" s="20"/>
      <c r="AF19" s="20"/>
      <c r="AG19" s="20"/>
      <c r="AI19" s="20"/>
      <c r="AJ19" s="20"/>
      <c r="AL19" s="20"/>
      <c r="AM19" s="20"/>
      <c r="AO19" s="20"/>
      <c r="AP19" s="20"/>
      <c r="AR19" s="20"/>
      <c r="AS19" s="20"/>
      <c r="AU19" s="20"/>
      <c r="AV19" s="20"/>
      <c r="AX19" s="20"/>
      <c r="AY19" s="20"/>
      <c r="BA19" s="20"/>
      <c r="BB19" s="20"/>
      <c r="BD19" s="20"/>
      <c r="BE19" s="20"/>
      <c r="BG19" s="20"/>
      <c r="BH19" s="20"/>
      <c r="BJ19" s="20"/>
      <c r="BK19" s="20"/>
      <c r="BM19" s="20"/>
      <c r="BN19" s="20"/>
      <c r="BP19" s="20"/>
      <c r="BQ19" s="20"/>
      <c r="BS19" s="20"/>
      <c r="BT19" s="20"/>
      <c r="BV19" s="20"/>
      <c r="BW19" s="20"/>
      <c r="BY19" s="20"/>
      <c r="BZ19" s="20"/>
      <c r="CB19" s="20"/>
      <c r="CC19" s="20"/>
      <c r="CE19" s="20"/>
      <c r="CF19" s="20"/>
      <c r="CH19" s="20"/>
      <c r="CI19" s="20"/>
    </row>
  </sheetData>
  <mergeCells count="400">
    <mergeCell ref="AO4:AP4"/>
    <mergeCell ref="AR4:AS4"/>
    <mergeCell ref="AU4:AV4"/>
    <mergeCell ref="AX4:AY4"/>
    <mergeCell ref="BA4:BB4"/>
    <mergeCell ref="BD4:BE4"/>
    <mergeCell ref="BG4:BH4"/>
    <mergeCell ref="BJ4:BK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CH5:CI5"/>
    <mergeCell ref="BM4:BN4"/>
    <mergeCell ref="BP4:BQ4"/>
    <mergeCell ref="BS4:BT4"/>
    <mergeCell ref="BV4:BW4"/>
    <mergeCell ref="BY4:BZ4"/>
    <mergeCell ref="CB4:CC4"/>
    <mergeCell ref="CE4:CF4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CH7:CI7"/>
    <mergeCell ref="BP6:BQ6"/>
    <mergeCell ref="BS6:BT6"/>
    <mergeCell ref="BV6:BW6"/>
    <mergeCell ref="BY6:BZ6"/>
    <mergeCell ref="CB6:CC6"/>
    <mergeCell ref="CE6:CF6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8:AP8"/>
    <mergeCell ref="AR8:AS8"/>
    <mergeCell ref="AU8:AV8"/>
    <mergeCell ref="AX8:AY8"/>
    <mergeCell ref="BA8:BB8"/>
    <mergeCell ref="BD8:BE8"/>
    <mergeCell ref="BG8:BH8"/>
    <mergeCell ref="BJ8:BK8"/>
    <mergeCell ref="CH6:CI6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CH10:CI10"/>
    <mergeCell ref="BM8:BN8"/>
    <mergeCell ref="BP8:BQ8"/>
    <mergeCell ref="BS8:BT8"/>
    <mergeCell ref="BV8:BW8"/>
    <mergeCell ref="BY8:BZ8"/>
    <mergeCell ref="CB8:CC8"/>
    <mergeCell ref="CE8:CF8"/>
    <mergeCell ref="CH8:CI8"/>
    <mergeCell ref="BP9:BQ9"/>
    <mergeCell ref="BS9:BT9"/>
    <mergeCell ref="BV9:BW9"/>
    <mergeCell ref="BY9:BZ9"/>
    <mergeCell ref="CB9:CC9"/>
    <mergeCell ref="CE9:CF9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1:AP11"/>
    <mergeCell ref="AR11:AS11"/>
    <mergeCell ref="AU11:AV11"/>
    <mergeCell ref="AX11:AY11"/>
    <mergeCell ref="BA11:BB11"/>
    <mergeCell ref="BD11:BE11"/>
    <mergeCell ref="BG11:BH11"/>
    <mergeCell ref="BJ11:BK11"/>
    <mergeCell ref="CH9:CI9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N11:O11"/>
    <mergeCell ref="Q11:R11"/>
    <mergeCell ref="T11:U11"/>
    <mergeCell ref="W11:X11"/>
    <mergeCell ref="Z11:AA11"/>
    <mergeCell ref="AC11:AD11"/>
    <mergeCell ref="AF11:AG11"/>
    <mergeCell ref="AI11:AJ11"/>
    <mergeCell ref="AL11:AM11"/>
    <mergeCell ref="AO12:AP12"/>
    <mergeCell ref="AR12:AS12"/>
    <mergeCell ref="AU12:AV12"/>
    <mergeCell ref="AX12:AY12"/>
    <mergeCell ref="BA12:BB12"/>
    <mergeCell ref="BD12:BE12"/>
    <mergeCell ref="BG12:BH12"/>
    <mergeCell ref="BJ12:BK12"/>
    <mergeCell ref="BM12:BN12"/>
    <mergeCell ref="N12:O12"/>
    <mergeCell ref="Q12:R12"/>
    <mergeCell ref="T12:U12"/>
    <mergeCell ref="W12:X12"/>
    <mergeCell ref="Z12:AA12"/>
    <mergeCell ref="AC12:AD12"/>
    <mergeCell ref="AF12:AG12"/>
    <mergeCell ref="AI12:AJ12"/>
    <mergeCell ref="AL12:AM12"/>
    <mergeCell ref="CH13:CI13"/>
    <mergeCell ref="BM11:BN11"/>
    <mergeCell ref="BP11:BQ11"/>
    <mergeCell ref="BS11:BT11"/>
    <mergeCell ref="BV11:BW11"/>
    <mergeCell ref="BY11:BZ11"/>
    <mergeCell ref="CB11:CC11"/>
    <mergeCell ref="CE11:CF11"/>
    <mergeCell ref="CH11:CI11"/>
    <mergeCell ref="BP12:BQ12"/>
    <mergeCell ref="BS12:BT12"/>
    <mergeCell ref="BV12:BW12"/>
    <mergeCell ref="BY12:BZ12"/>
    <mergeCell ref="CB12:CC12"/>
    <mergeCell ref="CE12:CF12"/>
    <mergeCell ref="N13:O13"/>
    <mergeCell ref="Q13:R13"/>
    <mergeCell ref="T13:U13"/>
    <mergeCell ref="W13:X13"/>
    <mergeCell ref="Z13:AA13"/>
    <mergeCell ref="AC13:AD13"/>
    <mergeCell ref="AF13:AG13"/>
    <mergeCell ref="AI13:AJ13"/>
    <mergeCell ref="AL13:AM13"/>
    <mergeCell ref="AO14:AP14"/>
    <mergeCell ref="AR14:AS14"/>
    <mergeCell ref="AU14:AV14"/>
    <mergeCell ref="AX14:AY14"/>
    <mergeCell ref="BA14:BB14"/>
    <mergeCell ref="BD14:BE14"/>
    <mergeCell ref="BG14:BH14"/>
    <mergeCell ref="BJ14:BK14"/>
    <mergeCell ref="CH12:CI12"/>
    <mergeCell ref="AO13:AP13"/>
    <mergeCell ref="AR13:AS13"/>
    <mergeCell ref="AU13:AV13"/>
    <mergeCell ref="AX13:AY13"/>
    <mergeCell ref="BA13:BB13"/>
    <mergeCell ref="BD13:BE13"/>
    <mergeCell ref="BG13:BH13"/>
    <mergeCell ref="BJ13:BK13"/>
    <mergeCell ref="BM13:BN13"/>
    <mergeCell ref="BP13:BQ13"/>
    <mergeCell ref="BS13:BT13"/>
    <mergeCell ref="BV13:BW13"/>
    <mergeCell ref="BY13:BZ13"/>
    <mergeCell ref="CB13:CC13"/>
    <mergeCell ref="CE13:CF13"/>
    <mergeCell ref="N14:O14"/>
    <mergeCell ref="Q14:R14"/>
    <mergeCell ref="T14:U14"/>
    <mergeCell ref="W14:X14"/>
    <mergeCell ref="Z14:AA14"/>
    <mergeCell ref="AC14:AD14"/>
    <mergeCell ref="AF14:AG14"/>
    <mergeCell ref="AI14:AJ14"/>
    <mergeCell ref="AL14:AM14"/>
    <mergeCell ref="AO15:AP15"/>
    <mergeCell ref="AR15:AS15"/>
    <mergeCell ref="AU15:AV15"/>
    <mergeCell ref="AX15:AY15"/>
    <mergeCell ref="BA15:BB15"/>
    <mergeCell ref="BD15:BE15"/>
    <mergeCell ref="BG15:BH15"/>
    <mergeCell ref="BJ15:BK15"/>
    <mergeCell ref="BM15:BN15"/>
    <mergeCell ref="N15:O15"/>
    <mergeCell ref="Q15:R15"/>
    <mergeCell ref="T15:U15"/>
    <mergeCell ref="W15:X15"/>
    <mergeCell ref="Z15:AA15"/>
    <mergeCell ref="AC15:AD15"/>
    <mergeCell ref="AF15:AG15"/>
    <mergeCell ref="AI15:AJ15"/>
    <mergeCell ref="AL15:AM15"/>
    <mergeCell ref="CH16:CI16"/>
    <mergeCell ref="BM14:BN14"/>
    <mergeCell ref="BP14:BQ14"/>
    <mergeCell ref="BS14:BT14"/>
    <mergeCell ref="BV14:BW14"/>
    <mergeCell ref="BY14:BZ14"/>
    <mergeCell ref="CB14:CC14"/>
    <mergeCell ref="CE14:CF14"/>
    <mergeCell ref="CH14:CI14"/>
    <mergeCell ref="BP15:BQ15"/>
    <mergeCell ref="BS15:BT15"/>
    <mergeCell ref="BV15:BW15"/>
    <mergeCell ref="BY15:BZ15"/>
    <mergeCell ref="CB15:CC15"/>
    <mergeCell ref="CE15:CF15"/>
    <mergeCell ref="N16:O16"/>
    <mergeCell ref="Q16:R16"/>
    <mergeCell ref="T16:U16"/>
    <mergeCell ref="W16:X16"/>
    <mergeCell ref="Z16:AA16"/>
    <mergeCell ref="AC16:AD16"/>
    <mergeCell ref="AF16:AG16"/>
    <mergeCell ref="AI16:AJ16"/>
    <mergeCell ref="AL16:AM16"/>
    <mergeCell ref="AO17:AP17"/>
    <mergeCell ref="AR17:AS17"/>
    <mergeCell ref="AU17:AV17"/>
    <mergeCell ref="AX17:AY17"/>
    <mergeCell ref="BA17:BB17"/>
    <mergeCell ref="BD17:BE17"/>
    <mergeCell ref="BG17:BH17"/>
    <mergeCell ref="BJ17:BK17"/>
    <mergeCell ref="CH15:CI15"/>
    <mergeCell ref="AO16:AP16"/>
    <mergeCell ref="AR16:AS16"/>
    <mergeCell ref="AU16:AV16"/>
    <mergeCell ref="AX16:AY16"/>
    <mergeCell ref="BA16:BB16"/>
    <mergeCell ref="BD16:BE16"/>
    <mergeCell ref="BG16:BH16"/>
    <mergeCell ref="BJ16:BK16"/>
    <mergeCell ref="BM16:BN16"/>
    <mergeCell ref="BP16:BQ16"/>
    <mergeCell ref="BS16:BT16"/>
    <mergeCell ref="BV16:BW16"/>
    <mergeCell ref="BY16:BZ16"/>
    <mergeCell ref="CB16:CC16"/>
    <mergeCell ref="CE16:CF16"/>
    <mergeCell ref="N17:O17"/>
    <mergeCell ref="Q17:R17"/>
    <mergeCell ref="T17:U17"/>
    <mergeCell ref="W17:X17"/>
    <mergeCell ref="Z17:AA17"/>
    <mergeCell ref="AC17:AD17"/>
    <mergeCell ref="AF17:AG17"/>
    <mergeCell ref="AI17:AJ17"/>
    <mergeCell ref="AL17:AM17"/>
    <mergeCell ref="AO18:AP18"/>
    <mergeCell ref="AR18:AS18"/>
    <mergeCell ref="AU18:AV18"/>
    <mergeCell ref="AX18:AY18"/>
    <mergeCell ref="BA18:BB18"/>
    <mergeCell ref="BD18:BE18"/>
    <mergeCell ref="BG18:BH18"/>
    <mergeCell ref="BJ18:BK18"/>
    <mergeCell ref="BM18:BN18"/>
    <mergeCell ref="N18:O18"/>
    <mergeCell ref="Q18:R18"/>
    <mergeCell ref="T18:U18"/>
    <mergeCell ref="W18:X18"/>
    <mergeCell ref="Z18:AA18"/>
    <mergeCell ref="AC18:AD18"/>
    <mergeCell ref="AF18:AG18"/>
    <mergeCell ref="AI18:AJ18"/>
    <mergeCell ref="AL18:AM18"/>
    <mergeCell ref="CE19:CF19"/>
    <mergeCell ref="CH19:CI19"/>
    <mergeCell ref="BM17:BN17"/>
    <mergeCell ref="BP17:BQ17"/>
    <mergeCell ref="BS17:BT17"/>
    <mergeCell ref="BV17:BW17"/>
    <mergeCell ref="BY17:BZ17"/>
    <mergeCell ref="CB17:CC17"/>
    <mergeCell ref="CE17:CF17"/>
    <mergeCell ref="CH17:CI17"/>
    <mergeCell ref="BP18:BQ18"/>
    <mergeCell ref="BS18:BT18"/>
    <mergeCell ref="BV18:BW18"/>
    <mergeCell ref="BY18:BZ18"/>
    <mergeCell ref="CB18:CC18"/>
    <mergeCell ref="CE18:CF18"/>
    <mergeCell ref="CH18:CI18"/>
    <mergeCell ref="BP19:BQ19"/>
    <mergeCell ref="BS19:BT19"/>
    <mergeCell ref="BV19:BW19"/>
    <mergeCell ref="BY19:BZ19"/>
    <mergeCell ref="CB19:CC19"/>
    <mergeCell ref="N19:O19"/>
    <mergeCell ref="Q19:R19"/>
    <mergeCell ref="T19:U19"/>
    <mergeCell ref="W19:X19"/>
    <mergeCell ref="Z19:AA19"/>
    <mergeCell ref="AC19:AD19"/>
    <mergeCell ref="AF19:AG19"/>
    <mergeCell ref="AI19:AJ19"/>
    <mergeCell ref="AL19:AM19"/>
    <mergeCell ref="AO19:AP19"/>
    <mergeCell ref="AR19:AS19"/>
    <mergeCell ref="AU19:AV19"/>
    <mergeCell ref="AX19:AY19"/>
    <mergeCell ref="BA19:BB19"/>
    <mergeCell ref="BD19:BE19"/>
    <mergeCell ref="BG19:BH19"/>
    <mergeCell ref="BJ19:BK19"/>
    <mergeCell ref="BM19:BN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tabSelected="1" workbookViewId="0">
      <selection activeCell="I20" sqref="I20"/>
    </sheetView>
  </sheetViews>
  <sheetFormatPr defaultRowHeight="15" x14ac:dyDescent="0.25"/>
  <cols>
    <col min="3" max="3" width="14.140625" customWidth="1"/>
    <col min="5" max="5" width="11.42578125" customWidth="1"/>
    <col min="6" max="6" width="11.5703125" customWidth="1"/>
    <col min="9" max="9" width="11.85546875" customWidth="1"/>
    <col min="10" max="10" width="10.7109375" customWidth="1"/>
    <col min="11" max="11" width="17.140625" customWidth="1"/>
    <col min="12" max="12" width="11.7109375" customWidth="1"/>
  </cols>
  <sheetData>
    <row r="1" spans="1:87" x14ac:dyDescent="0.25">
      <c r="A1" s="1" t="s">
        <v>0</v>
      </c>
      <c r="K1" s="2" t="s">
        <v>2</v>
      </c>
      <c r="L1">
        <f>COUNTA(O1,R1,U1,X1,AA1,AD1,AG1,AJ1,AM1,AP1,AS1,AV1,AY1,BB1,BE1,BH1,BK1,BN1,BQ1,BT1,BW1,EK1,BZ1,CC1,CF1)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 x14ac:dyDescent="0.25">
      <c r="K2" s="2" t="s">
        <v>3</v>
      </c>
      <c r="L2" t="str">
        <f>IFERROR(L3/L1,"0")</f>
        <v>0</v>
      </c>
    </row>
    <row r="3" spans="1:87" x14ac:dyDescent="0.25">
      <c r="A3" s="1" t="s">
        <v>1</v>
      </c>
      <c r="D3" s="3">
        <f>SUM(D5:D16)</f>
        <v>176</v>
      </c>
      <c r="F3" s="4">
        <f>SUM(F5:F16)</f>
        <v>554.4</v>
      </c>
      <c r="G3" s="5">
        <f>SUM(G5:G16)</f>
        <v>1</v>
      </c>
      <c r="I3" s="4">
        <f>SUM(I5:I16)</f>
        <v>176</v>
      </c>
      <c r="J3" s="5">
        <f>SUM(J5:J16)</f>
        <v>0</v>
      </c>
      <c r="K3" s="3">
        <f>SUM(K5:K16)</f>
        <v>0</v>
      </c>
      <c r="L3" s="4">
        <f>SUM(L5:L16)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 ht="60" x14ac:dyDescent="0.25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24" t="s">
        <v>18</v>
      </c>
      <c r="O4" s="24"/>
      <c r="Q4" s="24" t="s">
        <v>18</v>
      </c>
      <c r="R4" s="24"/>
      <c r="T4" s="24" t="s">
        <v>18</v>
      </c>
      <c r="U4" s="24"/>
      <c r="W4" s="24" t="s">
        <v>18</v>
      </c>
      <c r="X4" s="24"/>
      <c r="Z4" s="24" t="s">
        <v>18</v>
      </c>
      <c r="AA4" s="24"/>
      <c r="AC4" s="24" t="s">
        <v>18</v>
      </c>
      <c r="AD4" s="24"/>
      <c r="AF4" s="24" t="s">
        <v>18</v>
      </c>
      <c r="AG4" s="24"/>
      <c r="AI4" s="24" t="s">
        <v>18</v>
      </c>
      <c r="AJ4" s="24"/>
      <c r="AL4" s="24" t="s">
        <v>18</v>
      </c>
      <c r="AM4" s="24"/>
      <c r="AO4" s="24" t="s">
        <v>18</v>
      </c>
      <c r="AP4" s="24"/>
      <c r="AR4" s="24" t="s">
        <v>18</v>
      </c>
      <c r="AS4" s="24"/>
      <c r="AU4" s="24" t="s">
        <v>18</v>
      </c>
      <c r="AV4" s="24"/>
      <c r="AX4" s="24" t="s">
        <v>18</v>
      </c>
      <c r="AY4" s="24"/>
      <c r="BA4" s="24" t="s">
        <v>18</v>
      </c>
      <c r="BB4" s="24"/>
      <c r="BD4" s="24" t="s">
        <v>18</v>
      </c>
      <c r="BE4" s="24"/>
      <c r="BG4" s="24" t="s">
        <v>18</v>
      </c>
      <c r="BH4" s="24"/>
      <c r="BJ4" s="24" t="s">
        <v>18</v>
      </c>
      <c r="BK4" s="24"/>
      <c r="BM4" s="24" t="s">
        <v>18</v>
      </c>
      <c r="BN4" s="24"/>
      <c r="BP4" s="24" t="s">
        <v>18</v>
      </c>
      <c r="BQ4" s="24"/>
      <c r="BS4" s="24" t="s">
        <v>18</v>
      </c>
      <c r="BT4" s="24"/>
      <c r="BV4" s="24" t="s">
        <v>18</v>
      </c>
      <c r="BW4" s="24"/>
      <c r="BY4" s="24" t="s">
        <v>18</v>
      </c>
      <c r="BZ4" s="24"/>
      <c r="CB4" s="24" t="s">
        <v>18</v>
      </c>
      <c r="CC4" s="24"/>
      <c r="CE4" s="24" t="s">
        <v>18</v>
      </c>
      <c r="CF4" s="24"/>
      <c r="CH4" s="24" t="s">
        <v>18</v>
      </c>
      <c r="CI4" s="24"/>
    </row>
    <row r="5" spans="1:87" x14ac:dyDescent="0.25">
      <c r="A5" s="9">
        <v>1</v>
      </c>
      <c r="B5" s="26" t="s">
        <v>60</v>
      </c>
      <c r="C5" s="26" t="s">
        <v>20</v>
      </c>
      <c r="D5" s="15">
        <v>176</v>
      </c>
      <c r="E5" s="13">
        <v>3.15</v>
      </c>
      <c r="F5" s="18">
        <f t="shared" ref="F5" si="0">D5*E5</f>
        <v>554.4</v>
      </c>
      <c r="G5" s="12">
        <f t="shared" ref="G5" si="1">F5/$F$3</f>
        <v>1</v>
      </c>
      <c r="I5" s="9">
        <f t="shared" ref="I5" si="2">D5-K5</f>
        <v>176</v>
      </c>
      <c r="J5" s="12">
        <f t="shared" ref="J5" si="3">L5/$F$3</f>
        <v>0</v>
      </c>
      <c r="K5" s="13">
        <f>SUM(N5,Q5,T5,W5,Z50,AC5,AF5,AI5,AL5,AO5,AR5,AU5,AX5,BA5,BD5,BG5,BJ5,BM5,BP5,BS5,BV5,BY5,CB5,CE5)</f>
        <v>0</v>
      </c>
      <c r="L5" s="13">
        <f t="shared" ref="L5" si="4">E5*K5</f>
        <v>0</v>
      </c>
      <c r="N5" s="20"/>
      <c r="O5" s="20"/>
      <c r="Q5" s="20"/>
      <c r="R5" s="20"/>
      <c r="T5" s="20"/>
      <c r="U5" s="20"/>
      <c r="W5" s="20"/>
      <c r="X5" s="20"/>
      <c r="Z5" s="20"/>
      <c r="AA5" s="20"/>
      <c r="AC5" s="20"/>
      <c r="AD5" s="20"/>
      <c r="AF5" s="20"/>
      <c r="AG5" s="20"/>
      <c r="AI5" s="20"/>
      <c r="AJ5" s="20"/>
      <c r="AL5" s="20"/>
      <c r="AM5" s="20"/>
      <c r="AO5" s="20"/>
      <c r="AP5" s="20"/>
      <c r="AR5" s="20"/>
      <c r="AS5" s="20"/>
      <c r="AU5" s="20"/>
      <c r="AV5" s="20"/>
      <c r="AX5" s="20"/>
      <c r="AY5" s="20"/>
      <c r="BA5" s="20"/>
      <c r="BB5" s="20"/>
      <c r="BD5" s="20"/>
      <c r="BE5" s="20"/>
      <c r="BG5" s="20"/>
      <c r="BH5" s="20"/>
      <c r="BJ5" s="20"/>
      <c r="BK5" s="20"/>
      <c r="BM5" s="20"/>
      <c r="BN5" s="20"/>
      <c r="BP5" s="20"/>
      <c r="BQ5" s="20"/>
      <c r="BS5" s="20"/>
      <c r="BT5" s="20"/>
      <c r="BV5" s="20"/>
      <c r="BW5" s="20"/>
      <c r="BY5" s="20"/>
      <c r="BZ5" s="20"/>
      <c r="CB5" s="20"/>
      <c r="CC5" s="20"/>
      <c r="CE5" s="20"/>
      <c r="CF5" s="20"/>
      <c r="CH5" s="20"/>
      <c r="CI5" s="20"/>
    </row>
  </sheetData>
  <mergeCells count="50">
    <mergeCell ref="BY5:BZ5"/>
    <mergeCell ref="CB5:CC5"/>
    <mergeCell ref="CE5:CF5"/>
    <mergeCell ref="CH5:CI5"/>
    <mergeCell ref="BG5:BH5"/>
    <mergeCell ref="BJ5:BK5"/>
    <mergeCell ref="BM5:BN5"/>
    <mergeCell ref="BP5:BQ5"/>
    <mergeCell ref="BS5:BT5"/>
    <mergeCell ref="BV5:BW5"/>
    <mergeCell ref="AO5:AP5"/>
    <mergeCell ref="AR5:AS5"/>
    <mergeCell ref="AU5:AV5"/>
    <mergeCell ref="AX5:AY5"/>
    <mergeCell ref="BA5:BB5"/>
    <mergeCell ref="BD5:BE5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"/>
  <sheetViews>
    <sheetView workbookViewId="0">
      <selection activeCell="I26" sqref="I26"/>
    </sheetView>
  </sheetViews>
  <sheetFormatPr defaultRowHeight="15" x14ac:dyDescent="0.25"/>
  <cols>
    <col min="3" max="3" width="14.140625" customWidth="1"/>
    <col min="5" max="5" width="11.42578125" customWidth="1"/>
    <col min="6" max="6" width="11.5703125" customWidth="1"/>
    <col min="9" max="9" width="11.85546875" customWidth="1"/>
    <col min="10" max="10" width="10.7109375" customWidth="1"/>
    <col min="11" max="11" width="17.140625" customWidth="1"/>
    <col min="12" max="12" width="11.7109375" customWidth="1"/>
  </cols>
  <sheetData>
    <row r="1" spans="1:87" x14ac:dyDescent="0.25">
      <c r="A1" s="1" t="s">
        <v>0</v>
      </c>
      <c r="K1" s="2" t="s">
        <v>2</v>
      </c>
      <c r="L1">
        <f>COUNTA(O1,R1,U1,X1,AA1,AD1,AG1,AJ1,AM1,AP1,AS1,AV1,AY1,BB1,BE1,BH1,BK1,BN1,BQ1,BT1,BW1,EK1,BZ1,CC1,CF1)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 x14ac:dyDescent="0.25">
      <c r="K2" s="2" t="s">
        <v>3</v>
      </c>
      <c r="L2" t="str">
        <f>IFERROR(L3/L1,"0")</f>
        <v>0</v>
      </c>
    </row>
    <row r="3" spans="1:87" x14ac:dyDescent="0.25">
      <c r="A3" s="1" t="s">
        <v>1</v>
      </c>
      <c r="D3" s="3">
        <f>SUM(D5:D21)</f>
        <v>186</v>
      </c>
      <c r="F3" s="4">
        <f>SUM(F5:F21)</f>
        <v>845.6</v>
      </c>
      <c r="G3" s="5">
        <f>SUM(G5:G21)</f>
        <v>0.99999999999999978</v>
      </c>
      <c r="I3" s="4">
        <f>SUM(I5:I21)</f>
        <v>186</v>
      </c>
      <c r="J3" s="5">
        <f>SUM(J5:J21)</f>
        <v>0</v>
      </c>
      <c r="K3" s="3">
        <f>SUM(K5:K21)</f>
        <v>0</v>
      </c>
      <c r="L3" s="4">
        <f>SUM(L5:L21)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 ht="60" x14ac:dyDescent="0.25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24" t="s">
        <v>18</v>
      </c>
      <c r="O4" s="24"/>
      <c r="Q4" s="24" t="s">
        <v>18</v>
      </c>
      <c r="R4" s="24"/>
      <c r="T4" s="24" t="s">
        <v>18</v>
      </c>
      <c r="U4" s="24"/>
      <c r="W4" s="24" t="s">
        <v>18</v>
      </c>
      <c r="X4" s="24"/>
      <c r="Z4" s="24" t="s">
        <v>18</v>
      </c>
      <c r="AA4" s="24"/>
      <c r="AC4" s="24" t="s">
        <v>18</v>
      </c>
      <c r="AD4" s="24"/>
      <c r="AF4" s="24" t="s">
        <v>18</v>
      </c>
      <c r="AG4" s="24"/>
      <c r="AI4" s="24" t="s">
        <v>18</v>
      </c>
      <c r="AJ4" s="24"/>
      <c r="AL4" s="24" t="s">
        <v>18</v>
      </c>
      <c r="AM4" s="24"/>
      <c r="AO4" s="24" t="s">
        <v>18</v>
      </c>
      <c r="AP4" s="24"/>
      <c r="AR4" s="24" t="s">
        <v>18</v>
      </c>
      <c r="AS4" s="24"/>
      <c r="AU4" s="24" t="s">
        <v>18</v>
      </c>
      <c r="AV4" s="24"/>
      <c r="AX4" s="24" t="s">
        <v>18</v>
      </c>
      <c r="AY4" s="24"/>
      <c r="BA4" s="24" t="s">
        <v>18</v>
      </c>
      <c r="BB4" s="24"/>
      <c r="BD4" s="24" t="s">
        <v>18</v>
      </c>
      <c r="BE4" s="24"/>
      <c r="BG4" s="24" t="s">
        <v>18</v>
      </c>
      <c r="BH4" s="24"/>
      <c r="BJ4" s="24" t="s">
        <v>18</v>
      </c>
      <c r="BK4" s="24"/>
      <c r="BM4" s="24" t="s">
        <v>18</v>
      </c>
      <c r="BN4" s="24"/>
      <c r="BP4" s="24" t="s">
        <v>18</v>
      </c>
      <c r="BQ4" s="24"/>
      <c r="BS4" s="24" t="s">
        <v>18</v>
      </c>
      <c r="BT4" s="24"/>
      <c r="BV4" s="24" t="s">
        <v>18</v>
      </c>
      <c r="BW4" s="24"/>
      <c r="BY4" s="24" t="s">
        <v>18</v>
      </c>
      <c r="BZ4" s="24"/>
      <c r="CB4" s="24" t="s">
        <v>18</v>
      </c>
      <c r="CC4" s="24"/>
      <c r="CE4" s="24" t="s">
        <v>18</v>
      </c>
      <c r="CF4" s="24"/>
      <c r="CH4" s="24" t="s">
        <v>18</v>
      </c>
      <c r="CI4" s="24"/>
    </row>
    <row r="5" spans="1:87" x14ac:dyDescent="0.25">
      <c r="A5" s="9">
        <v>1</v>
      </c>
      <c r="B5" s="26" t="s">
        <v>60</v>
      </c>
      <c r="C5" s="26" t="s">
        <v>20</v>
      </c>
      <c r="D5" s="15">
        <v>176</v>
      </c>
      <c r="E5" s="13">
        <v>3.15</v>
      </c>
      <c r="F5" s="18">
        <f t="shared" ref="F5" si="0">D5*E5</f>
        <v>554.4</v>
      </c>
      <c r="G5" s="12">
        <f t="shared" ref="G5:G10" si="1">F5/$F$3</f>
        <v>0.65562913907284759</v>
      </c>
      <c r="I5" s="9">
        <f t="shared" ref="I5:I10" si="2">D5-K5</f>
        <v>176</v>
      </c>
      <c r="J5" s="12">
        <f t="shared" ref="J5:J10" si="3">L5/$F$3</f>
        <v>0</v>
      </c>
      <c r="K5" s="13">
        <f>SUM(N5,Q5,T5,W5,Z55,AC5,AF5,AI5,AL5,AO5,AR5,AU5,AX5,BA5,BD5,BG5,BJ5,BM5,BP5,BS5,BV5,BY5,CB5,CE5)</f>
        <v>0</v>
      </c>
      <c r="L5" s="13">
        <f t="shared" ref="L5:L10" si="4">E5*K5</f>
        <v>0</v>
      </c>
      <c r="N5" s="20"/>
      <c r="O5" s="20"/>
      <c r="Q5" s="20"/>
      <c r="R5" s="20"/>
      <c r="T5" s="20"/>
      <c r="U5" s="20"/>
      <c r="W5" s="20"/>
      <c r="X5" s="20"/>
      <c r="Z5" s="20"/>
      <c r="AA5" s="20"/>
      <c r="AC5" s="20"/>
      <c r="AD5" s="20"/>
      <c r="AF5" s="20"/>
      <c r="AG5" s="20"/>
      <c r="AI5" s="20"/>
      <c r="AJ5" s="20"/>
      <c r="AL5" s="20"/>
      <c r="AM5" s="20"/>
      <c r="AO5" s="20"/>
      <c r="AP5" s="20"/>
      <c r="AR5" s="20"/>
      <c r="AS5" s="20"/>
      <c r="AU5" s="20"/>
      <c r="AV5" s="20"/>
      <c r="AX5" s="20"/>
      <c r="AY5" s="20"/>
      <c r="BA5" s="20"/>
      <c r="BB5" s="20"/>
      <c r="BD5" s="20"/>
      <c r="BE5" s="20"/>
      <c r="BG5" s="20"/>
      <c r="BH5" s="20"/>
      <c r="BJ5" s="20"/>
      <c r="BK5" s="20"/>
      <c r="BM5" s="20"/>
      <c r="BN5" s="20"/>
      <c r="BP5" s="20"/>
      <c r="BQ5" s="20"/>
      <c r="BS5" s="20"/>
      <c r="BT5" s="20"/>
      <c r="BV5" s="20"/>
      <c r="BW5" s="20"/>
      <c r="BY5" s="20"/>
      <c r="BZ5" s="20"/>
      <c r="CB5" s="20"/>
      <c r="CC5" s="20"/>
      <c r="CE5" s="20"/>
      <c r="CF5" s="20"/>
      <c r="CH5" s="20"/>
      <c r="CI5" s="20"/>
    </row>
    <row r="6" spans="1:87" x14ac:dyDescent="0.25">
      <c r="A6" s="9">
        <v>3</v>
      </c>
      <c r="B6" s="26" t="s">
        <v>63</v>
      </c>
      <c r="C6" s="26" t="s">
        <v>20</v>
      </c>
      <c r="D6" s="15">
        <v>2</v>
      </c>
      <c r="E6" s="13">
        <v>30.4</v>
      </c>
      <c r="F6" s="11">
        <f t="shared" ref="F5:F10" si="5">D6*E6</f>
        <v>60.8</v>
      </c>
      <c r="G6" s="12">
        <f t="shared" si="1"/>
        <v>7.1901608325449382E-2</v>
      </c>
      <c r="I6" s="9">
        <f t="shared" si="2"/>
        <v>2</v>
      </c>
      <c r="J6" s="12">
        <f t="shared" si="3"/>
        <v>0</v>
      </c>
      <c r="K6" s="13">
        <f>SUM(N6,Q6,T6,W6,Z57,AC6,AF6,AI6,AL6,AO6,AR6,AU6,AX6,BA6,BD6,BG6,BJ6,BM6,BP6,BS6,BV6,BY6,CB6,CE6)</f>
        <v>0</v>
      </c>
      <c r="L6" s="13">
        <f t="shared" si="4"/>
        <v>0</v>
      </c>
      <c r="N6" s="20"/>
      <c r="O6" s="20"/>
      <c r="Q6" s="20"/>
      <c r="R6" s="20"/>
      <c r="T6" s="20"/>
      <c r="U6" s="20"/>
      <c r="W6" s="20"/>
      <c r="X6" s="20"/>
      <c r="Z6" s="20"/>
      <c r="AA6" s="20"/>
      <c r="AC6" s="20"/>
      <c r="AD6" s="20"/>
      <c r="AF6" s="20"/>
      <c r="AG6" s="20"/>
      <c r="AI6" s="20"/>
      <c r="AJ6" s="20"/>
      <c r="AL6" s="20"/>
      <c r="AM6" s="20"/>
      <c r="AO6" s="20"/>
      <c r="AP6" s="20"/>
      <c r="AR6" s="20"/>
      <c r="AS6" s="20"/>
      <c r="AU6" s="20"/>
      <c r="AV6" s="20"/>
      <c r="AX6" s="20"/>
      <c r="AY6" s="20"/>
      <c r="BA6" s="20"/>
      <c r="BB6" s="20"/>
      <c r="BD6" s="20"/>
      <c r="BE6" s="20"/>
      <c r="BG6" s="20"/>
      <c r="BH6" s="20"/>
      <c r="BJ6" s="20"/>
      <c r="BK6" s="20"/>
      <c r="BM6" s="20"/>
      <c r="BN6" s="20"/>
      <c r="BP6" s="20"/>
      <c r="BQ6" s="20"/>
      <c r="BS6" s="20"/>
      <c r="BT6" s="20"/>
      <c r="BV6" s="20"/>
      <c r="BW6" s="20"/>
      <c r="BY6" s="20"/>
      <c r="BZ6" s="20"/>
      <c r="CB6" s="20"/>
      <c r="CC6" s="20"/>
      <c r="CE6" s="20"/>
      <c r="CF6" s="20"/>
      <c r="CH6" s="20"/>
      <c r="CI6" s="20"/>
    </row>
    <row r="7" spans="1:87" x14ac:dyDescent="0.25">
      <c r="A7" s="9">
        <v>4</v>
      </c>
      <c r="B7" s="10" t="s">
        <v>64</v>
      </c>
      <c r="C7" s="10" t="s">
        <v>20</v>
      </c>
      <c r="D7" s="15">
        <v>2</v>
      </c>
      <c r="E7" s="13">
        <v>29.6</v>
      </c>
      <c r="F7" s="11">
        <f t="shared" ref="F7" si="6">D7*E7</f>
        <v>59.2</v>
      </c>
      <c r="G7" s="12">
        <f t="shared" si="1"/>
        <v>7.0009460737937554E-2</v>
      </c>
      <c r="I7" s="9">
        <f t="shared" ref="I7" si="7">D7-K7</f>
        <v>2</v>
      </c>
      <c r="J7" s="12">
        <f t="shared" ref="J7" si="8">L7/$F$3</f>
        <v>0</v>
      </c>
      <c r="K7" s="13">
        <f>SUM(N7,Q7,T7,W7,Z58,AC7,AF7,AI7,AL7,AO7,AR7,AU7,AX7,BA7,BD7,BG7,BJ7,BM7,BP7,BS7,BV7,BY7,CB7,CE7)</f>
        <v>0</v>
      </c>
      <c r="L7" s="13">
        <f t="shared" ref="L7" si="9">E7*K7</f>
        <v>0</v>
      </c>
      <c r="N7" s="20"/>
      <c r="O7" s="20"/>
      <c r="Q7" s="20"/>
      <c r="R7" s="20"/>
      <c r="T7" s="20"/>
      <c r="U7" s="20"/>
      <c r="W7" s="20"/>
      <c r="X7" s="20"/>
      <c r="Z7" s="20"/>
      <c r="AA7" s="20"/>
      <c r="AC7" s="20"/>
      <c r="AD7" s="20"/>
      <c r="AF7" s="20"/>
      <c r="AG7" s="20"/>
      <c r="AI7" s="20"/>
      <c r="AJ7" s="20"/>
      <c r="AL7" s="20"/>
      <c r="AM7" s="20"/>
      <c r="AO7" s="20"/>
      <c r="AP7" s="20"/>
      <c r="AR7" s="20"/>
      <c r="AS7" s="20"/>
      <c r="AU7" s="20"/>
      <c r="AV7" s="20"/>
      <c r="AX7" s="20"/>
      <c r="AY7" s="20"/>
      <c r="BA7" s="20"/>
      <c r="BB7" s="20"/>
      <c r="BD7" s="20"/>
      <c r="BE7" s="20"/>
      <c r="BG7" s="20"/>
      <c r="BH7" s="20"/>
      <c r="BJ7" s="20"/>
      <c r="BK7" s="20"/>
      <c r="BM7" s="20"/>
      <c r="BN7" s="20"/>
      <c r="BP7" s="20"/>
      <c r="BQ7" s="20"/>
      <c r="BS7" s="20"/>
      <c r="BT7" s="20"/>
      <c r="BV7" s="20"/>
      <c r="BW7" s="20"/>
      <c r="BY7" s="20"/>
      <c r="BZ7" s="20"/>
      <c r="CB7" s="20"/>
      <c r="CC7" s="20"/>
      <c r="CE7" s="20"/>
      <c r="CF7" s="20"/>
      <c r="CH7" s="20"/>
      <c r="CI7" s="20"/>
    </row>
    <row r="8" spans="1:87" x14ac:dyDescent="0.25">
      <c r="A8" s="9">
        <v>5</v>
      </c>
      <c r="B8" s="10" t="s">
        <v>65</v>
      </c>
      <c r="C8" s="10" t="s">
        <v>20</v>
      </c>
      <c r="D8" s="15">
        <v>2</v>
      </c>
      <c r="E8" s="13">
        <v>25.6</v>
      </c>
      <c r="F8" s="11">
        <f t="shared" si="5"/>
        <v>51.2</v>
      </c>
      <c r="G8" s="12">
        <f t="shared" si="1"/>
        <v>6.0548722800378429E-2</v>
      </c>
      <c r="I8" s="9">
        <f t="shared" si="2"/>
        <v>2</v>
      </c>
      <c r="J8" s="12">
        <f t="shared" si="3"/>
        <v>0</v>
      </c>
      <c r="K8" s="13">
        <f>SUM(N8,Q8,T8,W8,Z58,AC8,AF8,AI8,AL8,AO8,AR8,AU8,AX8,BA8,BD8,BG8,BJ8,BM8,BP8,BS8,BV8,BY8,CB8,CE8)</f>
        <v>0</v>
      </c>
      <c r="L8" s="13">
        <f t="shared" si="4"/>
        <v>0</v>
      </c>
      <c r="N8" s="20"/>
      <c r="O8" s="20"/>
      <c r="Q8" s="20"/>
      <c r="R8" s="20"/>
      <c r="T8" s="20"/>
      <c r="U8" s="20"/>
      <c r="W8" s="20"/>
      <c r="X8" s="20"/>
      <c r="Z8" s="20"/>
      <c r="AA8" s="20"/>
      <c r="AC8" s="20"/>
      <c r="AD8" s="20"/>
      <c r="AF8" s="20"/>
      <c r="AG8" s="20"/>
      <c r="AI8" s="20"/>
      <c r="AJ8" s="20"/>
      <c r="AL8" s="20"/>
      <c r="AM8" s="20"/>
      <c r="AO8" s="20"/>
      <c r="AP8" s="20"/>
      <c r="AR8" s="20"/>
      <c r="AS8" s="20"/>
      <c r="AU8" s="20"/>
      <c r="AV8" s="20"/>
      <c r="AX8" s="20"/>
      <c r="AY8" s="20"/>
      <c r="BA8" s="20"/>
      <c r="BB8" s="20"/>
      <c r="BD8" s="20"/>
      <c r="BE8" s="20"/>
      <c r="BG8" s="20"/>
      <c r="BH8" s="20"/>
      <c r="BJ8" s="20"/>
      <c r="BK8" s="20"/>
      <c r="BM8" s="20"/>
      <c r="BN8" s="20"/>
      <c r="BP8" s="20"/>
      <c r="BQ8" s="20"/>
      <c r="BS8" s="20"/>
      <c r="BT8" s="20"/>
      <c r="BV8" s="20"/>
      <c r="BW8" s="20"/>
      <c r="BY8" s="20"/>
      <c r="BZ8" s="20"/>
      <c r="CB8" s="20"/>
      <c r="CC8" s="20"/>
      <c r="CE8" s="20"/>
      <c r="CF8" s="20"/>
      <c r="CH8" s="20"/>
      <c r="CI8" s="20"/>
    </row>
    <row r="9" spans="1:87" x14ac:dyDescent="0.25">
      <c r="A9" s="9">
        <v>6</v>
      </c>
      <c r="B9" s="10" t="s">
        <v>66</v>
      </c>
      <c r="C9" s="10" t="s">
        <v>20</v>
      </c>
      <c r="D9" s="15">
        <v>2</v>
      </c>
      <c r="E9" s="13">
        <v>29.6</v>
      </c>
      <c r="F9" s="11">
        <f t="shared" si="5"/>
        <v>59.2</v>
      </c>
      <c r="G9" s="12">
        <f t="shared" si="1"/>
        <v>7.0009460737937554E-2</v>
      </c>
      <c r="I9" s="9">
        <f t="shared" si="2"/>
        <v>2</v>
      </c>
      <c r="J9" s="12">
        <f t="shared" si="3"/>
        <v>0</v>
      </c>
      <c r="K9" s="13">
        <f>SUM(N9,Q9,T9,W9,Z59,AC9,AF9,AI9,AL9,AO9,AR9,AU9,AX9,BA9,BD9,BG9,BJ9,BM9,BP9,BS9,BV9,BY9,CB9,CE9)</f>
        <v>0</v>
      </c>
      <c r="L9" s="13">
        <f t="shared" si="4"/>
        <v>0</v>
      </c>
      <c r="N9" s="20"/>
      <c r="O9" s="20"/>
      <c r="Q9" s="20"/>
      <c r="R9" s="20"/>
      <c r="T9" s="20"/>
      <c r="U9" s="20"/>
      <c r="W9" s="20"/>
      <c r="X9" s="20"/>
      <c r="Z9" s="20"/>
      <c r="AA9" s="20"/>
      <c r="AC9" s="20"/>
      <c r="AD9" s="20"/>
      <c r="AF9" s="20"/>
      <c r="AG9" s="20"/>
      <c r="AI9" s="20"/>
      <c r="AJ9" s="20"/>
      <c r="AL9" s="20"/>
      <c r="AM9" s="20"/>
      <c r="AO9" s="20"/>
      <c r="AP9" s="20"/>
      <c r="AR9" s="20"/>
      <c r="AS9" s="20"/>
      <c r="AU9" s="20"/>
      <c r="AV9" s="20"/>
      <c r="AX9" s="20"/>
      <c r="AY9" s="20"/>
      <c r="BA9" s="20"/>
      <c r="BB9" s="20"/>
      <c r="BD9" s="20"/>
      <c r="BE9" s="20"/>
      <c r="BG9" s="20"/>
      <c r="BH9" s="20"/>
      <c r="BJ9" s="20"/>
      <c r="BK9" s="20"/>
      <c r="BM9" s="20"/>
      <c r="BN9" s="20"/>
      <c r="BP9" s="20"/>
      <c r="BQ9" s="20"/>
      <c r="BS9" s="20"/>
      <c r="BT9" s="20"/>
      <c r="BV9" s="20"/>
      <c r="BW9" s="20"/>
      <c r="BY9" s="20"/>
      <c r="BZ9" s="20"/>
      <c r="CB9" s="20"/>
      <c r="CC9" s="20"/>
      <c r="CE9" s="20"/>
      <c r="CF9" s="20"/>
      <c r="CH9" s="20"/>
      <c r="CI9" s="20"/>
    </row>
    <row r="10" spans="1:87" x14ac:dyDescent="0.25">
      <c r="A10" s="9">
        <v>7</v>
      </c>
      <c r="B10" s="10" t="s">
        <v>67</v>
      </c>
      <c r="C10" s="10" t="s">
        <v>20</v>
      </c>
      <c r="D10" s="15">
        <v>2</v>
      </c>
      <c r="E10" s="13">
        <v>30.4</v>
      </c>
      <c r="F10" s="11">
        <f t="shared" si="5"/>
        <v>60.8</v>
      </c>
      <c r="G10" s="12">
        <f t="shared" si="1"/>
        <v>7.1901608325449382E-2</v>
      </c>
      <c r="I10" s="9">
        <f t="shared" si="2"/>
        <v>2</v>
      </c>
      <c r="J10" s="12">
        <f t="shared" si="3"/>
        <v>0</v>
      </c>
      <c r="K10" s="13">
        <f>SUM(N10,Q10,T10,W10,Z510,AC10,AF10,AI10,AL10,AO10,AR10,AU10,AX10,BA10,BD10,BG10,BJ10,BM10,BP10,BS10,BV10,BY10,CB10,CE10)</f>
        <v>0</v>
      </c>
      <c r="L10" s="13">
        <f t="shared" si="4"/>
        <v>0</v>
      </c>
      <c r="N10" s="20"/>
      <c r="O10" s="20"/>
      <c r="Q10" s="20"/>
      <c r="R10" s="20"/>
      <c r="T10" s="20"/>
      <c r="U10" s="20"/>
      <c r="W10" s="20"/>
      <c r="X10" s="20"/>
      <c r="Z10" s="20"/>
      <c r="AA10" s="20"/>
      <c r="AC10" s="20"/>
      <c r="AD10" s="20"/>
      <c r="AF10" s="20"/>
      <c r="AG10" s="20"/>
      <c r="AI10" s="20"/>
      <c r="AJ10" s="20"/>
      <c r="AL10" s="20"/>
      <c r="AM10" s="20"/>
      <c r="AO10" s="20"/>
      <c r="AP10" s="20"/>
      <c r="AR10" s="20"/>
      <c r="AS10" s="20"/>
      <c r="AU10" s="20"/>
      <c r="AV10" s="20"/>
      <c r="AX10" s="20"/>
      <c r="AY10" s="20"/>
      <c r="BA10" s="20"/>
      <c r="BB10" s="20"/>
      <c r="BD10" s="20"/>
      <c r="BE10" s="20"/>
      <c r="BG10" s="20"/>
      <c r="BH10" s="20"/>
      <c r="BJ10" s="20"/>
      <c r="BK10" s="20"/>
      <c r="BM10" s="20"/>
      <c r="BN10" s="20"/>
      <c r="BP10" s="20"/>
      <c r="BQ10" s="20"/>
      <c r="BS10" s="20"/>
      <c r="BT10" s="20"/>
      <c r="BV10" s="20"/>
      <c r="BW10" s="20"/>
      <c r="BY10" s="20"/>
      <c r="BZ10" s="20"/>
      <c r="CB10" s="20"/>
      <c r="CC10" s="20"/>
      <c r="CE10" s="20"/>
      <c r="CF10" s="20"/>
      <c r="CH10" s="20"/>
      <c r="CI10" s="20"/>
    </row>
  </sheetData>
  <mergeCells count="175"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  <mergeCell ref="BY4:BZ4"/>
    <mergeCell ref="CB4:CC4"/>
    <mergeCell ref="CE4:CF4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7:AP7"/>
    <mergeCell ref="AR7:AS7"/>
    <mergeCell ref="AU7:AV7"/>
    <mergeCell ref="AX7:AY7"/>
    <mergeCell ref="BA7:BB7"/>
    <mergeCell ref="BD7:BE7"/>
    <mergeCell ref="BG7:BH7"/>
    <mergeCell ref="BJ7:BK7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J9:BK9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BM7:BN7"/>
    <mergeCell ref="BP7:BQ7"/>
    <mergeCell ref="BS7:BT7"/>
    <mergeCell ref="BV7:BW7"/>
    <mergeCell ref="BY7:BZ7"/>
    <mergeCell ref="CB7:CC7"/>
    <mergeCell ref="CE7:CF7"/>
    <mergeCell ref="CH7:CI7"/>
    <mergeCell ref="BP10:BQ10"/>
    <mergeCell ref="BS10:BT10"/>
    <mergeCell ref="BV10:BW10"/>
    <mergeCell ref="BY10:BZ10"/>
    <mergeCell ref="CB10:CC10"/>
    <mergeCell ref="CE10:CF10"/>
    <mergeCell ref="CH10:CI10"/>
    <mergeCell ref="BM10:BN10"/>
    <mergeCell ref="BM9:BN9"/>
    <mergeCell ref="BP9:BQ9"/>
    <mergeCell ref="BS9:BT9"/>
    <mergeCell ref="BV9:BW9"/>
    <mergeCell ref="BY9:BZ9"/>
    <mergeCell ref="CB9:CC9"/>
    <mergeCell ref="CE9:CF9"/>
    <mergeCell ref="CH9:C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0"/>
  <sheetViews>
    <sheetView workbookViewId="0">
      <selection activeCell="D5" sqref="D5:F5"/>
    </sheetView>
  </sheetViews>
  <sheetFormatPr defaultRowHeight="15" x14ac:dyDescent="0.25"/>
  <cols>
    <col min="3" max="3" width="15.42578125" customWidth="1"/>
    <col min="5" max="6" width="11" customWidth="1"/>
    <col min="7" max="7" width="11.28515625" customWidth="1"/>
    <col min="9" max="9" width="12.42578125" customWidth="1"/>
    <col min="10" max="10" width="12.7109375" customWidth="1"/>
    <col min="11" max="11" width="12.85546875" customWidth="1"/>
  </cols>
  <sheetData>
    <row r="1" spans="1:87" x14ac:dyDescent="0.25">
      <c r="A1" s="1" t="s">
        <v>0</v>
      </c>
      <c r="K1" s="2" t="s">
        <v>2</v>
      </c>
      <c r="L1" t="e">
        <f ca="1">СЧЁТЗ(O1,R1,U1,X1,AA1,AD1,AG1,AJ1,AM1,AP1,AS1,AV1,AY1,BB1,BE1,BH1,BK1,BN1,BQ1,BT1,BW1,EK1,BZ1,CC1,CF1)</f>
        <v>#NAME?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 x14ac:dyDescent="0.25">
      <c r="K2" s="2" t="s">
        <v>3</v>
      </c>
      <c r="L2" t="str">
        <f ca="1">IFERROR(L3/L1,"0")</f>
        <v>0</v>
      </c>
    </row>
    <row r="3" spans="1:87" x14ac:dyDescent="0.25">
      <c r="A3" s="1" t="s">
        <v>1</v>
      </c>
      <c r="D3" s="3">
        <f>SUM(D5:D20)</f>
        <v>293</v>
      </c>
      <c r="F3" s="4">
        <f>SUM(F5:F20)</f>
        <v>1125.32</v>
      </c>
      <c r="G3" s="5">
        <f>SUM(G5:G20)</f>
        <v>1</v>
      </c>
      <c r="I3" s="4">
        <f>SUM(I5:I20)</f>
        <v>293</v>
      </c>
      <c r="J3" s="5">
        <f>SUM(J5:J20)</f>
        <v>0</v>
      </c>
      <c r="K3" s="3">
        <f>SUM(K5:K20)</f>
        <v>0</v>
      </c>
      <c r="L3" s="4">
        <f>SUM(L5:L20)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 ht="60" x14ac:dyDescent="0.25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24" t="s">
        <v>18</v>
      </c>
      <c r="O4" s="24"/>
      <c r="Q4" s="24" t="s">
        <v>18</v>
      </c>
      <c r="R4" s="24"/>
      <c r="T4" s="24" t="s">
        <v>18</v>
      </c>
      <c r="U4" s="24"/>
      <c r="W4" s="24" t="s">
        <v>18</v>
      </c>
      <c r="X4" s="24"/>
      <c r="Z4" s="24" t="s">
        <v>18</v>
      </c>
      <c r="AA4" s="24"/>
      <c r="AC4" s="24" t="s">
        <v>18</v>
      </c>
      <c r="AD4" s="24"/>
      <c r="AF4" s="24" t="s">
        <v>18</v>
      </c>
      <c r="AG4" s="24"/>
      <c r="AI4" s="24" t="s">
        <v>18</v>
      </c>
      <c r="AJ4" s="24"/>
      <c r="AL4" s="24" t="s">
        <v>18</v>
      </c>
      <c r="AM4" s="24"/>
      <c r="AO4" s="24" t="s">
        <v>18</v>
      </c>
      <c r="AP4" s="24"/>
      <c r="AR4" s="24" t="s">
        <v>18</v>
      </c>
      <c r="AS4" s="24"/>
      <c r="AU4" s="24" t="s">
        <v>18</v>
      </c>
      <c r="AV4" s="24"/>
      <c r="AX4" s="24" t="s">
        <v>18</v>
      </c>
      <c r="AY4" s="24"/>
      <c r="BA4" s="24" t="s">
        <v>18</v>
      </c>
      <c r="BB4" s="24"/>
      <c r="BD4" s="24" t="s">
        <v>18</v>
      </c>
      <c r="BE4" s="24"/>
      <c r="BG4" s="24" t="s">
        <v>18</v>
      </c>
      <c r="BH4" s="24"/>
      <c r="BJ4" s="24" t="s">
        <v>18</v>
      </c>
      <c r="BK4" s="24"/>
      <c r="BM4" s="24" t="s">
        <v>18</v>
      </c>
      <c r="BN4" s="24"/>
      <c r="BP4" s="24" t="s">
        <v>18</v>
      </c>
      <c r="BQ4" s="24"/>
      <c r="BS4" s="24" t="s">
        <v>18</v>
      </c>
      <c r="BT4" s="24"/>
      <c r="BV4" s="24" t="s">
        <v>18</v>
      </c>
      <c r="BW4" s="24"/>
      <c r="BY4" s="24" t="s">
        <v>18</v>
      </c>
      <c r="BZ4" s="24"/>
      <c r="CB4" s="24" t="s">
        <v>18</v>
      </c>
      <c r="CC4" s="24"/>
      <c r="CE4" s="24" t="s">
        <v>18</v>
      </c>
      <c r="CF4" s="24"/>
      <c r="CH4" s="24" t="s">
        <v>18</v>
      </c>
      <c r="CI4" s="24"/>
    </row>
    <row r="5" spans="1:87" x14ac:dyDescent="0.25">
      <c r="A5" s="9">
        <f>1</f>
        <v>1</v>
      </c>
      <c r="B5" s="10" t="s">
        <v>60</v>
      </c>
      <c r="C5" s="10" t="s">
        <v>20</v>
      </c>
      <c r="D5" s="15">
        <v>176</v>
      </c>
      <c r="E5" s="13">
        <v>3.15</v>
      </c>
      <c r="F5" s="11">
        <f t="shared" ref="F5:F20" si="0">D5*E5</f>
        <v>554.4</v>
      </c>
      <c r="G5" s="12">
        <f t="shared" ref="G5:G20" si="1">F5/$F$3</f>
        <v>0.49265986563821845</v>
      </c>
      <c r="I5" s="9">
        <f t="shared" ref="I5:I20" si="2">D5-K5</f>
        <v>176</v>
      </c>
      <c r="J5" s="12">
        <f t="shared" ref="J5:J20" si="3">L5/$F$3</f>
        <v>0</v>
      </c>
      <c r="K5" s="13">
        <f>SUM(N5,Q5,T5,W5,Z54,AC5,AF5,AI5,AL5,AO5,AR5,AU5,AX5,BA5,BD5,BG5,BJ5,BM5,BP5,BS5,BV5,BY5,CB5,CE5)</f>
        <v>0</v>
      </c>
      <c r="L5" s="13">
        <f t="shared" ref="L5:L20" si="4">E5*K5</f>
        <v>0</v>
      </c>
      <c r="N5" s="20"/>
      <c r="O5" s="20"/>
      <c r="Q5" s="20"/>
      <c r="R5" s="20"/>
      <c r="T5" s="20"/>
      <c r="U5" s="20"/>
      <c r="W5" s="20"/>
      <c r="X5" s="20"/>
      <c r="Z5" s="20"/>
      <c r="AA5" s="20"/>
      <c r="AC5" s="20"/>
      <c r="AD5" s="20"/>
      <c r="AF5" s="20"/>
      <c r="AG5" s="20"/>
      <c r="AI5" s="20"/>
      <c r="AJ5" s="20"/>
      <c r="AL5" s="20"/>
      <c r="AM5" s="20"/>
      <c r="AO5" s="20"/>
      <c r="AP5" s="20"/>
      <c r="AR5" s="20"/>
      <c r="AS5" s="20"/>
      <c r="AU5" s="20"/>
      <c r="AV5" s="20"/>
      <c r="AX5" s="20"/>
      <c r="AY5" s="20"/>
      <c r="BA5" s="20"/>
      <c r="BB5" s="20"/>
      <c r="BD5" s="20"/>
      <c r="BE5" s="20"/>
      <c r="BG5" s="20"/>
      <c r="BH5" s="20"/>
      <c r="BJ5" s="20"/>
      <c r="BK5" s="20"/>
      <c r="BM5" s="20"/>
      <c r="BN5" s="20"/>
      <c r="BP5" s="20"/>
      <c r="BQ5" s="20"/>
      <c r="BS5" s="20"/>
      <c r="BT5" s="20"/>
      <c r="BV5" s="20"/>
      <c r="BW5" s="20"/>
      <c r="BY5" s="20"/>
      <c r="BZ5" s="20"/>
      <c r="CB5" s="20"/>
      <c r="CC5" s="20"/>
      <c r="CE5" s="20"/>
      <c r="CF5" s="20"/>
      <c r="CH5" s="20"/>
      <c r="CI5" s="20"/>
    </row>
    <row r="6" spans="1:87" x14ac:dyDescent="0.25">
      <c r="A6" s="9">
        <f>2</f>
        <v>2</v>
      </c>
      <c r="B6" s="10" t="s">
        <v>61</v>
      </c>
      <c r="C6" s="10" t="s">
        <v>20</v>
      </c>
      <c r="D6" s="15">
        <v>58</v>
      </c>
      <c r="E6" s="13">
        <v>1.2</v>
      </c>
      <c r="F6" s="11">
        <f t="shared" si="0"/>
        <v>69.599999999999994</v>
      </c>
      <c r="G6" s="12">
        <f t="shared" si="1"/>
        <v>6.1849074041161627E-2</v>
      </c>
      <c r="I6" s="9">
        <f t="shared" si="2"/>
        <v>58</v>
      </c>
      <c r="J6" s="12">
        <f t="shared" si="3"/>
        <v>0</v>
      </c>
      <c r="K6" s="13">
        <f>SUM(N6,Q6,T6,W6,Z55,AC6,AF6,AI6,AL6,AO6,AR6,AU6,AX6,BA6,BD6,BG6,BJ6,BM6,BP6,BS6,BV6,BY6,CB6,CE6)</f>
        <v>0</v>
      </c>
      <c r="L6" s="13">
        <f t="shared" si="4"/>
        <v>0</v>
      </c>
      <c r="N6" s="20"/>
      <c r="O6" s="20"/>
      <c r="Q6" s="20"/>
      <c r="R6" s="20"/>
      <c r="T6" s="20"/>
      <c r="U6" s="20"/>
      <c r="W6" s="20"/>
      <c r="X6" s="20"/>
      <c r="Z6" s="20"/>
      <c r="AA6" s="20"/>
      <c r="AC6" s="20"/>
      <c r="AD6" s="20"/>
      <c r="AF6" s="20"/>
      <c r="AG6" s="20"/>
      <c r="AI6" s="20"/>
      <c r="AJ6" s="20"/>
      <c r="AL6" s="20"/>
      <c r="AM6" s="20"/>
      <c r="AO6" s="20"/>
      <c r="AP6" s="20"/>
      <c r="AR6" s="20"/>
      <c r="AS6" s="20"/>
      <c r="AU6" s="20"/>
      <c r="AV6" s="20"/>
      <c r="AX6" s="20"/>
      <c r="AY6" s="20"/>
      <c r="BA6" s="20"/>
      <c r="BB6" s="20"/>
      <c r="BD6" s="20"/>
      <c r="BE6" s="20"/>
      <c r="BG6" s="20"/>
      <c r="BH6" s="20"/>
      <c r="BJ6" s="20"/>
      <c r="BK6" s="20"/>
      <c r="BM6" s="20"/>
      <c r="BN6" s="20"/>
      <c r="BP6" s="20"/>
      <c r="BQ6" s="20"/>
      <c r="BS6" s="20"/>
      <c r="BT6" s="20"/>
      <c r="BV6" s="20"/>
      <c r="BW6" s="20"/>
      <c r="BY6" s="20"/>
      <c r="BZ6" s="20"/>
      <c r="CB6" s="20"/>
      <c r="CC6" s="20"/>
      <c r="CE6" s="20"/>
      <c r="CF6" s="20"/>
      <c r="CH6" s="20"/>
      <c r="CI6" s="20"/>
    </row>
    <row r="7" spans="1:87" x14ac:dyDescent="0.25">
      <c r="A7" s="9">
        <f>4</f>
        <v>4</v>
      </c>
      <c r="B7" s="10" t="s">
        <v>62</v>
      </c>
      <c r="C7" s="10" t="s">
        <v>20</v>
      </c>
      <c r="D7" s="15">
        <v>29</v>
      </c>
      <c r="E7" s="13">
        <v>6</v>
      </c>
      <c r="F7" s="11">
        <f t="shared" si="0"/>
        <v>174</v>
      </c>
      <c r="G7" s="12">
        <f t="shared" si="1"/>
        <v>0.15462268510290408</v>
      </c>
      <c r="I7" s="9">
        <f t="shared" si="2"/>
        <v>29</v>
      </c>
      <c r="J7" s="12">
        <f t="shared" si="3"/>
        <v>0</v>
      </c>
      <c r="K7" s="13">
        <f>SUM(N7,Q7,T7,W7,Z57,AC7,AF7,AI7,AL7,AO7,AR7,AU7,AX7,BA7,BD7,BG7,BJ7,BM7,BP7,BS7,BV7,BY7,CB7,CE7)</f>
        <v>0</v>
      </c>
      <c r="L7" s="13">
        <f t="shared" si="4"/>
        <v>0</v>
      </c>
      <c r="N7" s="20"/>
      <c r="O7" s="20"/>
      <c r="Q7" s="20"/>
      <c r="R7" s="20"/>
      <c r="T7" s="20"/>
      <c r="U7" s="20"/>
      <c r="W7" s="20"/>
      <c r="X7" s="20"/>
      <c r="Z7" s="20"/>
      <c r="AA7" s="20"/>
      <c r="AC7" s="20"/>
      <c r="AD7" s="20"/>
      <c r="AF7" s="20"/>
      <c r="AG7" s="20"/>
      <c r="AI7" s="20"/>
      <c r="AJ7" s="20"/>
      <c r="AL7" s="20"/>
      <c r="AM7" s="20"/>
      <c r="AO7" s="20"/>
      <c r="AP7" s="20"/>
      <c r="AR7" s="20"/>
      <c r="AS7" s="20"/>
      <c r="AU7" s="20"/>
      <c r="AV7" s="20"/>
      <c r="AX7" s="20"/>
      <c r="AY7" s="20"/>
      <c r="BA7" s="20"/>
      <c r="BB7" s="20"/>
      <c r="BD7" s="20"/>
      <c r="BE7" s="20"/>
      <c r="BG7" s="20"/>
      <c r="BH7" s="20"/>
      <c r="BJ7" s="20"/>
      <c r="BK7" s="20"/>
      <c r="BM7" s="20"/>
      <c r="BN7" s="20"/>
      <c r="BP7" s="20"/>
      <c r="BQ7" s="20"/>
      <c r="BS7" s="20"/>
      <c r="BT7" s="20"/>
      <c r="BV7" s="20"/>
      <c r="BW7" s="20"/>
      <c r="BY7" s="20"/>
      <c r="BZ7" s="20"/>
      <c r="CB7" s="20"/>
      <c r="CC7" s="20"/>
      <c r="CE7" s="20"/>
      <c r="CF7" s="20"/>
      <c r="CH7" s="20"/>
      <c r="CI7" s="20"/>
    </row>
    <row r="8" spans="1:87" x14ac:dyDescent="0.25">
      <c r="A8" s="9">
        <f>5</f>
        <v>5</v>
      </c>
      <c r="B8" s="10" t="s">
        <v>63</v>
      </c>
      <c r="C8" s="10" t="s">
        <v>20</v>
      </c>
      <c r="D8" s="15">
        <v>2</v>
      </c>
      <c r="E8" s="13">
        <v>30.4</v>
      </c>
      <c r="F8" s="11">
        <f t="shared" si="0"/>
        <v>60.8</v>
      </c>
      <c r="G8" s="12">
        <f t="shared" si="1"/>
        <v>5.4029076173888316E-2</v>
      </c>
      <c r="I8" s="9">
        <f t="shared" si="2"/>
        <v>2</v>
      </c>
      <c r="J8" s="12">
        <f t="shared" si="3"/>
        <v>0</v>
      </c>
      <c r="K8" s="13">
        <f>SUM(N8,Q8,T8,W8,Z58,AC8,AF8,AI8,AL8,AO8,AR8,AU8,AX8,BA8,BD8,BG8,BJ8,BM8,BP8,BS8,BV8,BY8,CB8,CE8)</f>
        <v>0</v>
      </c>
      <c r="L8" s="13">
        <f t="shared" si="4"/>
        <v>0</v>
      </c>
      <c r="N8" s="20"/>
      <c r="O8" s="20"/>
      <c r="Q8" s="20"/>
      <c r="R8" s="20"/>
      <c r="T8" s="20"/>
      <c r="U8" s="20"/>
      <c r="W8" s="20"/>
      <c r="X8" s="20"/>
      <c r="Z8" s="20"/>
      <c r="AA8" s="20"/>
      <c r="AC8" s="20"/>
      <c r="AD8" s="20"/>
      <c r="AF8" s="20"/>
      <c r="AG8" s="20"/>
      <c r="AI8" s="20"/>
      <c r="AJ8" s="20"/>
      <c r="AL8" s="20"/>
      <c r="AM8" s="20"/>
      <c r="AO8" s="20"/>
      <c r="AP8" s="20"/>
      <c r="AR8" s="20"/>
      <c r="AS8" s="20"/>
      <c r="AU8" s="20"/>
      <c r="AV8" s="20"/>
      <c r="AX8" s="20"/>
      <c r="AY8" s="20"/>
      <c r="BA8" s="20"/>
      <c r="BB8" s="20"/>
      <c r="BD8" s="20"/>
      <c r="BE8" s="20"/>
      <c r="BG8" s="20"/>
      <c r="BH8" s="20"/>
      <c r="BJ8" s="20"/>
      <c r="BK8" s="20"/>
      <c r="BM8" s="20"/>
      <c r="BN8" s="20"/>
      <c r="BP8" s="20"/>
      <c r="BQ8" s="20"/>
      <c r="BS8" s="20"/>
      <c r="BT8" s="20"/>
      <c r="BV8" s="20"/>
      <c r="BW8" s="20"/>
      <c r="BY8" s="20"/>
      <c r="BZ8" s="20"/>
      <c r="CB8" s="20"/>
      <c r="CC8" s="20"/>
      <c r="CE8" s="20"/>
      <c r="CF8" s="20"/>
      <c r="CH8" s="20"/>
      <c r="CI8" s="20"/>
    </row>
    <row r="9" spans="1:87" x14ac:dyDescent="0.25">
      <c r="A9" s="9">
        <f>6</f>
        <v>6</v>
      </c>
      <c r="B9" s="10" t="s">
        <v>64</v>
      </c>
      <c r="C9" s="10" t="s">
        <v>20</v>
      </c>
      <c r="D9" s="15">
        <v>2</v>
      </c>
      <c r="E9" s="13">
        <v>29.6</v>
      </c>
      <c r="F9" s="11">
        <f t="shared" si="0"/>
        <v>59.2</v>
      </c>
      <c r="G9" s="12">
        <f t="shared" si="1"/>
        <v>5.260725837983863E-2</v>
      </c>
      <c r="I9" s="9">
        <f t="shared" si="2"/>
        <v>2</v>
      </c>
      <c r="J9" s="12">
        <f t="shared" si="3"/>
        <v>0</v>
      </c>
      <c r="K9" s="13">
        <f t="shared" ref="K9:K20" si="5">SUM(N9,Q9,T9,W9,Z509,AC9,AF9,AI9,AL9,AO9,AR9,AU9,AX9,BA9,BD9,BG9,BJ9,BM9,BP9,BS9,BV9,BY9,CB9,CE9)</f>
        <v>0</v>
      </c>
      <c r="L9" s="13">
        <f t="shared" si="4"/>
        <v>0</v>
      </c>
      <c r="N9" s="20"/>
      <c r="O9" s="20"/>
      <c r="Q9" s="20"/>
      <c r="R9" s="20"/>
      <c r="T9" s="20"/>
      <c r="U9" s="20"/>
      <c r="W9" s="20"/>
      <c r="X9" s="20"/>
      <c r="Z9" s="20"/>
      <c r="AA9" s="20"/>
      <c r="AC9" s="20"/>
      <c r="AD9" s="20"/>
      <c r="AF9" s="20"/>
      <c r="AG9" s="20"/>
      <c r="AI9" s="20"/>
      <c r="AJ9" s="20"/>
      <c r="AL9" s="20"/>
      <c r="AM9" s="20"/>
      <c r="AO9" s="20"/>
      <c r="AP9" s="20"/>
      <c r="AR9" s="20"/>
      <c r="AS9" s="20"/>
      <c r="AU9" s="20"/>
      <c r="AV9" s="20"/>
      <c r="AX9" s="20"/>
      <c r="AY9" s="20"/>
      <c r="BA9" s="20"/>
      <c r="BB9" s="20"/>
      <c r="BD9" s="20"/>
      <c r="BE9" s="20"/>
      <c r="BG9" s="20"/>
      <c r="BH9" s="20"/>
      <c r="BJ9" s="20"/>
      <c r="BK9" s="20"/>
      <c r="BM9" s="20"/>
      <c r="BN9" s="20"/>
      <c r="BP9" s="20"/>
      <c r="BQ9" s="20"/>
      <c r="BS9" s="20"/>
      <c r="BT9" s="20"/>
      <c r="BV9" s="20"/>
      <c r="BW9" s="20"/>
      <c r="BY9" s="20"/>
      <c r="BZ9" s="20"/>
      <c r="CB9" s="20"/>
      <c r="CC9" s="20"/>
      <c r="CE9" s="20"/>
      <c r="CF9" s="20"/>
      <c r="CH9" s="20"/>
      <c r="CI9" s="20"/>
    </row>
    <row r="10" spans="1:87" x14ac:dyDescent="0.25">
      <c r="A10" s="9">
        <f>7</f>
        <v>7</v>
      </c>
      <c r="B10" s="10" t="s">
        <v>65</v>
      </c>
      <c r="C10" s="10" t="s">
        <v>20</v>
      </c>
      <c r="D10" s="15">
        <v>2</v>
      </c>
      <c r="E10" s="13">
        <v>25.6</v>
      </c>
      <c r="F10" s="11">
        <f t="shared" si="0"/>
        <v>51.2</v>
      </c>
      <c r="G10" s="12">
        <f t="shared" si="1"/>
        <v>4.5498169409590165E-2</v>
      </c>
      <c r="I10" s="9">
        <f t="shared" si="2"/>
        <v>2</v>
      </c>
      <c r="J10" s="12">
        <f t="shared" si="3"/>
        <v>0</v>
      </c>
      <c r="K10" s="13">
        <f t="shared" si="5"/>
        <v>0</v>
      </c>
      <c r="L10" s="13">
        <f t="shared" si="4"/>
        <v>0</v>
      </c>
      <c r="N10" s="20"/>
      <c r="O10" s="20"/>
      <c r="Q10" s="20"/>
      <c r="R10" s="20"/>
      <c r="T10" s="20"/>
      <c r="U10" s="20"/>
      <c r="W10" s="20"/>
      <c r="X10" s="20"/>
      <c r="Z10" s="20"/>
      <c r="AA10" s="20"/>
      <c r="AC10" s="20"/>
      <c r="AD10" s="20"/>
      <c r="AF10" s="20"/>
      <c r="AG10" s="20"/>
      <c r="AI10" s="20"/>
      <c r="AJ10" s="20"/>
      <c r="AL10" s="20"/>
      <c r="AM10" s="20"/>
      <c r="AO10" s="20"/>
      <c r="AP10" s="20"/>
      <c r="AR10" s="20"/>
      <c r="AS10" s="20"/>
      <c r="AU10" s="20"/>
      <c r="AV10" s="20"/>
      <c r="AX10" s="20"/>
      <c r="AY10" s="20"/>
      <c r="BA10" s="20"/>
      <c r="BB10" s="20"/>
      <c r="BD10" s="20"/>
      <c r="BE10" s="20"/>
      <c r="BG10" s="20"/>
      <c r="BH10" s="20"/>
      <c r="BJ10" s="20"/>
      <c r="BK10" s="20"/>
      <c r="BM10" s="20"/>
      <c r="BN10" s="20"/>
      <c r="BP10" s="20"/>
      <c r="BQ10" s="20"/>
      <c r="BS10" s="20"/>
      <c r="BT10" s="20"/>
      <c r="BV10" s="20"/>
      <c r="BW10" s="20"/>
      <c r="BY10" s="20"/>
      <c r="BZ10" s="20"/>
      <c r="CB10" s="20"/>
      <c r="CC10" s="20"/>
      <c r="CE10" s="20"/>
      <c r="CF10" s="20"/>
      <c r="CH10" s="20"/>
      <c r="CI10" s="20"/>
    </row>
    <row r="11" spans="1:87" x14ac:dyDescent="0.25">
      <c r="A11" s="9">
        <f>8</f>
        <v>8</v>
      </c>
      <c r="B11" s="10" t="s">
        <v>66</v>
      </c>
      <c r="C11" s="10" t="s">
        <v>20</v>
      </c>
      <c r="D11" s="15">
        <v>2</v>
      </c>
      <c r="E11" s="13">
        <v>29.6</v>
      </c>
      <c r="F11" s="11">
        <f t="shared" si="0"/>
        <v>59.2</v>
      </c>
      <c r="G11" s="12">
        <f t="shared" si="1"/>
        <v>5.260725837983863E-2</v>
      </c>
      <c r="I11" s="9">
        <f t="shared" si="2"/>
        <v>2</v>
      </c>
      <c r="J11" s="12">
        <f t="shared" si="3"/>
        <v>0</v>
      </c>
      <c r="K11" s="13">
        <f t="shared" si="5"/>
        <v>0</v>
      </c>
      <c r="L11" s="13">
        <f t="shared" si="4"/>
        <v>0</v>
      </c>
      <c r="N11" s="20"/>
      <c r="O11" s="20"/>
      <c r="Q11" s="20"/>
      <c r="R11" s="20"/>
      <c r="T11" s="20"/>
      <c r="U11" s="20"/>
      <c r="W11" s="20"/>
      <c r="X11" s="20"/>
      <c r="Z11" s="20"/>
      <c r="AA11" s="20"/>
      <c r="AC11" s="20"/>
      <c r="AD11" s="20"/>
      <c r="AF11" s="20"/>
      <c r="AG11" s="20"/>
      <c r="AI11" s="20"/>
      <c r="AJ11" s="20"/>
      <c r="AL11" s="20"/>
      <c r="AM11" s="20"/>
      <c r="AO11" s="20"/>
      <c r="AP11" s="20"/>
      <c r="AR11" s="20"/>
      <c r="AS11" s="20"/>
      <c r="AU11" s="20"/>
      <c r="AV11" s="20"/>
      <c r="AX11" s="20"/>
      <c r="AY11" s="20"/>
      <c r="BA11" s="20"/>
      <c r="BB11" s="20"/>
      <c r="BD11" s="20"/>
      <c r="BE11" s="20"/>
      <c r="BG11" s="20"/>
      <c r="BH11" s="20"/>
      <c r="BJ11" s="20"/>
      <c r="BK11" s="20"/>
      <c r="BM11" s="20"/>
      <c r="BN11" s="20"/>
      <c r="BP11" s="20"/>
      <c r="BQ11" s="20"/>
      <c r="BS11" s="20"/>
      <c r="BT11" s="20"/>
      <c r="BV11" s="20"/>
      <c r="BW11" s="20"/>
      <c r="BY11" s="20"/>
      <c r="BZ11" s="20"/>
      <c r="CB11" s="20"/>
      <c r="CC11" s="20"/>
      <c r="CE11" s="20"/>
      <c r="CF11" s="20"/>
      <c r="CH11" s="20"/>
      <c r="CI11" s="20"/>
    </row>
    <row r="12" spans="1:87" x14ac:dyDescent="0.25">
      <c r="A12" s="9">
        <f>9</f>
        <v>9</v>
      </c>
      <c r="B12" s="10" t="s">
        <v>67</v>
      </c>
      <c r="C12" s="10" t="s">
        <v>20</v>
      </c>
      <c r="D12" s="15">
        <v>2</v>
      </c>
      <c r="E12" s="13">
        <v>30.4</v>
      </c>
      <c r="F12" s="11">
        <f t="shared" si="0"/>
        <v>60.8</v>
      </c>
      <c r="G12" s="12">
        <f t="shared" si="1"/>
        <v>5.4029076173888316E-2</v>
      </c>
      <c r="I12" s="9">
        <f t="shared" si="2"/>
        <v>2</v>
      </c>
      <c r="J12" s="12">
        <f t="shared" si="3"/>
        <v>0</v>
      </c>
      <c r="K12" s="13">
        <f t="shared" si="5"/>
        <v>0</v>
      </c>
      <c r="L12" s="13">
        <f t="shared" si="4"/>
        <v>0</v>
      </c>
      <c r="N12" s="20"/>
      <c r="O12" s="20"/>
      <c r="Q12" s="20"/>
      <c r="R12" s="20"/>
      <c r="T12" s="20"/>
      <c r="U12" s="20"/>
      <c r="W12" s="20"/>
      <c r="X12" s="20"/>
      <c r="Z12" s="20"/>
      <c r="AA12" s="20"/>
      <c r="AC12" s="20"/>
      <c r="AD12" s="20"/>
      <c r="AF12" s="20"/>
      <c r="AG12" s="20"/>
      <c r="AI12" s="20"/>
      <c r="AJ12" s="20"/>
      <c r="AL12" s="20"/>
      <c r="AM12" s="20"/>
      <c r="AO12" s="20"/>
      <c r="AP12" s="20"/>
      <c r="AR12" s="20"/>
      <c r="AS12" s="20"/>
      <c r="AU12" s="20"/>
      <c r="AV12" s="20"/>
      <c r="AX12" s="20"/>
      <c r="AY12" s="20"/>
      <c r="BA12" s="20"/>
      <c r="BB12" s="20"/>
      <c r="BD12" s="20"/>
      <c r="BE12" s="20"/>
      <c r="BG12" s="20"/>
      <c r="BH12" s="20"/>
      <c r="BJ12" s="20"/>
      <c r="BK12" s="20"/>
      <c r="BM12" s="20"/>
      <c r="BN12" s="20"/>
      <c r="BP12" s="20"/>
      <c r="BQ12" s="20"/>
      <c r="BS12" s="20"/>
      <c r="BT12" s="20"/>
      <c r="BV12" s="20"/>
      <c r="BW12" s="20"/>
      <c r="BY12" s="20"/>
      <c r="BZ12" s="20"/>
      <c r="CB12" s="20"/>
      <c r="CC12" s="20"/>
      <c r="CE12" s="20"/>
      <c r="CF12" s="20"/>
      <c r="CH12" s="20"/>
      <c r="CI12" s="20"/>
    </row>
    <row r="13" spans="1:87" x14ac:dyDescent="0.25">
      <c r="A13" s="9">
        <f>10</f>
        <v>10</v>
      </c>
      <c r="B13" s="10" t="s">
        <v>68</v>
      </c>
      <c r="C13" s="10" t="s">
        <v>20</v>
      </c>
      <c r="D13" s="15">
        <v>2</v>
      </c>
      <c r="E13" s="13">
        <v>2.2999999999999998</v>
      </c>
      <c r="F13" s="11">
        <f t="shared" si="0"/>
        <v>4.5999999999999996</v>
      </c>
      <c r="G13" s="12">
        <f t="shared" si="1"/>
        <v>4.0877261578928662E-3</v>
      </c>
      <c r="I13" s="9">
        <f t="shared" si="2"/>
        <v>2</v>
      </c>
      <c r="J13" s="12">
        <f t="shared" si="3"/>
        <v>0</v>
      </c>
      <c r="K13" s="13">
        <f t="shared" si="5"/>
        <v>0</v>
      </c>
      <c r="L13" s="13">
        <f t="shared" si="4"/>
        <v>0</v>
      </c>
      <c r="N13" s="20"/>
      <c r="O13" s="20"/>
      <c r="Q13" s="20"/>
      <c r="R13" s="20"/>
      <c r="T13" s="20"/>
      <c r="U13" s="20"/>
      <c r="W13" s="20"/>
      <c r="X13" s="20"/>
      <c r="Z13" s="20"/>
      <c r="AA13" s="20"/>
      <c r="AC13" s="20"/>
      <c r="AD13" s="20"/>
      <c r="AF13" s="20"/>
      <c r="AG13" s="20"/>
      <c r="AI13" s="20"/>
      <c r="AJ13" s="20"/>
      <c r="AL13" s="20"/>
      <c r="AM13" s="20"/>
      <c r="AO13" s="20"/>
      <c r="AP13" s="20"/>
      <c r="AR13" s="20"/>
      <c r="AS13" s="20"/>
      <c r="AU13" s="20"/>
      <c r="AV13" s="20"/>
      <c r="AX13" s="20"/>
      <c r="AY13" s="20"/>
      <c r="BA13" s="20"/>
      <c r="BB13" s="20"/>
      <c r="BD13" s="20"/>
      <c r="BE13" s="20"/>
      <c r="BG13" s="20"/>
      <c r="BH13" s="20"/>
      <c r="BJ13" s="20"/>
      <c r="BK13" s="20"/>
      <c r="BM13" s="20"/>
      <c r="BN13" s="20"/>
      <c r="BP13" s="20"/>
      <c r="BQ13" s="20"/>
      <c r="BS13" s="20"/>
      <c r="BT13" s="20"/>
      <c r="BV13" s="20"/>
      <c r="BW13" s="20"/>
      <c r="BY13" s="20"/>
      <c r="BZ13" s="20"/>
      <c r="CB13" s="20"/>
      <c r="CC13" s="20"/>
      <c r="CE13" s="20"/>
      <c r="CF13" s="20"/>
      <c r="CH13" s="20"/>
      <c r="CI13" s="20"/>
    </row>
    <row r="14" spans="1:87" x14ac:dyDescent="0.25">
      <c r="A14" s="9">
        <f>11</f>
        <v>11</v>
      </c>
      <c r="B14" s="10" t="s">
        <v>69</v>
      </c>
      <c r="C14" s="10" t="s">
        <v>20</v>
      </c>
      <c r="D14" s="15">
        <v>2</v>
      </c>
      <c r="E14" s="13">
        <v>1.7</v>
      </c>
      <c r="F14" s="11">
        <f t="shared" si="0"/>
        <v>3.4</v>
      </c>
      <c r="G14" s="12">
        <f t="shared" si="1"/>
        <v>3.0213628123555965E-3</v>
      </c>
      <c r="I14" s="9">
        <f t="shared" si="2"/>
        <v>2</v>
      </c>
      <c r="J14" s="12">
        <f t="shared" si="3"/>
        <v>0</v>
      </c>
      <c r="K14" s="13">
        <f t="shared" si="5"/>
        <v>0</v>
      </c>
      <c r="L14" s="13">
        <f t="shared" si="4"/>
        <v>0</v>
      </c>
      <c r="N14" s="20"/>
      <c r="O14" s="20"/>
      <c r="Q14" s="20"/>
      <c r="R14" s="20"/>
      <c r="T14" s="20"/>
      <c r="U14" s="20"/>
      <c r="W14" s="20"/>
      <c r="X14" s="20"/>
      <c r="Z14" s="20"/>
      <c r="AA14" s="20"/>
      <c r="AC14" s="20"/>
      <c r="AD14" s="20"/>
      <c r="AF14" s="20"/>
      <c r="AG14" s="20"/>
      <c r="AI14" s="20"/>
      <c r="AJ14" s="20"/>
      <c r="AL14" s="20"/>
      <c r="AM14" s="20"/>
      <c r="AO14" s="20"/>
      <c r="AP14" s="20"/>
      <c r="AR14" s="20"/>
      <c r="AS14" s="20"/>
      <c r="AU14" s="20"/>
      <c r="AV14" s="20"/>
      <c r="AX14" s="20"/>
      <c r="AY14" s="20"/>
      <c r="BA14" s="20"/>
      <c r="BB14" s="20"/>
      <c r="BD14" s="20"/>
      <c r="BE14" s="20"/>
      <c r="BG14" s="20"/>
      <c r="BH14" s="20"/>
      <c r="BJ14" s="20"/>
      <c r="BK14" s="20"/>
      <c r="BM14" s="20"/>
      <c r="BN14" s="20"/>
      <c r="BP14" s="20"/>
      <c r="BQ14" s="20"/>
      <c r="BS14" s="20"/>
      <c r="BT14" s="20"/>
      <c r="BV14" s="20"/>
      <c r="BW14" s="20"/>
      <c r="BY14" s="20"/>
      <c r="BZ14" s="20"/>
      <c r="CB14" s="20"/>
      <c r="CC14" s="20"/>
      <c r="CE14" s="20"/>
      <c r="CF14" s="20"/>
      <c r="CH14" s="20"/>
      <c r="CI14" s="20"/>
    </row>
    <row r="15" spans="1:87" x14ac:dyDescent="0.25">
      <c r="A15" s="9">
        <f>12</f>
        <v>12</v>
      </c>
      <c r="B15" s="10" t="s">
        <v>70</v>
      </c>
      <c r="C15" s="10" t="s">
        <v>20</v>
      </c>
      <c r="D15" s="15">
        <v>2</v>
      </c>
      <c r="E15" s="13">
        <v>1.6</v>
      </c>
      <c r="F15" s="11">
        <f t="shared" si="0"/>
        <v>3.2</v>
      </c>
      <c r="G15" s="12">
        <f t="shared" si="1"/>
        <v>2.8436355880993853E-3</v>
      </c>
      <c r="I15" s="9">
        <f t="shared" si="2"/>
        <v>2</v>
      </c>
      <c r="J15" s="12">
        <f t="shared" si="3"/>
        <v>0</v>
      </c>
      <c r="K15" s="13">
        <f t="shared" si="5"/>
        <v>0</v>
      </c>
      <c r="L15" s="13">
        <f t="shared" si="4"/>
        <v>0</v>
      </c>
      <c r="N15" s="20"/>
      <c r="O15" s="20"/>
      <c r="Q15" s="20"/>
      <c r="R15" s="20"/>
      <c r="T15" s="20"/>
      <c r="U15" s="20"/>
      <c r="W15" s="20"/>
      <c r="X15" s="20"/>
      <c r="Z15" s="20"/>
      <c r="AA15" s="20"/>
      <c r="AC15" s="20"/>
      <c r="AD15" s="20"/>
      <c r="AF15" s="20"/>
      <c r="AG15" s="20"/>
      <c r="AI15" s="20"/>
      <c r="AJ15" s="20"/>
      <c r="AL15" s="20"/>
      <c r="AM15" s="20"/>
      <c r="AO15" s="20"/>
      <c r="AP15" s="20"/>
      <c r="AR15" s="20"/>
      <c r="AS15" s="20"/>
      <c r="AU15" s="20"/>
      <c r="AV15" s="20"/>
      <c r="AX15" s="20"/>
      <c r="AY15" s="20"/>
      <c r="BA15" s="20"/>
      <c r="BB15" s="20"/>
      <c r="BD15" s="20"/>
      <c r="BE15" s="20"/>
      <c r="BG15" s="20"/>
      <c r="BH15" s="20"/>
      <c r="BJ15" s="20"/>
      <c r="BK15" s="20"/>
      <c r="BM15" s="20"/>
      <c r="BN15" s="20"/>
      <c r="BP15" s="20"/>
      <c r="BQ15" s="20"/>
      <c r="BS15" s="20"/>
      <c r="BT15" s="20"/>
      <c r="BV15" s="20"/>
      <c r="BW15" s="20"/>
      <c r="BY15" s="20"/>
      <c r="BZ15" s="20"/>
      <c r="CB15" s="20"/>
      <c r="CC15" s="20"/>
      <c r="CE15" s="20"/>
      <c r="CF15" s="20"/>
      <c r="CH15" s="20"/>
      <c r="CI15" s="20"/>
    </row>
    <row r="16" spans="1:87" x14ac:dyDescent="0.25">
      <c r="A16" s="9">
        <f>13</f>
        <v>13</v>
      </c>
      <c r="B16" s="10" t="s">
        <v>71</v>
      </c>
      <c r="C16" s="10" t="s">
        <v>20</v>
      </c>
      <c r="D16" s="15">
        <v>2</v>
      </c>
      <c r="E16" s="13">
        <v>6</v>
      </c>
      <c r="F16" s="11">
        <f t="shared" si="0"/>
        <v>12</v>
      </c>
      <c r="G16" s="12">
        <f t="shared" si="1"/>
        <v>1.0663633455372695E-2</v>
      </c>
      <c r="I16" s="9">
        <f t="shared" si="2"/>
        <v>2</v>
      </c>
      <c r="J16" s="12">
        <f t="shared" si="3"/>
        <v>0</v>
      </c>
      <c r="K16" s="13">
        <f t="shared" si="5"/>
        <v>0</v>
      </c>
      <c r="L16" s="13">
        <f t="shared" si="4"/>
        <v>0</v>
      </c>
      <c r="N16" s="20"/>
      <c r="O16" s="20"/>
      <c r="Q16" s="20"/>
      <c r="R16" s="20"/>
      <c r="T16" s="20"/>
      <c r="U16" s="20"/>
      <c r="W16" s="20"/>
      <c r="X16" s="20"/>
      <c r="Z16" s="20"/>
      <c r="AA16" s="20"/>
      <c r="AC16" s="20"/>
      <c r="AD16" s="20"/>
      <c r="AF16" s="20"/>
      <c r="AG16" s="20"/>
      <c r="AI16" s="20"/>
      <c r="AJ16" s="20"/>
      <c r="AL16" s="20"/>
      <c r="AM16" s="20"/>
      <c r="AO16" s="20"/>
      <c r="AP16" s="20"/>
      <c r="AR16" s="20"/>
      <c r="AS16" s="20"/>
      <c r="AU16" s="20"/>
      <c r="AV16" s="20"/>
      <c r="AX16" s="20"/>
      <c r="AY16" s="20"/>
      <c r="BA16" s="20"/>
      <c r="BB16" s="20"/>
      <c r="BD16" s="20"/>
      <c r="BE16" s="20"/>
      <c r="BG16" s="20"/>
      <c r="BH16" s="20"/>
      <c r="BJ16" s="20"/>
      <c r="BK16" s="20"/>
      <c r="BM16" s="20"/>
      <c r="BN16" s="20"/>
      <c r="BP16" s="20"/>
      <c r="BQ16" s="20"/>
      <c r="BS16" s="20"/>
      <c r="BT16" s="20"/>
      <c r="BV16" s="20"/>
      <c r="BW16" s="20"/>
      <c r="BY16" s="20"/>
      <c r="BZ16" s="20"/>
      <c r="CB16" s="20"/>
      <c r="CC16" s="20"/>
      <c r="CE16" s="20"/>
      <c r="CF16" s="20"/>
      <c r="CH16" s="20"/>
      <c r="CI16" s="20"/>
    </row>
    <row r="17" spans="1:87" x14ac:dyDescent="0.25">
      <c r="A17" s="9">
        <f>14</f>
        <v>14</v>
      </c>
      <c r="B17" s="10" t="s">
        <v>72</v>
      </c>
      <c r="C17" s="10" t="s">
        <v>20</v>
      </c>
      <c r="D17" s="15">
        <v>4</v>
      </c>
      <c r="E17" s="13">
        <v>0.5</v>
      </c>
      <c r="F17" s="11">
        <f t="shared" si="0"/>
        <v>2</v>
      </c>
      <c r="G17" s="12">
        <f t="shared" si="1"/>
        <v>1.7772722425621157E-3</v>
      </c>
      <c r="I17" s="9">
        <f t="shared" si="2"/>
        <v>4</v>
      </c>
      <c r="J17" s="12">
        <f t="shared" si="3"/>
        <v>0</v>
      </c>
      <c r="K17" s="13">
        <f t="shared" si="5"/>
        <v>0</v>
      </c>
      <c r="L17" s="13">
        <f t="shared" si="4"/>
        <v>0</v>
      </c>
      <c r="N17" s="20"/>
      <c r="O17" s="20"/>
      <c r="Q17" s="20"/>
      <c r="R17" s="20"/>
      <c r="T17" s="20"/>
      <c r="U17" s="20"/>
      <c r="W17" s="20"/>
      <c r="X17" s="20"/>
      <c r="Z17" s="20"/>
      <c r="AA17" s="20"/>
      <c r="AC17" s="20"/>
      <c r="AD17" s="20"/>
      <c r="AF17" s="20"/>
      <c r="AG17" s="20"/>
      <c r="AI17" s="20"/>
      <c r="AJ17" s="20"/>
      <c r="AL17" s="20"/>
      <c r="AM17" s="20"/>
      <c r="AO17" s="20"/>
      <c r="AP17" s="20"/>
      <c r="AR17" s="20"/>
      <c r="AS17" s="20"/>
      <c r="AU17" s="20"/>
      <c r="AV17" s="20"/>
      <c r="AX17" s="20"/>
      <c r="AY17" s="20"/>
      <c r="BA17" s="20"/>
      <c r="BB17" s="20"/>
      <c r="BD17" s="20"/>
      <c r="BE17" s="20"/>
      <c r="BG17" s="20"/>
      <c r="BH17" s="20"/>
      <c r="BJ17" s="20"/>
      <c r="BK17" s="20"/>
      <c r="BM17" s="20"/>
      <c r="BN17" s="20"/>
      <c r="BP17" s="20"/>
      <c r="BQ17" s="20"/>
      <c r="BS17" s="20"/>
      <c r="BT17" s="20"/>
      <c r="BV17" s="20"/>
      <c r="BW17" s="20"/>
      <c r="BY17" s="20"/>
      <c r="BZ17" s="20"/>
      <c r="CB17" s="20"/>
      <c r="CC17" s="20"/>
      <c r="CE17" s="20"/>
      <c r="CF17" s="20"/>
      <c r="CH17" s="20"/>
      <c r="CI17" s="20"/>
    </row>
    <row r="18" spans="1:87" x14ac:dyDescent="0.25">
      <c r="A18" s="9">
        <f>15</f>
        <v>15</v>
      </c>
      <c r="B18" s="10" t="s">
        <v>73</v>
      </c>
      <c r="C18" s="10" t="s">
        <v>20</v>
      </c>
      <c r="D18" s="15">
        <v>2</v>
      </c>
      <c r="E18" s="13">
        <v>2.4</v>
      </c>
      <c r="F18" s="11">
        <f t="shared" si="0"/>
        <v>4.8</v>
      </c>
      <c r="G18" s="12">
        <f t="shared" si="1"/>
        <v>4.2654533821490778E-3</v>
      </c>
      <c r="I18" s="9">
        <f t="shared" si="2"/>
        <v>2</v>
      </c>
      <c r="J18" s="12">
        <f t="shared" si="3"/>
        <v>0</v>
      </c>
      <c r="K18" s="13">
        <f t="shared" si="5"/>
        <v>0</v>
      </c>
      <c r="L18" s="13">
        <f t="shared" si="4"/>
        <v>0</v>
      </c>
      <c r="N18" s="20"/>
      <c r="O18" s="20"/>
      <c r="Q18" s="20"/>
      <c r="R18" s="20"/>
      <c r="T18" s="20"/>
      <c r="U18" s="20"/>
      <c r="W18" s="20"/>
      <c r="X18" s="20"/>
      <c r="Z18" s="20"/>
      <c r="AA18" s="20"/>
      <c r="AC18" s="20"/>
      <c r="AD18" s="20"/>
      <c r="AF18" s="20"/>
      <c r="AG18" s="20"/>
      <c r="AI18" s="20"/>
      <c r="AJ18" s="20"/>
      <c r="AL18" s="20"/>
      <c r="AM18" s="20"/>
      <c r="AO18" s="20"/>
      <c r="AP18" s="20"/>
      <c r="AR18" s="20"/>
      <c r="AS18" s="20"/>
      <c r="AU18" s="20"/>
      <c r="AV18" s="20"/>
      <c r="AX18" s="20"/>
      <c r="AY18" s="20"/>
      <c r="BA18" s="20"/>
      <c r="BB18" s="20"/>
      <c r="BD18" s="20"/>
      <c r="BE18" s="20"/>
      <c r="BG18" s="20"/>
      <c r="BH18" s="20"/>
      <c r="BJ18" s="20"/>
      <c r="BK18" s="20"/>
      <c r="BM18" s="20"/>
      <c r="BN18" s="20"/>
      <c r="BP18" s="20"/>
      <c r="BQ18" s="20"/>
      <c r="BS18" s="20"/>
      <c r="BT18" s="20"/>
      <c r="BV18" s="20"/>
      <c r="BW18" s="20"/>
      <c r="BY18" s="20"/>
      <c r="BZ18" s="20"/>
      <c r="CB18" s="20"/>
      <c r="CC18" s="20"/>
      <c r="CE18" s="20"/>
      <c r="CF18" s="20"/>
      <c r="CH18" s="20"/>
      <c r="CI18" s="20"/>
    </row>
    <row r="19" spans="1:87" x14ac:dyDescent="0.25">
      <c r="A19" s="9">
        <f>16</f>
        <v>16</v>
      </c>
      <c r="B19" s="10" t="s">
        <v>74</v>
      </c>
      <c r="C19" s="10" t="s">
        <v>20</v>
      </c>
      <c r="D19" s="15">
        <v>4</v>
      </c>
      <c r="E19" s="13">
        <v>1.2</v>
      </c>
      <c r="F19" s="11">
        <f t="shared" si="0"/>
        <v>4.8</v>
      </c>
      <c r="G19" s="12">
        <f t="shared" si="1"/>
        <v>4.2654533821490778E-3</v>
      </c>
      <c r="I19" s="9">
        <f t="shared" si="2"/>
        <v>4</v>
      </c>
      <c r="J19" s="12">
        <f t="shared" si="3"/>
        <v>0</v>
      </c>
      <c r="K19" s="13">
        <f t="shared" si="5"/>
        <v>0</v>
      </c>
      <c r="L19" s="13">
        <f t="shared" si="4"/>
        <v>0</v>
      </c>
      <c r="N19" s="20"/>
      <c r="O19" s="20"/>
      <c r="Q19" s="20"/>
      <c r="R19" s="20"/>
      <c r="T19" s="20"/>
      <c r="U19" s="20"/>
      <c r="W19" s="20"/>
      <c r="X19" s="20"/>
      <c r="Z19" s="20"/>
      <c r="AA19" s="20"/>
      <c r="AC19" s="20"/>
      <c r="AD19" s="20"/>
      <c r="AF19" s="20"/>
      <c r="AG19" s="20"/>
      <c r="AI19" s="20"/>
      <c r="AJ19" s="20"/>
      <c r="AL19" s="20"/>
      <c r="AM19" s="20"/>
      <c r="AO19" s="20"/>
      <c r="AP19" s="20"/>
      <c r="AR19" s="20"/>
      <c r="AS19" s="20"/>
      <c r="AU19" s="20"/>
      <c r="AV19" s="20"/>
      <c r="AX19" s="20"/>
      <c r="AY19" s="20"/>
      <c r="BA19" s="20"/>
      <c r="BB19" s="20"/>
      <c r="BD19" s="20"/>
      <c r="BE19" s="20"/>
      <c r="BG19" s="20"/>
      <c r="BH19" s="20"/>
      <c r="BJ19" s="20"/>
      <c r="BK19" s="20"/>
      <c r="BM19" s="20"/>
      <c r="BN19" s="20"/>
      <c r="BP19" s="20"/>
      <c r="BQ19" s="20"/>
      <c r="BS19" s="20"/>
      <c r="BT19" s="20"/>
      <c r="BV19" s="20"/>
      <c r="BW19" s="20"/>
      <c r="BY19" s="20"/>
      <c r="BZ19" s="20"/>
      <c r="CB19" s="20"/>
      <c r="CC19" s="20"/>
      <c r="CE19" s="20"/>
      <c r="CF19" s="20"/>
      <c r="CH19" s="20"/>
      <c r="CI19" s="20"/>
    </row>
    <row r="20" spans="1:87" x14ac:dyDescent="0.25">
      <c r="A20" s="9">
        <f>17</f>
        <v>17</v>
      </c>
      <c r="B20" s="10" t="s">
        <v>75</v>
      </c>
      <c r="C20" s="10" t="s">
        <v>20</v>
      </c>
      <c r="D20" s="15">
        <v>2</v>
      </c>
      <c r="E20" s="13">
        <v>0.66</v>
      </c>
      <c r="F20" s="11">
        <f t="shared" si="0"/>
        <v>1.32</v>
      </c>
      <c r="G20" s="12">
        <f t="shared" si="1"/>
        <v>1.1729996800909964E-3</v>
      </c>
      <c r="I20" s="9">
        <f t="shared" si="2"/>
        <v>2</v>
      </c>
      <c r="J20" s="12">
        <f t="shared" si="3"/>
        <v>0</v>
      </c>
      <c r="K20" s="13">
        <f t="shared" si="5"/>
        <v>0</v>
      </c>
      <c r="L20" s="13">
        <f t="shared" si="4"/>
        <v>0</v>
      </c>
      <c r="N20" s="20"/>
      <c r="O20" s="20"/>
      <c r="Q20" s="20"/>
      <c r="R20" s="20"/>
      <c r="T20" s="20"/>
      <c r="U20" s="20"/>
      <c r="W20" s="20"/>
      <c r="X20" s="20"/>
      <c r="Z20" s="20"/>
      <c r="AA20" s="20"/>
      <c r="AC20" s="20"/>
      <c r="AD20" s="20"/>
      <c r="AF20" s="20"/>
      <c r="AG20" s="20"/>
      <c r="AI20" s="20"/>
      <c r="AJ20" s="20"/>
      <c r="AL20" s="20"/>
      <c r="AM20" s="20"/>
      <c r="AO20" s="20"/>
      <c r="AP20" s="20"/>
      <c r="AR20" s="20"/>
      <c r="AS20" s="20"/>
      <c r="AU20" s="20"/>
      <c r="AV20" s="20"/>
      <c r="AX20" s="20"/>
      <c r="AY20" s="20"/>
      <c r="BA20" s="20"/>
      <c r="BB20" s="20"/>
      <c r="BD20" s="20"/>
      <c r="BE20" s="20"/>
      <c r="BG20" s="20"/>
      <c r="BH20" s="20"/>
      <c r="BJ20" s="20"/>
      <c r="BK20" s="20"/>
      <c r="BM20" s="20"/>
      <c r="BN20" s="20"/>
      <c r="BP20" s="20"/>
      <c r="BQ20" s="20"/>
      <c r="BS20" s="20"/>
      <c r="BT20" s="20"/>
      <c r="BV20" s="20"/>
      <c r="BW20" s="20"/>
      <c r="BY20" s="20"/>
      <c r="BZ20" s="20"/>
      <c r="CB20" s="20"/>
      <c r="CC20" s="20"/>
      <c r="CE20" s="20"/>
      <c r="CF20" s="20"/>
      <c r="CH20" s="20"/>
      <c r="CI20" s="20"/>
    </row>
  </sheetData>
  <mergeCells count="425">
    <mergeCell ref="AO4:AP4"/>
    <mergeCell ref="AR4:AS4"/>
    <mergeCell ref="AU4:AV4"/>
    <mergeCell ref="AX4:AY4"/>
    <mergeCell ref="BA4:BB4"/>
    <mergeCell ref="BD4:BE4"/>
    <mergeCell ref="BG4:BH4"/>
    <mergeCell ref="BJ4:BK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CH6:CI6"/>
    <mergeCell ref="BM4:BN4"/>
    <mergeCell ref="BP4:BQ4"/>
    <mergeCell ref="BS4:BT4"/>
    <mergeCell ref="BV4:BW4"/>
    <mergeCell ref="BY4:BZ4"/>
    <mergeCell ref="CB4:CC4"/>
    <mergeCell ref="CE4:CF4"/>
    <mergeCell ref="CH4:CI4"/>
    <mergeCell ref="BP5:BQ5"/>
    <mergeCell ref="BS5:BT5"/>
    <mergeCell ref="BV5:BW5"/>
    <mergeCell ref="BY5:BZ5"/>
    <mergeCell ref="CB5:CC5"/>
    <mergeCell ref="CE5:CF5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CH5:CI5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CH8:CI8"/>
    <mergeCell ref="BP7:BQ7"/>
    <mergeCell ref="BS7:BT7"/>
    <mergeCell ref="BV7:BW7"/>
    <mergeCell ref="BY7:BZ7"/>
    <mergeCell ref="CB7:CC7"/>
    <mergeCell ref="CE7:CF7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9:AP9"/>
    <mergeCell ref="AR9:AS9"/>
    <mergeCell ref="AU9:AV9"/>
    <mergeCell ref="AX9:AY9"/>
    <mergeCell ref="BA9:BB9"/>
    <mergeCell ref="BD9:BE9"/>
    <mergeCell ref="BG9:BH9"/>
    <mergeCell ref="BJ9:BK9"/>
    <mergeCell ref="CH7:CI7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CH11:CI11"/>
    <mergeCell ref="BM9:BN9"/>
    <mergeCell ref="BP9:BQ9"/>
    <mergeCell ref="BS9:BT9"/>
    <mergeCell ref="BV9:BW9"/>
    <mergeCell ref="BY9:BZ9"/>
    <mergeCell ref="CB9:CC9"/>
    <mergeCell ref="CE9:CF9"/>
    <mergeCell ref="CH9:CI9"/>
    <mergeCell ref="BP10:BQ10"/>
    <mergeCell ref="BS10:BT10"/>
    <mergeCell ref="BV10:BW10"/>
    <mergeCell ref="BY10:BZ10"/>
    <mergeCell ref="CB10:CC10"/>
    <mergeCell ref="CE10:CF10"/>
    <mergeCell ref="N11:O11"/>
    <mergeCell ref="Q11:R11"/>
    <mergeCell ref="T11:U11"/>
    <mergeCell ref="W11:X11"/>
    <mergeCell ref="Z11:AA11"/>
    <mergeCell ref="AC11:AD11"/>
    <mergeCell ref="AF11:AG11"/>
    <mergeCell ref="AI11:AJ11"/>
    <mergeCell ref="AL11:AM11"/>
    <mergeCell ref="AO12:AP12"/>
    <mergeCell ref="AR12:AS12"/>
    <mergeCell ref="AU12:AV12"/>
    <mergeCell ref="AX12:AY12"/>
    <mergeCell ref="BA12:BB12"/>
    <mergeCell ref="BD12:BE12"/>
    <mergeCell ref="BG12:BH12"/>
    <mergeCell ref="BJ12:BK12"/>
    <mergeCell ref="CH10:CI10"/>
    <mergeCell ref="AO11:AP11"/>
    <mergeCell ref="AR11:AS11"/>
    <mergeCell ref="AU11:AV11"/>
    <mergeCell ref="AX11:AY11"/>
    <mergeCell ref="BA11:BB11"/>
    <mergeCell ref="BD11:BE11"/>
    <mergeCell ref="BG11:BH11"/>
    <mergeCell ref="BJ11:BK11"/>
    <mergeCell ref="BM11:BN11"/>
    <mergeCell ref="BP11:BQ11"/>
    <mergeCell ref="BS11:BT11"/>
    <mergeCell ref="BV11:BW11"/>
    <mergeCell ref="BY11:BZ11"/>
    <mergeCell ref="CB11:CC11"/>
    <mergeCell ref="CE11:CF11"/>
    <mergeCell ref="N12:O12"/>
    <mergeCell ref="Q12:R12"/>
    <mergeCell ref="T12:U12"/>
    <mergeCell ref="W12:X12"/>
    <mergeCell ref="Z12:AA12"/>
    <mergeCell ref="AC12:AD12"/>
    <mergeCell ref="AF12:AG12"/>
    <mergeCell ref="AI12:AJ12"/>
    <mergeCell ref="AL12:AM12"/>
    <mergeCell ref="AO13:AP13"/>
    <mergeCell ref="AR13:AS13"/>
    <mergeCell ref="AU13:AV13"/>
    <mergeCell ref="AX13:AY13"/>
    <mergeCell ref="BA13:BB13"/>
    <mergeCell ref="BD13:BE13"/>
    <mergeCell ref="BG13:BH13"/>
    <mergeCell ref="BJ13:BK13"/>
    <mergeCell ref="BM13:BN13"/>
    <mergeCell ref="N13:O13"/>
    <mergeCell ref="Q13:R13"/>
    <mergeCell ref="T13:U13"/>
    <mergeCell ref="W13:X13"/>
    <mergeCell ref="Z13:AA13"/>
    <mergeCell ref="AC13:AD13"/>
    <mergeCell ref="AF13:AG13"/>
    <mergeCell ref="AI13:AJ13"/>
    <mergeCell ref="AL13:AM13"/>
    <mergeCell ref="CH14:CI14"/>
    <mergeCell ref="BM12:BN12"/>
    <mergeCell ref="BP12:BQ12"/>
    <mergeCell ref="BS12:BT12"/>
    <mergeCell ref="BV12:BW12"/>
    <mergeCell ref="BY12:BZ12"/>
    <mergeCell ref="CB12:CC12"/>
    <mergeCell ref="CE12:CF12"/>
    <mergeCell ref="CH12:CI12"/>
    <mergeCell ref="BP13:BQ13"/>
    <mergeCell ref="BS13:BT13"/>
    <mergeCell ref="BV13:BW13"/>
    <mergeCell ref="BY13:BZ13"/>
    <mergeCell ref="CB13:CC13"/>
    <mergeCell ref="CE13:CF13"/>
    <mergeCell ref="N14:O14"/>
    <mergeCell ref="Q14:R14"/>
    <mergeCell ref="T14:U14"/>
    <mergeCell ref="W14:X14"/>
    <mergeCell ref="Z14:AA14"/>
    <mergeCell ref="AC14:AD14"/>
    <mergeCell ref="AF14:AG14"/>
    <mergeCell ref="AI14:AJ14"/>
    <mergeCell ref="AL14:AM14"/>
    <mergeCell ref="AO15:AP15"/>
    <mergeCell ref="AR15:AS15"/>
    <mergeCell ref="AU15:AV15"/>
    <mergeCell ref="AX15:AY15"/>
    <mergeCell ref="BA15:BB15"/>
    <mergeCell ref="BD15:BE15"/>
    <mergeCell ref="BG15:BH15"/>
    <mergeCell ref="BJ15:BK15"/>
    <mergeCell ref="CH13:CI13"/>
    <mergeCell ref="AO14:AP14"/>
    <mergeCell ref="AR14:AS14"/>
    <mergeCell ref="AU14:AV14"/>
    <mergeCell ref="AX14:AY14"/>
    <mergeCell ref="BA14:BB14"/>
    <mergeCell ref="BD14:BE14"/>
    <mergeCell ref="BG14:BH14"/>
    <mergeCell ref="BJ14:BK14"/>
    <mergeCell ref="BM14:BN14"/>
    <mergeCell ref="BP14:BQ14"/>
    <mergeCell ref="BS14:BT14"/>
    <mergeCell ref="BV14:BW14"/>
    <mergeCell ref="BY14:BZ14"/>
    <mergeCell ref="CB14:CC14"/>
    <mergeCell ref="CE14:CF14"/>
    <mergeCell ref="N15:O15"/>
    <mergeCell ref="Q15:R15"/>
    <mergeCell ref="T15:U15"/>
    <mergeCell ref="W15:X15"/>
    <mergeCell ref="Z15:AA15"/>
    <mergeCell ref="AC15:AD15"/>
    <mergeCell ref="AF15:AG15"/>
    <mergeCell ref="AI15:AJ15"/>
    <mergeCell ref="AL15:AM15"/>
    <mergeCell ref="AO16:AP16"/>
    <mergeCell ref="AR16:AS16"/>
    <mergeCell ref="AU16:AV16"/>
    <mergeCell ref="AX16:AY16"/>
    <mergeCell ref="BA16:BB16"/>
    <mergeCell ref="BD16:BE16"/>
    <mergeCell ref="BG16:BH16"/>
    <mergeCell ref="BJ16:BK16"/>
    <mergeCell ref="BM16:BN16"/>
    <mergeCell ref="N16:O16"/>
    <mergeCell ref="Q16:R16"/>
    <mergeCell ref="T16:U16"/>
    <mergeCell ref="W16:X16"/>
    <mergeCell ref="Z16:AA16"/>
    <mergeCell ref="AC16:AD16"/>
    <mergeCell ref="AF16:AG16"/>
    <mergeCell ref="AI16:AJ16"/>
    <mergeCell ref="AL16:AM16"/>
    <mergeCell ref="CH17:CI17"/>
    <mergeCell ref="BM15:BN15"/>
    <mergeCell ref="BP15:BQ15"/>
    <mergeCell ref="BS15:BT15"/>
    <mergeCell ref="BV15:BW15"/>
    <mergeCell ref="BY15:BZ15"/>
    <mergeCell ref="CB15:CC15"/>
    <mergeCell ref="CE15:CF15"/>
    <mergeCell ref="CH15:CI15"/>
    <mergeCell ref="BP16:BQ16"/>
    <mergeCell ref="BS16:BT16"/>
    <mergeCell ref="BV16:BW16"/>
    <mergeCell ref="BY16:BZ16"/>
    <mergeCell ref="CB16:CC16"/>
    <mergeCell ref="CE16:CF16"/>
    <mergeCell ref="N17:O17"/>
    <mergeCell ref="Q17:R17"/>
    <mergeCell ref="T17:U17"/>
    <mergeCell ref="W17:X17"/>
    <mergeCell ref="Z17:AA17"/>
    <mergeCell ref="AC17:AD17"/>
    <mergeCell ref="AF17:AG17"/>
    <mergeCell ref="AI17:AJ17"/>
    <mergeCell ref="AL17:AM17"/>
    <mergeCell ref="AO18:AP18"/>
    <mergeCell ref="AR18:AS18"/>
    <mergeCell ref="AU18:AV18"/>
    <mergeCell ref="AX18:AY18"/>
    <mergeCell ref="BA18:BB18"/>
    <mergeCell ref="BD18:BE18"/>
    <mergeCell ref="BG18:BH18"/>
    <mergeCell ref="BJ18:BK18"/>
    <mergeCell ref="CH16:CI16"/>
    <mergeCell ref="AO17:AP17"/>
    <mergeCell ref="AR17:AS17"/>
    <mergeCell ref="AU17:AV17"/>
    <mergeCell ref="AX17:AY17"/>
    <mergeCell ref="BA17:BB17"/>
    <mergeCell ref="BD17:BE17"/>
    <mergeCell ref="BG17:BH17"/>
    <mergeCell ref="BJ17:BK17"/>
    <mergeCell ref="BM17:BN17"/>
    <mergeCell ref="BP17:BQ17"/>
    <mergeCell ref="BS17:BT17"/>
    <mergeCell ref="BV17:BW17"/>
    <mergeCell ref="BY17:BZ17"/>
    <mergeCell ref="CB17:CC17"/>
    <mergeCell ref="CE17:CF17"/>
    <mergeCell ref="N18:O18"/>
    <mergeCell ref="Q18:R18"/>
    <mergeCell ref="T18:U18"/>
    <mergeCell ref="W18:X18"/>
    <mergeCell ref="Z18:AA18"/>
    <mergeCell ref="AC18:AD18"/>
    <mergeCell ref="AF18:AG18"/>
    <mergeCell ref="AI18:AJ18"/>
    <mergeCell ref="AL18:AM18"/>
    <mergeCell ref="AO19:AP19"/>
    <mergeCell ref="AR19:AS19"/>
    <mergeCell ref="AU19:AV19"/>
    <mergeCell ref="AX19:AY19"/>
    <mergeCell ref="BA19:BB19"/>
    <mergeCell ref="BD19:BE19"/>
    <mergeCell ref="BG19:BH19"/>
    <mergeCell ref="BJ19:BK19"/>
    <mergeCell ref="BM19:BN19"/>
    <mergeCell ref="N19:O19"/>
    <mergeCell ref="Q19:R19"/>
    <mergeCell ref="T19:U19"/>
    <mergeCell ref="W19:X19"/>
    <mergeCell ref="Z19:AA19"/>
    <mergeCell ref="AC19:AD19"/>
    <mergeCell ref="AF19:AG19"/>
    <mergeCell ref="AI19:AJ19"/>
    <mergeCell ref="AL19:AM19"/>
    <mergeCell ref="CE20:CF20"/>
    <mergeCell ref="CH20:CI20"/>
    <mergeCell ref="BM18:BN18"/>
    <mergeCell ref="BP18:BQ18"/>
    <mergeCell ref="BS18:BT18"/>
    <mergeCell ref="BV18:BW18"/>
    <mergeCell ref="BY18:BZ18"/>
    <mergeCell ref="CB18:CC18"/>
    <mergeCell ref="CE18:CF18"/>
    <mergeCell ref="CH18:CI18"/>
    <mergeCell ref="BP19:BQ19"/>
    <mergeCell ref="BS19:BT19"/>
    <mergeCell ref="BV19:BW19"/>
    <mergeCell ref="BY19:BZ19"/>
    <mergeCell ref="CB19:CC19"/>
    <mergeCell ref="CE19:CF19"/>
    <mergeCell ref="CH19:CI19"/>
    <mergeCell ref="BP20:BQ20"/>
    <mergeCell ref="BS20:BT20"/>
    <mergeCell ref="BV20:BW20"/>
    <mergeCell ref="BY20:BZ20"/>
    <mergeCell ref="CB20:CC20"/>
    <mergeCell ref="N20:O20"/>
    <mergeCell ref="Q20:R20"/>
    <mergeCell ref="T20:U20"/>
    <mergeCell ref="W20:X20"/>
    <mergeCell ref="Z20:AA20"/>
    <mergeCell ref="AC20:AD20"/>
    <mergeCell ref="AF20:AG20"/>
    <mergeCell ref="AI20:AJ20"/>
    <mergeCell ref="AL20:AM20"/>
    <mergeCell ref="AO20:AP20"/>
    <mergeCell ref="AR20:AS20"/>
    <mergeCell ref="AU20:AV20"/>
    <mergeCell ref="AX20:AY20"/>
    <mergeCell ref="BA20:BB20"/>
    <mergeCell ref="BD20:BE20"/>
    <mergeCell ref="BG20:BH20"/>
    <mergeCell ref="BJ20:BK20"/>
    <mergeCell ref="BM20:BN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6" sqref="D16"/>
    </sheetView>
  </sheetViews>
  <sheetFormatPr defaultRowHeight="15" x14ac:dyDescent="0.25"/>
  <cols>
    <col min="1" max="1" width="16" customWidth="1"/>
    <col min="2" max="2" width="22.28515625" customWidth="1"/>
    <col min="4" max="4" width="15.7109375" customWidth="1"/>
    <col min="5" max="5" width="17.140625" customWidth="1"/>
    <col min="6" max="6" width="15" customWidth="1"/>
    <col min="7" max="7" width="18.28515625" customWidth="1"/>
  </cols>
  <sheetData>
    <row r="1" spans="1:7" ht="18.75" x14ac:dyDescent="0.3">
      <c r="A1" s="25" t="s">
        <v>80</v>
      </c>
      <c r="B1" s="25"/>
      <c r="C1" s="25"/>
      <c r="D1" s="25"/>
      <c r="E1" s="25"/>
      <c r="F1" s="25"/>
      <c r="G1" s="25"/>
    </row>
    <row r="2" spans="1:7" ht="36" x14ac:dyDescent="0.25">
      <c r="A2" s="16" t="s">
        <v>5</v>
      </c>
      <c r="B2" s="16" t="s">
        <v>6</v>
      </c>
      <c r="C2" s="16" t="s">
        <v>8</v>
      </c>
      <c r="D2" s="16" t="s">
        <v>9</v>
      </c>
      <c r="E2" s="16" t="s">
        <v>10</v>
      </c>
      <c r="F2" s="16" t="s">
        <v>14</v>
      </c>
      <c r="G2" s="16" t="s">
        <v>78</v>
      </c>
    </row>
    <row r="3" spans="1:7" ht="18" x14ac:dyDescent="0.25">
      <c r="A3" s="16" t="s">
        <v>60</v>
      </c>
      <c r="B3" s="16" t="s">
        <v>20</v>
      </c>
      <c r="C3" s="16">
        <v>176</v>
      </c>
      <c r="D3" s="16">
        <v>3.15</v>
      </c>
      <c r="E3" s="16">
        <v>554.4</v>
      </c>
      <c r="F3" s="17">
        <f>Упаковка!K5</f>
        <v>0</v>
      </c>
      <c r="G3" s="17">
        <f>C3-F3</f>
        <v>176</v>
      </c>
    </row>
    <row r="4" spans="1:7" ht="18" x14ac:dyDescent="0.25">
      <c r="A4" s="16" t="s">
        <v>61</v>
      </c>
      <c r="B4" s="16" t="s">
        <v>20</v>
      </c>
      <c r="C4" s="16">
        <v>58</v>
      </c>
      <c r="D4" s="16">
        <v>1.2</v>
      </c>
      <c r="E4" s="16">
        <v>148.80000000000001</v>
      </c>
      <c r="F4" s="17">
        <f>Упаковка!K6</f>
        <v>0</v>
      </c>
      <c r="G4" s="17">
        <f>C4-F4</f>
        <v>58</v>
      </c>
    </row>
    <row r="5" spans="1:7" ht="18" x14ac:dyDescent="0.25">
      <c r="A5" s="16" t="s">
        <v>62</v>
      </c>
      <c r="B5" s="16" t="s">
        <v>20</v>
      </c>
      <c r="C5" s="16">
        <v>29</v>
      </c>
      <c r="D5" s="16">
        <v>6</v>
      </c>
      <c r="E5" s="16">
        <v>37.799999999999997</v>
      </c>
      <c r="F5" s="17">
        <f>Упаковка!K7</f>
        <v>0</v>
      </c>
      <c r="G5" s="17">
        <f t="shared" ref="G5:G19" si="0">C5-F5</f>
        <v>29</v>
      </c>
    </row>
    <row r="6" spans="1:7" ht="18" x14ac:dyDescent="0.25">
      <c r="A6" s="16" t="s">
        <v>63</v>
      </c>
      <c r="B6" s="16" t="s">
        <v>20</v>
      </c>
      <c r="C6" s="16">
        <v>2</v>
      </c>
      <c r="D6" s="16">
        <v>30.4</v>
      </c>
      <c r="E6" s="16">
        <v>39.6</v>
      </c>
      <c r="F6" s="17">
        <f>Упаковка!K8</f>
        <v>0</v>
      </c>
      <c r="G6" s="17">
        <f t="shared" si="0"/>
        <v>2</v>
      </c>
    </row>
    <row r="7" spans="1:7" ht="18" x14ac:dyDescent="0.25">
      <c r="A7" s="16" t="s">
        <v>64</v>
      </c>
      <c r="B7" s="16" t="s">
        <v>20</v>
      </c>
      <c r="C7" s="16">
        <v>2</v>
      </c>
      <c r="D7" s="16">
        <v>29.6</v>
      </c>
      <c r="E7" s="16">
        <v>44.800000000000004</v>
      </c>
      <c r="F7" s="17">
        <f>Упаковка!K9</f>
        <v>0</v>
      </c>
      <c r="G7" s="17">
        <f t="shared" si="0"/>
        <v>2</v>
      </c>
    </row>
    <row r="8" spans="1:7" ht="18" x14ac:dyDescent="0.25">
      <c r="A8" s="16" t="s">
        <v>65</v>
      </c>
      <c r="B8" s="16" t="s">
        <v>20</v>
      </c>
      <c r="C8" s="16">
        <v>2</v>
      </c>
      <c r="D8" s="16">
        <v>25.6</v>
      </c>
      <c r="E8" s="16">
        <v>80.600000000000009</v>
      </c>
      <c r="F8" s="17">
        <f>Упаковка!K10</f>
        <v>0</v>
      </c>
      <c r="G8" s="17">
        <f t="shared" si="0"/>
        <v>2</v>
      </c>
    </row>
    <row r="9" spans="1:7" ht="18" x14ac:dyDescent="0.25">
      <c r="A9" s="16" t="s">
        <v>66</v>
      </c>
      <c r="B9" s="16" t="s">
        <v>20</v>
      </c>
      <c r="C9" s="16">
        <v>2</v>
      </c>
      <c r="D9" s="16">
        <v>29.6</v>
      </c>
      <c r="E9" s="16">
        <v>62.4</v>
      </c>
      <c r="F9" s="17">
        <f>Упаковка!K11</f>
        <v>0</v>
      </c>
      <c r="G9" s="17">
        <f t="shared" si="0"/>
        <v>2</v>
      </c>
    </row>
    <row r="10" spans="1:7" ht="18" x14ac:dyDescent="0.25">
      <c r="A10" s="16" t="s">
        <v>67</v>
      </c>
      <c r="B10" s="16" t="s">
        <v>20</v>
      </c>
      <c r="C10" s="16">
        <v>2</v>
      </c>
      <c r="D10" s="16">
        <v>30.4</v>
      </c>
      <c r="E10" s="16">
        <v>10</v>
      </c>
      <c r="F10" s="17">
        <f>Упаковка!K12</f>
        <v>0</v>
      </c>
      <c r="G10" s="17">
        <f t="shared" si="0"/>
        <v>2</v>
      </c>
    </row>
    <row r="11" spans="1:7" ht="18" x14ac:dyDescent="0.25">
      <c r="A11" s="16" t="s">
        <v>68</v>
      </c>
      <c r="B11" s="16" t="s">
        <v>20</v>
      </c>
      <c r="C11" s="16">
        <v>2</v>
      </c>
      <c r="D11" s="16">
        <v>2.2999999999999998</v>
      </c>
      <c r="E11" s="16">
        <v>12.4</v>
      </c>
      <c r="F11" s="17">
        <f>Упаковка!K13</f>
        <v>0</v>
      </c>
      <c r="G11" s="17">
        <f t="shared" si="0"/>
        <v>2</v>
      </c>
    </row>
    <row r="12" spans="1:7" ht="18" x14ac:dyDescent="0.25">
      <c r="A12" s="16" t="s">
        <v>69</v>
      </c>
      <c r="B12" s="16" t="s">
        <v>20</v>
      </c>
      <c r="C12" s="16">
        <v>2</v>
      </c>
      <c r="D12" s="16">
        <v>1.7</v>
      </c>
      <c r="E12" s="16">
        <v>4.8</v>
      </c>
      <c r="F12" s="17">
        <f>Упаковка!K14</f>
        <v>0</v>
      </c>
      <c r="G12" s="17">
        <f t="shared" si="0"/>
        <v>2</v>
      </c>
    </row>
    <row r="13" spans="1:7" ht="18" x14ac:dyDescent="0.25">
      <c r="A13" s="16" t="s">
        <v>70</v>
      </c>
      <c r="B13" s="16" t="s">
        <v>20</v>
      </c>
      <c r="C13" s="16">
        <v>2</v>
      </c>
      <c r="D13" s="16">
        <v>1.6</v>
      </c>
      <c r="E13" s="16">
        <v>12.4</v>
      </c>
      <c r="F13" s="17">
        <f>Упаковка!K15</f>
        <v>0</v>
      </c>
      <c r="G13" s="17">
        <f t="shared" si="0"/>
        <v>2</v>
      </c>
    </row>
    <row r="14" spans="1:7" ht="18" x14ac:dyDescent="0.25">
      <c r="A14" s="16" t="s">
        <v>71</v>
      </c>
      <c r="B14" s="16" t="s">
        <v>20</v>
      </c>
      <c r="C14" s="16">
        <v>2</v>
      </c>
      <c r="D14" s="16">
        <v>6</v>
      </c>
      <c r="E14" s="16">
        <v>100.8</v>
      </c>
      <c r="F14" s="17">
        <f>Упаковка!K16</f>
        <v>0</v>
      </c>
      <c r="G14" s="17">
        <f t="shared" si="0"/>
        <v>2</v>
      </c>
    </row>
    <row r="15" spans="1:7" ht="18" x14ac:dyDescent="0.25">
      <c r="A15" s="16" t="s">
        <v>72</v>
      </c>
      <c r="B15" s="16" t="s">
        <v>20</v>
      </c>
      <c r="C15" s="16">
        <v>4</v>
      </c>
      <c r="D15" s="16">
        <v>0.5</v>
      </c>
      <c r="E15" s="16">
        <v>554.4</v>
      </c>
      <c r="F15" s="17">
        <f>Упаковка!K17</f>
        <v>0</v>
      </c>
      <c r="G15" s="17">
        <f t="shared" si="0"/>
        <v>4</v>
      </c>
    </row>
    <row r="16" spans="1:7" ht="18" x14ac:dyDescent="0.25">
      <c r="A16" s="16" t="s">
        <v>73</v>
      </c>
      <c r="B16" s="16" t="s">
        <v>20</v>
      </c>
      <c r="C16" s="16">
        <v>2</v>
      </c>
      <c r="D16" s="16">
        <v>2.4</v>
      </c>
      <c r="E16" s="16">
        <v>117.60000000000001</v>
      </c>
      <c r="F16" s="17">
        <f>Упаковка!K18</f>
        <v>0</v>
      </c>
      <c r="G16" s="17">
        <f t="shared" si="0"/>
        <v>2</v>
      </c>
    </row>
    <row r="17" spans="1:7" ht="18" x14ac:dyDescent="0.25">
      <c r="A17" s="16" t="s">
        <v>74</v>
      </c>
      <c r="B17" s="16" t="s">
        <v>20</v>
      </c>
      <c r="C17" s="16">
        <v>4</v>
      </c>
      <c r="D17" s="16">
        <v>1.2</v>
      </c>
      <c r="E17" s="16">
        <v>14.1</v>
      </c>
      <c r="F17" s="17">
        <f>Упаковка!K19</f>
        <v>0</v>
      </c>
      <c r="G17" s="17">
        <f t="shared" si="0"/>
        <v>4</v>
      </c>
    </row>
    <row r="18" spans="1:7" ht="18" x14ac:dyDescent="0.25">
      <c r="A18" s="16" t="s">
        <v>75</v>
      </c>
      <c r="B18" s="16" t="s">
        <v>20</v>
      </c>
      <c r="C18" s="16">
        <v>2</v>
      </c>
      <c r="D18" s="16">
        <v>0.66</v>
      </c>
      <c r="E18" s="16">
        <v>18.7</v>
      </c>
      <c r="F18" s="17">
        <f>Упаковка!K20</f>
        <v>0</v>
      </c>
      <c r="G18" s="17">
        <f t="shared" si="0"/>
        <v>2</v>
      </c>
    </row>
    <row r="19" spans="1:7" ht="18" x14ac:dyDescent="0.25">
      <c r="A19" s="16" t="s">
        <v>79</v>
      </c>
      <c r="B19" s="16"/>
      <c r="C19" s="16"/>
      <c r="D19" s="16"/>
      <c r="E19" s="16">
        <f>SUM(E3:E18)</f>
        <v>1813.5999999999997</v>
      </c>
      <c r="F19" s="16"/>
      <c r="G19" s="16">
        <f t="shared" si="0"/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Раскрой полипропилена</vt:lpstr>
      <vt:lpstr>Пришить крючки и петли</vt:lpstr>
      <vt:lpstr>Сшивка полипропилена</vt:lpstr>
      <vt:lpstr>Наклейка синтепона</vt:lpstr>
      <vt:lpstr>Сборка</vt:lpstr>
      <vt:lpstr>Пробивка люверс</vt:lpstr>
      <vt:lpstr>Упаковка</vt:lpstr>
      <vt:lpstr>Изготовление анагара 041</vt:lpstr>
    </vt:vector>
  </TitlesOfParts>
  <Company>Тентовые конструкции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Производственное задание для утеплителя  П-041</dc:title>
  <dc:subject>With document properties</dc:subject>
  <dc:creator>Ivan Metliaev</dc:creator>
  <cp:keywords>СПУ, Ангары, Полотно</cp:keywords>
  <dc:description>Created with Python and Ivan Metliaev program</dc:description>
  <cp:lastModifiedBy>User</cp:lastModifiedBy>
  <dcterms:created xsi:type="dcterms:W3CDTF">2022-06-23T14:54:38Z</dcterms:created>
  <dcterms:modified xsi:type="dcterms:W3CDTF">2022-07-29T07:13:19Z</dcterms:modified>
  <cp:category>Утеплитель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омер проекта">
    <vt:lpwstr>{'041'}</vt:lpwstr>
  </property>
</Properties>
</file>