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Раскрой полипропилена" sheetId="1" r:id="rId4"/>
    <sheet state="visible" name="Раскрой ПУ" sheetId="2" r:id="rId5"/>
    <sheet state="visible" name="Наклейка синтепона" sheetId="3" r:id="rId6"/>
    <sheet state="visible" name="Cборка без клея" sheetId="4" r:id="rId7"/>
    <sheet state="visible" name="Пробивка люверс" sheetId="5" r:id="rId8"/>
    <sheet state="visible" name="Упаковка" sheetId="6" r:id="rId9"/>
    <sheet state="visible" name="Изготовление анагара 026" sheetId="7" r:id="rId10"/>
  </sheets>
  <definedNames/>
  <calcPr/>
</workbook>
</file>

<file path=xl/sharedStrings.xml><?xml version="1.0" encoding="utf-8"?>
<sst xmlns="http://schemas.openxmlformats.org/spreadsheetml/2006/main" count="736" uniqueCount="84">
  <si>
    <t>Учет выпуска продукции</t>
  </si>
  <si>
    <t>Всего смен</t>
  </si>
  <si>
    <t>Смена:</t>
  </si>
  <si>
    <t>Средняя производ.</t>
  </si>
  <si>
    <t>Проект 026</t>
  </si>
  <si>
    <t>Дата:</t>
  </si>
  <si>
    <t>№</t>
  </si>
  <si>
    <t>Марка</t>
  </si>
  <si>
    <t>Наименование</t>
  </si>
  <si>
    <t>Наименование полуфабриката</t>
  </si>
  <si>
    <t>Кол.</t>
  </si>
  <si>
    <t>Площадь марки, м2</t>
  </si>
  <si>
    <t>Площадь общая, м2</t>
  </si>
  <si>
    <t>Доля марки в общей массе, %</t>
  </si>
  <si>
    <t>Требуется изготовить</t>
  </si>
  <si>
    <t>% готовности ангара</t>
  </si>
  <si>
    <t>Изготовлено</t>
  </si>
  <si>
    <t>Площадь, м2</t>
  </si>
  <si>
    <t>1</t>
  </si>
  <si>
    <t>CПУ - 1</t>
  </si>
  <si>
    <t>Утеплитель</t>
  </si>
  <si>
    <t>ПП 1.1</t>
  </si>
  <si>
    <t>CПУ - 2</t>
  </si>
  <si>
    <t>ПП 2.1</t>
  </si>
  <si>
    <t>CПУ - 3</t>
  </si>
  <si>
    <t>ПП 3.1</t>
  </si>
  <si>
    <t>CПУ - 4</t>
  </si>
  <si>
    <t>ПП 4.1</t>
  </si>
  <si>
    <t>CПУ - 5</t>
  </si>
  <si>
    <t>ПП 5.1</t>
  </si>
  <si>
    <t>CПУ - 6</t>
  </si>
  <si>
    <t>ПП 6.1</t>
  </si>
  <si>
    <t>CПУ - 7</t>
  </si>
  <si>
    <t>ПП 7.1</t>
  </si>
  <si>
    <t>CПУ - 8</t>
  </si>
  <si>
    <t>ПП 8.1</t>
  </si>
  <si>
    <t>CПУ - 9</t>
  </si>
  <si>
    <t>ПП 9.1</t>
  </si>
  <si>
    <t>CПУ - 10</t>
  </si>
  <si>
    <t>ПП 10.1</t>
  </si>
  <si>
    <t>CПУ - 11</t>
  </si>
  <si>
    <t>ПП 11.1</t>
  </si>
  <si>
    <t>CПУ - 12</t>
  </si>
  <si>
    <t>ПП 12.1</t>
  </si>
  <si>
    <t>CПУ - 13</t>
  </si>
  <si>
    <t>ПП 13.1</t>
  </si>
  <si>
    <t>CПУ - 14</t>
  </si>
  <si>
    <t>ПП 14.1</t>
  </si>
  <si>
    <t>CПУ - 15</t>
  </si>
  <si>
    <t>ПП 15.1</t>
  </si>
  <si>
    <t>CПУ - 16</t>
  </si>
  <si>
    <t>ПП 16.1</t>
  </si>
  <si>
    <t>CПУ - 17</t>
  </si>
  <si>
    <t>ПП 17.1</t>
  </si>
  <si>
    <t>CПУ - 18</t>
  </si>
  <si>
    <t>ПП 18.1</t>
  </si>
  <si>
    <t>CПУ - 19</t>
  </si>
  <si>
    <t>ПП 19.1</t>
  </si>
  <si>
    <t>CПУ - 20</t>
  </si>
  <si>
    <t>ПП 20.1</t>
  </si>
  <si>
    <t>ПУ 1.1</t>
  </si>
  <si>
    <t>CПУ №15</t>
  </si>
  <si>
    <t>CПУ №16</t>
  </si>
  <si>
    <t>CПУ №17</t>
  </si>
  <si>
    <t>CПУ №18</t>
  </si>
  <si>
    <t>CПУ №19</t>
  </si>
  <si>
    <t>CПУ №20</t>
  </si>
  <si>
    <t>CПУ №1</t>
  </si>
  <si>
    <t>CПУ №2</t>
  </si>
  <si>
    <t>CПУ №3</t>
  </si>
  <si>
    <t>CПУ №4</t>
  </si>
  <si>
    <t>CПУ №5</t>
  </si>
  <si>
    <t>CПУ №6</t>
  </si>
  <si>
    <t>CПУ №7</t>
  </si>
  <si>
    <t>CПУ №8</t>
  </si>
  <si>
    <t>CПУ №9</t>
  </si>
  <si>
    <t>CПУ №10</t>
  </si>
  <si>
    <t>CПУ №11</t>
  </si>
  <si>
    <t>CПУ №12</t>
  </si>
  <si>
    <t>CПУ №13</t>
  </si>
  <si>
    <t>CПУ №14</t>
  </si>
  <si>
    <t>Изготовление ангара 30х45 ГАС</t>
  </si>
  <si>
    <t>Остаток в произодстве</t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</si>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</sst>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0"/>
    <numFmt numFmtId="165" formatCode="0.0%"/>
  </numFmts>
  <fonts count="8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b/>
      <sz val="11.0"/>
      <color rgb="FFFF0000"/>
      <name val="Calibri"/>
    </font>
    <font/>
    <font>
      <sz val="14.0"/>
      <color theme="1"/>
      <name val="Calibri"/>
    </font>
    <font>
      <i/>
      <sz val="14.0"/>
      <color theme="1"/>
      <name val="Gost common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6E0B4"/>
        <bgColor rgb="FFC6E0B4"/>
      </patternFill>
    </fill>
    <fill>
      <patternFill patternType="solid">
        <fgColor rgb="FFBDD7EE"/>
        <bgColor rgb="FFBDD7EE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/>
    </xf>
    <xf borderId="0" fillId="0" fontId="3" numFmtId="0" xfId="0" applyFont="1"/>
    <xf borderId="0" fillId="0" fontId="4" numFmtId="164" xfId="0" applyAlignment="1" applyFont="1" applyNumberFormat="1">
      <alignment horizontal="center" vertical="center"/>
    </xf>
    <xf borderId="0" fillId="0" fontId="4" numFmtId="2" xfId="0" applyAlignment="1" applyFont="1" applyNumberFormat="1">
      <alignment horizontal="center" vertical="center"/>
    </xf>
    <xf borderId="0" fillId="0" fontId="4" numFmtId="165" xfId="0" applyAlignment="1" applyFont="1" applyNumberFormat="1">
      <alignment horizontal="center" vertical="center"/>
    </xf>
    <xf borderId="1" fillId="0" fontId="1" numFmtId="0" xfId="0" applyAlignment="1" applyBorder="1" applyFont="1">
      <alignment horizontal="center"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2" fillId="4" fontId="2" numFmtId="164" xfId="0" applyAlignment="1" applyBorder="1" applyFill="1" applyFont="1" applyNumberFormat="1">
      <alignment horizontal="center" vertical="center"/>
    </xf>
    <xf borderId="3" fillId="0" fontId="5" numFmtId="0" xfId="0" applyBorder="1" applyFont="1"/>
    <xf borderId="1" fillId="0" fontId="2" numFmtId="164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2" numFmtId="3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3" fontId="2" numFmtId="2" xfId="0" applyAlignment="1" applyBorder="1" applyFont="1" applyNumberFormat="1">
      <alignment horizontal="center" vertical="center"/>
    </xf>
    <xf borderId="2" fillId="0" fontId="2" numFmtId="3" xfId="0" applyAlignment="1" applyBorder="1" applyFont="1" applyNumberFormat="1">
      <alignment horizontal="center" vertical="center"/>
    </xf>
    <xf borderId="2" fillId="0" fontId="6" numFmtId="0" xfId="0" applyAlignment="1" applyBorder="1" applyFont="1">
      <alignment horizontal="center"/>
    </xf>
    <xf borderId="4" fillId="0" fontId="5" numFmtId="0" xfId="0" applyBorder="1" applyFont="1"/>
    <xf borderId="1" fillId="0" fontId="7" numFmtId="0" xfId="0" applyAlignment="1" applyBorder="1" applyFont="1">
      <alignment horizontal="center" shrinkToFit="0" vertical="center" wrapText="1"/>
    </xf>
    <xf borderId="1" fillId="0" fontId="7" numFmtId="2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3.0" ySplit="4.0" topLeftCell="N5" activePane="bottomRight" state="frozen"/>
      <selection activeCell="N1" sqref="N1" pane="topRight"/>
      <selection activeCell="A5" sqref="A5" pane="bottomLeft"/>
      <selection activeCell="N5" sqref="N5" pane="bottomRight"/>
    </sheetView>
  </sheetViews>
  <sheetFormatPr customHeight="1" defaultColWidth="14.43" defaultRowHeight="15.0"/>
  <cols>
    <col customWidth="1" min="1" max="1" width="8.71"/>
    <col customWidth="1" min="2" max="2" width="10.86"/>
    <col customWidth="1" min="3" max="3" width="16.29"/>
    <col customWidth="1" min="4" max="4" width="16.86"/>
    <col customWidth="1" min="5" max="5" width="8.71"/>
    <col customWidth="1" min="6" max="6" width="12.57"/>
    <col customWidth="1" min="7" max="7" width="12.0"/>
    <col customWidth="1" min="8" max="8" width="13.29"/>
    <col customWidth="1" min="9" max="9" width="8.71"/>
    <col customWidth="1" min="10" max="10" width="14.57"/>
    <col customWidth="1" min="11" max="11" width="15.29"/>
    <col customWidth="1" min="12" max="12" width="13.86"/>
    <col customWidth="1" min="13" max="88" width="8.71"/>
  </cols>
  <sheetData>
    <row r="1">
      <c r="A1" s="1" t="s">
        <v>0</v>
      </c>
      <c r="L1" s="2" t="s">
        <v>1</v>
      </c>
      <c r="M1" s="3">
        <f>COUNTA(P1,S1,V1,Y1,AB1,AE1,AH1,AK1,AN1,AQ1,AT1,AW1,AZ1,BC1,BF1,BI1,BL1,BO1,BR1,BU1,BX1,EK1,CA1,CD1,CG1)</f>
        <v>0</v>
      </c>
      <c r="O1" s="2" t="s">
        <v>2</v>
      </c>
      <c r="R1" s="2" t="s">
        <v>2</v>
      </c>
      <c r="U1" s="2" t="s">
        <v>2</v>
      </c>
      <c r="X1" s="2" t="s">
        <v>2</v>
      </c>
      <c r="AA1" s="2" t="s">
        <v>2</v>
      </c>
      <c r="AD1" s="2" t="s">
        <v>2</v>
      </c>
      <c r="AG1" s="2" t="s">
        <v>2</v>
      </c>
      <c r="AJ1" s="2" t="s">
        <v>2</v>
      </c>
      <c r="AM1" s="2" t="s">
        <v>2</v>
      </c>
      <c r="AP1" s="2" t="s">
        <v>2</v>
      </c>
      <c r="AS1" s="2" t="s">
        <v>2</v>
      </c>
      <c r="AV1" s="2" t="s">
        <v>2</v>
      </c>
      <c r="AY1" s="2" t="s">
        <v>2</v>
      </c>
      <c r="BB1" s="2" t="s">
        <v>2</v>
      </c>
      <c r="BE1" s="2" t="s">
        <v>2</v>
      </c>
      <c r="BH1" s="2" t="s">
        <v>2</v>
      </c>
      <c r="BK1" s="2" t="s">
        <v>2</v>
      </c>
      <c r="BN1" s="2" t="s">
        <v>2</v>
      </c>
      <c r="BQ1" s="2" t="s">
        <v>2</v>
      </c>
      <c r="BT1" s="2" t="s">
        <v>2</v>
      </c>
      <c r="BW1" s="2" t="s">
        <v>2</v>
      </c>
      <c r="BZ1" s="2" t="s">
        <v>2</v>
      </c>
      <c r="CC1" s="2" t="s">
        <v>2</v>
      </c>
      <c r="CF1" s="2" t="s">
        <v>2</v>
      </c>
      <c r="CI1" s="2" t="s">
        <v>2</v>
      </c>
    </row>
    <row r="2">
      <c r="L2" s="2" t="s">
        <v>3</v>
      </c>
      <c r="M2" s="3" t="str">
        <f>IFERROR(M3/M1,"0")</f>
        <v>0</v>
      </c>
    </row>
    <row r="3">
      <c r="A3" s="1" t="s">
        <v>4</v>
      </c>
      <c r="E3" s="4">
        <f>SUM(E5:E24)</f>
        <v>1416</v>
      </c>
      <c r="G3" s="5">
        <f t="shared" ref="G3:H3" si="1">SUM(G5:G24)</f>
        <v>7972</v>
      </c>
      <c r="H3" s="6">
        <f t="shared" si="1"/>
        <v>1</v>
      </c>
      <c r="J3" s="5">
        <f t="shared" ref="J3:M3" si="2">SUM(J5:J24)</f>
        <v>1416</v>
      </c>
      <c r="K3" s="6">
        <f t="shared" si="2"/>
        <v>0</v>
      </c>
      <c r="L3" s="4">
        <f t="shared" si="2"/>
        <v>0</v>
      </c>
      <c r="M3" s="5">
        <f t="shared" si="2"/>
        <v>0</v>
      </c>
      <c r="O3" s="2" t="s">
        <v>5</v>
      </c>
      <c r="R3" s="2" t="s">
        <v>5</v>
      </c>
      <c r="U3" s="2" t="s">
        <v>5</v>
      </c>
      <c r="X3" s="2" t="s">
        <v>5</v>
      </c>
      <c r="AA3" s="2" t="s">
        <v>5</v>
      </c>
      <c r="AD3" s="2" t="s">
        <v>5</v>
      </c>
      <c r="AG3" s="2" t="s">
        <v>5</v>
      </c>
      <c r="AJ3" s="2" t="s">
        <v>5</v>
      </c>
      <c r="AM3" s="2" t="s">
        <v>5</v>
      </c>
      <c r="AP3" s="2" t="s">
        <v>5</v>
      </c>
      <c r="AS3" s="2" t="s">
        <v>5</v>
      </c>
      <c r="AV3" s="2" t="s">
        <v>5</v>
      </c>
      <c r="AY3" s="2" t="s">
        <v>5</v>
      </c>
      <c r="BB3" s="2" t="s">
        <v>5</v>
      </c>
      <c r="BE3" s="2" t="s">
        <v>5</v>
      </c>
      <c r="BH3" s="2" t="s">
        <v>5</v>
      </c>
      <c r="BK3" s="2" t="s">
        <v>5</v>
      </c>
      <c r="BN3" s="2" t="s">
        <v>5</v>
      </c>
      <c r="BQ3" s="2" t="s">
        <v>5</v>
      </c>
      <c r="BT3" s="2" t="s">
        <v>5</v>
      </c>
      <c r="BW3" s="2" t="s">
        <v>5</v>
      </c>
      <c r="BZ3" s="2" t="s">
        <v>5</v>
      </c>
      <c r="CC3" s="2" t="s">
        <v>5</v>
      </c>
      <c r="CF3" s="2" t="s">
        <v>5</v>
      </c>
      <c r="CI3" s="2" t="s">
        <v>5</v>
      </c>
    </row>
    <row r="4">
      <c r="A4" s="7" t="s">
        <v>6</v>
      </c>
      <c r="B4" s="7" t="s">
        <v>7</v>
      </c>
      <c r="C4" s="7" t="s">
        <v>8</v>
      </c>
      <c r="D4" s="7" t="s">
        <v>9</v>
      </c>
      <c r="E4" s="7" t="s">
        <v>10</v>
      </c>
      <c r="F4" s="7" t="s">
        <v>11</v>
      </c>
      <c r="G4" s="7" t="s">
        <v>12</v>
      </c>
      <c r="H4" s="7" t="s">
        <v>13</v>
      </c>
      <c r="J4" s="8" t="s">
        <v>14</v>
      </c>
      <c r="K4" s="8" t="s">
        <v>15</v>
      </c>
      <c r="L4" s="9" t="s">
        <v>16</v>
      </c>
      <c r="M4" s="9" t="s">
        <v>17</v>
      </c>
      <c r="O4" s="10" t="s">
        <v>18</v>
      </c>
      <c r="P4" s="11"/>
      <c r="R4" s="10" t="s">
        <v>18</v>
      </c>
      <c r="S4" s="11"/>
      <c r="U4" s="10" t="s">
        <v>18</v>
      </c>
      <c r="V4" s="11"/>
      <c r="X4" s="10" t="s">
        <v>18</v>
      </c>
      <c r="Y4" s="11"/>
      <c r="AA4" s="10" t="s">
        <v>18</v>
      </c>
      <c r="AB4" s="11"/>
      <c r="AD4" s="10" t="s">
        <v>18</v>
      </c>
      <c r="AE4" s="11"/>
      <c r="AG4" s="10" t="s">
        <v>18</v>
      </c>
      <c r="AH4" s="11"/>
      <c r="AJ4" s="10" t="s">
        <v>18</v>
      </c>
      <c r="AK4" s="11"/>
      <c r="AM4" s="10" t="s">
        <v>18</v>
      </c>
      <c r="AN4" s="11"/>
      <c r="AP4" s="10" t="s">
        <v>18</v>
      </c>
      <c r="AQ4" s="11"/>
      <c r="AS4" s="10" t="s">
        <v>18</v>
      </c>
      <c r="AT4" s="11"/>
      <c r="AV4" s="10" t="s">
        <v>18</v>
      </c>
      <c r="AW4" s="11"/>
      <c r="AY4" s="10" t="s">
        <v>18</v>
      </c>
      <c r="AZ4" s="11"/>
      <c r="BB4" s="10" t="s">
        <v>18</v>
      </c>
      <c r="BC4" s="11"/>
      <c r="BE4" s="10" t="s">
        <v>18</v>
      </c>
      <c r="BF4" s="11"/>
      <c r="BH4" s="10" t="s">
        <v>18</v>
      </c>
      <c r="BI4" s="11"/>
      <c r="BK4" s="10" t="s">
        <v>18</v>
      </c>
      <c r="BL4" s="11"/>
      <c r="BN4" s="10" t="s">
        <v>18</v>
      </c>
      <c r="BO4" s="11"/>
      <c r="BQ4" s="10" t="s">
        <v>18</v>
      </c>
      <c r="BR4" s="11"/>
      <c r="BT4" s="10" t="s">
        <v>18</v>
      </c>
      <c r="BU4" s="11"/>
      <c r="BW4" s="10" t="s">
        <v>18</v>
      </c>
      <c r="BX4" s="11"/>
      <c r="BZ4" s="10" t="s">
        <v>18</v>
      </c>
      <c r="CA4" s="11"/>
      <c r="CC4" s="10" t="s">
        <v>18</v>
      </c>
      <c r="CD4" s="11"/>
      <c r="CF4" s="10" t="s">
        <v>18</v>
      </c>
      <c r="CG4" s="11"/>
      <c r="CI4" s="10" t="s">
        <v>18</v>
      </c>
      <c r="CJ4" s="11"/>
    </row>
    <row r="5">
      <c r="A5" s="12">
        <f>1</f>
        <v>1</v>
      </c>
      <c r="B5" s="13" t="s">
        <v>19</v>
      </c>
      <c r="C5" s="13" t="s">
        <v>20</v>
      </c>
      <c r="D5" s="13" t="s">
        <v>21</v>
      </c>
      <c r="E5" s="12">
        <v>840.0</v>
      </c>
      <c r="F5" s="14">
        <v>5.4</v>
      </c>
      <c r="G5" s="14">
        <f t="shared" ref="G5:G24" si="3">E5*F5</f>
        <v>4536</v>
      </c>
      <c r="H5" s="15">
        <f t="shared" ref="H5:H24" si="4">G5/$G$3</f>
        <v>0.5689914701</v>
      </c>
      <c r="J5" s="12">
        <f t="shared" ref="J5:J24" si="5">E5-L5</f>
        <v>840</v>
      </c>
      <c r="K5" s="15">
        <f t="shared" ref="K5:K24" si="6">M5/$G$3</f>
        <v>0</v>
      </c>
      <c r="L5" s="16">
        <f t="shared" ref="L5:L24" si="7">SUM(O5,R5,U5,X5,AA5,AD5,AG5,AJ5,AM5,AP5,AS5,AV5,AY5,BB5,BE5,BH5,BK5,BN5,BQ5,BT5,BW5,BZ5,CC5,CF5)</f>
        <v>0</v>
      </c>
      <c r="M5" s="16">
        <f t="shared" ref="M5:M24" si="8">F5*L5</f>
        <v>0</v>
      </c>
      <c r="O5" s="17"/>
      <c r="P5" s="11"/>
      <c r="R5" s="17"/>
      <c r="S5" s="11"/>
      <c r="U5" s="17"/>
      <c r="V5" s="11"/>
      <c r="X5" s="17"/>
      <c r="Y5" s="11"/>
      <c r="AA5" s="17"/>
      <c r="AB5" s="11"/>
      <c r="AD5" s="17"/>
      <c r="AE5" s="11"/>
      <c r="AG5" s="17"/>
      <c r="AH5" s="11"/>
      <c r="AJ5" s="17"/>
      <c r="AK5" s="11"/>
      <c r="AM5" s="17"/>
      <c r="AN5" s="11"/>
      <c r="AP5" s="17"/>
      <c r="AQ5" s="11"/>
      <c r="AS5" s="17"/>
      <c r="AT5" s="11"/>
      <c r="AV5" s="17"/>
      <c r="AW5" s="11"/>
      <c r="AY5" s="17"/>
      <c r="AZ5" s="11"/>
      <c r="BB5" s="17"/>
      <c r="BC5" s="11"/>
      <c r="BE5" s="17"/>
      <c r="BF5" s="11"/>
      <c r="BH5" s="17"/>
      <c r="BI5" s="11"/>
      <c r="BK5" s="17"/>
      <c r="BL5" s="11"/>
      <c r="BN5" s="17"/>
      <c r="BO5" s="11"/>
      <c r="BQ5" s="17"/>
      <c r="BR5" s="11"/>
      <c r="BT5" s="17"/>
      <c r="BU5" s="11"/>
      <c r="BW5" s="17"/>
      <c r="BX5" s="11"/>
      <c r="BZ5" s="17"/>
      <c r="CA5" s="11"/>
      <c r="CC5" s="17"/>
      <c r="CD5" s="11"/>
      <c r="CF5" s="17"/>
      <c r="CG5" s="11"/>
      <c r="CI5" s="17"/>
      <c r="CJ5" s="11"/>
    </row>
    <row r="6">
      <c r="A6" s="12">
        <f>2</f>
        <v>2</v>
      </c>
      <c r="B6" s="13" t="s">
        <v>22</v>
      </c>
      <c r="C6" s="13" t="s">
        <v>20</v>
      </c>
      <c r="D6" s="13" t="s">
        <v>23</v>
      </c>
      <c r="E6" s="12">
        <v>16.0</v>
      </c>
      <c r="F6" s="14">
        <v>6.7</v>
      </c>
      <c r="G6" s="14">
        <f t="shared" si="3"/>
        <v>107.2</v>
      </c>
      <c r="H6" s="15">
        <f t="shared" si="4"/>
        <v>0.01344706473</v>
      </c>
      <c r="J6" s="12">
        <f t="shared" si="5"/>
        <v>16</v>
      </c>
      <c r="K6" s="15">
        <f t="shared" si="6"/>
        <v>0</v>
      </c>
      <c r="L6" s="16">
        <f t="shared" si="7"/>
        <v>0</v>
      </c>
      <c r="M6" s="16">
        <f t="shared" si="8"/>
        <v>0</v>
      </c>
      <c r="O6" s="17"/>
      <c r="P6" s="11"/>
      <c r="R6" s="17"/>
      <c r="S6" s="11"/>
      <c r="U6" s="17"/>
      <c r="V6" s="11"/>
      <c r="X6" s="17"/>
      <c r="Y6" s="11"/>
      <c r="AA6" s="17"/>
      <c r="AB6" s="11"/>
      <c r="AD6" s="17"/>
      <c r="AE6" s="11"/>
      <c r="AG6" s="17"/>
      <c r="AH6" s="11"/>
      <c r="AJ6" s="17"/>
      <c r="AK6" s="11"/>
      <c r="AM6" s="17"/>
      <c r="AN6" s="11"/>
      <c r="AP6" s="17"/>
      <c r="AQ6" s="11"/>
      <c r="AS6" s="17"/>
      <c r="AT6" s="11"/>
      <c r="AV6" s="17"/>
      <c r="AW6" s="11"/>
      <c r="AY6" s="17"/>
      <c r="AZ6" s="11"/>
      <c r="BB6" s="17"/>
      <c r="BC6" s="11"/>
      <c r="BE6" s="17"/>
      <c r="BF6" s="11"/>
      <c r="BH6" s="17"/>
      <c r="BI6" s="11"/>
      <c r="BK6" s="17"/>
      <c r="BL6" s="11"/>
      <c r="BN6" s="17"/>
      <c r="BO6" s="11"/>
      <c r="BQ6" s="17"/>
      <c r="BR6" s="11"/>
      <c r="BT6" s="17"/>
      <c r="BU6" s="11"/>
      <c r="BW6" s="17"/>
      <c r="BX6" s="11"/>
      <c r="BZ6" s="17"/>
      <c r="CA6" s="11"/>
      <c r="CC6" s="17"/>
      <c r="CD6" s="11"/>
      <c r="CF6" s="17"/>
      <c r="CG6" s="11"/>
      <c r="CI6" s="17"/>
      <c r="CJ6" s="11"/>
    </row>
    <row r="7">
      <c r="A7" s="12">
        <f>3</f>
        <v>3</v>
      </c>
      <c r="B7" s="13" t="s">
        <v>24</v>
      </c>
      <c r="C7" s="13" t="s">
        <v>20</v>
      </c>
      <c r="D7" s="13" t="s">
        <v>25</v>
      </c>
      <c r="E7" s="12">
        <v>128.0</v>
      </c>
      <c r="F7" s="14">
        <v>6.7</v>
      </c>
      <c r="G7" s="14">
        <f t="shared" si="3"/>
        <v>857.6</v>
      </c>
      <c r="H7" s="15">
        <f t="shared" si="4"/>
        <v>0.1075765178</v>
      </c>
      <c r="J7" s="12">
        <f t="shared" si="5"/>
        <v>128</v>
      </c>
      <c r="K7" s="15">
        <f t="shared" si="6"/>
        <v>0</v>
      </c>
      <c r="L7" s="16">
        <f t="shared" si="7"/>
        <v>0</v>
      </c>
      <c r="M7" s="16">
        <f t="shared" si="8"/>
        <v>0</v>
      </c>
      <c r="O7" s="17"/>
      <c r="P7" s="11"/>
      <c r="R7" s="17"/>
      <c r="S7" s="11"/>
      <c r="U7" s="17"/>
      <c r="V7" s="11"/>
      <c r="X7" s="17"/>
      <c r="Y7" s="11"/>
      <c r="AA7" s="17"/>
      <c r="AB7" s="11"/>
      <c r="AD7" s="17"/>
      <c r="AE7" s="11"/>
      <c r="AG7" s="17"/>
      <c r="AH7" s="11"/>
      <c r="AJ7" s="17"/>
      <c r="AK7" s="11"/>
      <c r="AM7" s="17"/>
      <c r="AN7" s="11"/>
      <c r="AP7" s="17"/>
      <c r="AQ7" s="11"/>
      <c r="AS7" s="17"/>
      <c r="AT7" s="11"/>
      <c r="AV7" s="17"/>
      <c r="AW7" s="11"/>
      <c r="AY7" s="17"/>
      <c r="AZ7" s="11"/>
      <c r="BB7" s="17"/>
      <c r="BC7" s="11"/>
      <c r="BE7" s="17"/>
      <c r="BF7" s="11"/>
      <c r="BH7" s="17"/>
      <c r="BI7" s="11"/>
      <c r="BK7" s="17"/>
      <c r="BL7" s="11"/>
      <c r="BN7" s="17"/>
      <c r="BO7" s="11"/>
      <c r="BQ7" s="17"/>
      <c r="BR7" s="11"/>
      <c r="BT7" s="17"/>
      <c r="BU7" s="11"/>
      <c r="BW7" s="17"/>
      <c r="BX7" s="11"/>
      <c r="BZ7" s="17"/>
      <c r="CA7" s="11"/>
      <c r="CC7" s="17"/>
      <c r="CD7" s="11"/>
      <c r="CF7" s="17"/>
      <c r="CG7" s="11"/>
      <c r="CI7" s="17"/>
      <c r="CJ7" s="11"/>
    </row>
    <row r="8">
      <c r="A8" s="12">
        <f>4</f>
        <v>4</v>
      </c>
      <c r="B8" s="13" t="s">
        <v>26</v>
      </c>
      <c r="C8" s="13" t="s">
        <v>20</v>
      </c>
      <c r="D8" s="13" t="s">
        <v>27</v>
      </c>
      <c r="E8" s="12">
        <v>128.0</v>
      </c>
      <c r="F8" s="14">
        <v>5.5</v>
      </c>
      <c r="G8" s="14">
        <f t="shared" si="3"/>
        <v>704</v>
      </c>
      <c r="H8" s="15">
        <f t="shared" si="4"/>
        <v>0.08830908179</v>
      </c>
      <c r="J8" s="12">
        <f t="shared" si="5"/>
        <v>128</v>
      </c>
      <c r="K8" s="15">
        <f t="shared" si="6"/>
        <v>0</v>
      </c>
      <c r="L8" s="16">
        <f t="shared" si="7"/>
        <v>0</v>
      </c>
      <c r="M8" s="16">
        <f t="shared" si="8"/>
        <v>0</v>
      </c>
      <c r="O8" s="17"/>
      <c r="P8" s="11"/>
      <c r="R8" s="17"/>
      <c r="S8" s="11"/>
      <c r="U8" s="17"/>
      <c r="V8" s="11"/>
      <c r="X8" s="17"/>
      <c r="Y8" s="11"/>
      <c r="AA8" s="17"/>
      <c r="AB8" s="11"/>
      <c r="AD8" s="17"/>
      <c r="AE8" s="11"/>
      <c r="AG8" s="17"/>
      <c r="AH8" s="11"/>
      <c r="AJ8" s="17"/>
      <c r="AK8" s="11"/>
      <c r="AM8" s="17"/>
      <c r="AN8" s="11"/>
      <c r="AP8" s="17"/>
      <c r="AQ8" s="11"/>
      <c r="AS8" s="17"/>
      <c r="AT8" s="11"/>
      <c r="AV8" s="17"/>
      <c r="AW8" s="11"/>
      <c r="AY8" s="17"/>
      <c r="AZ8" s="11"/>
      <c r="BB8" s="17"/>
      <c r="BC8" s="11"/>
      <c r="BE8" s="17"/>
      <c r="BF8" s="11"/>
      <c r="BH8" s="17"/>
      <c r="BI8" s="11"/>
      <c r="BK8" s="17"/>
      <c r="BL8" s="11"/>
      <c r="BN8" s="17"/>
      <c r="BO8" s="11"/>
      <c r="BQ8" s="17"/>
      <c r="BR8" s="11"/>
      <c r="BT8" s="17"/>
      <c r="BU8" s="11"/>
      <c r="BW8" s="17"/>
      <c r="BX8" s="11"/>
      <c r="BZ8" s="17"/>
      <c r="CA8" s="11"/>
      <c r="CC8" s="17"/>
      <c r="CD8" s="11"/>
      <c r="CF8" s="17"/>
      <c r="CG8" s="11"/>
      <c r="CI8" s="17"/>
      <c r="CJ8" s="11"/>
    </row>
    <row r="9">
      <c r="A9" s="12">
        <f>5</f>
        <v>5</v>
      </c>
      <c r="B9" s="13" t="s">
        <v>28</v>
      </c>
      <c r="C9" s="13" t="s">
        <v>20</v>
      </c>
      <c r="D9" s="13" t="s">
        <v>29</v>
      </c>
      <c r="E9" s="12">
        <v>8.0</v>
      </c>
      <c r="F9" s="14">
        <v>3.1</v>
      </c>
      <c r="G9" s="14">
        <f t="shared" si="3"/>
        <v>24.8</v>
      </c>
      <c r="H9" s="15">
        <f t="shared" si="4"/>
        <v>0.003110888108</v>
      </c>
      <c r="J9" s="12">
        <f t="shared" si="5"/>
        <v>8</v>
      </c>
      <c r="K9" s="15">
        <f t="shared" si="6"/>
        <v>0</v>
      </c>
      <c r="L9" s="16">
        <f t="shared" si="7"/>
        <v>0</v>
      </c>
      <c r="M9" s="16">
        <f t="shared" si="8"/>
        <v>0</v>
      </c>
      <c r="O9" s="17"/>
      <c r="P9" s="11"/>
      <c r="R9" s="17"/>
      <c r="S9" s="11"/>
      <c r="U9" s="17"/>
      <c r="V9" s="11"/>
      <c r="X9" s="17"/>
      <c r="Y9" s="11"/>
      <c r="AA9" s="17"/>
      <c r="AB9" s="11"/>
      <c r="AD9" s="17"/>
      <c r="AE9" s="11"/>
      <c r="AG9" s="17"/>
      <c r="AH9" s="11"/>
      <c r="AJ9" s="17"/>
      <c r="AK9" s="11"/>
      <c r="AM9" s="17"/>
      <c r="AN9" s="11"/>
      <c r="AP9" s="17"/>
      <c r="AQ9" s="11"/>
      <c r="AS9" s="17"/>
      <c r="AT9" s="11"/>
      <c r="AV9" s="17"/>
      <c r="AW9" s="11"/>
      <c r="AY9" s="17"/>
      <c r="AZ9" s="11"/>
      <c r="BB9" s="17"/>
      <c r="BC9" s="11"/>
      <c r="BE9" s="17"/>
      <c r="BF9" s="11"/>
      <c r="BH9" s="17"/>
      <c r="BI9" s="11"/>
      <c r="BK9" s="17"/>
      <c r="BL9" s="11"/>
      <c r="BN9" s="17"/>
      <c r="BO9" s="11"/>
      <c r="BQ9" s="17"/>
      <c r="BR9" s="11"/>
      <c r="BT9" s="17"/>
      <c r="BU9" s="11"/>
      <c r="BW9" s="17"/>
      <c r="BX9" s="11"/>
      <c r="BZ9" s="17"/>
      <c r="CA9" s="11"/>
      <c r="CC9" s="17"/>
      <c r="CD9" s="11"/>
      <c r="CF9" s="17"/>
      <c r="CG9" s="11"/>
      <c r="CI9" s="17"/>
      <c r="CJ9" s="11"/>
    </row>
    <row r="10">
      <c r="A10" s="12">
        <f>6</f>
        <v>6</v>
      </c>
      <c r="B10" s="13" t="s">
        <v>30</v>
      </c>
      <c r="C10" s="13" t="s">
        <v>20</v>
      </c>
      <c r="D10" s="13" t="s">
        <v>31</v>
      </c>
      <c r="E10" s="12">
        <v>100.0</v>
      </c>
      <c r="F10" s="14">
        <v>7.1</v>
      </c>
      <c r="G10" s="14">
        <f t="shared" si="3"/>
        <v>710</v>
      </c>
      <c r="H10" s="15">
        <f t="shared" si="4"/>
        <v>0.08906171601</v>
      </c>
      <c r="J10" s="12">
        <f t="shared" si="5"/>
        <v>100</v>
      </c>
      <c r="K10" s="15">
        <f t="shared" si="6"/>
        <v>0</v>
      </c>
      <c r="L10" s="16">
        <f t="shared" si="7"/>
        <v>0</v>
      </c>
      <c r="M10" s="16">
        <f t="shared" si="8"/>
        <v>0</v>
      </c>
      <c r="O10" s="17"/>
      <c r="P10" s="11"/>
      <c r="R10" s="17"/>
      <c r="S10" s="11"/>
      <c r="U10" s="17"/>
      <c r="V10" s="11"/>
      <c r="X10" s="17"/>
      <c r="Y10" s="11"/>
      <c r="AA10" s="17"/>
      <c r="AB10" s="11"/>
      <c r="AD10" s="17"/>
      <c r="AE10" s="11"/>
      <c r="AG10" s="17"/>
      <c r="AH10" s="11"/>
      <c r="AJ10" s="17"/>
      <c r="AK10" s="11"/>
      <c r="AM10" s="17"/>
      <c r="AN10" s="11"/>
      <c r="AP10" s="17"/>
      <c r="AQ10" s="11"/>
      <c r="AS10" s="17"/>
      <c r="AT10" s="11"/>
      <c r="AV10" s="17"/>
      <c r="AW10" s="11"/>
      <c r="AY10" s="17"/>
      <c r="AZ10" s="11"/>
      <c r="BB10" s="17"/>
      <c r="BC10" s="11"/>
      <c r="BE10" s="17"/>
      <c r="BF10" s="11"/>
      <c r="BH10" s="17"/>
      <c r="BI10" s="11"/>
      <c r="BK10" s="17"/>
      <c r="BL10" s="11"/>
      <c r="BN10" s="17"/>
      <c r="BO10" s="11"/>
      <c r="BQ10" s="17"/>
      <c r="BR10" s="11"/>
      <c r="BT10" s="17"/>
      <c r="BU10" s="11"/>
      <c r="BW10" s="17"/>
      <c r="BX10" s="11"/>
      <c r="BZ10" s="17"/>
      <c r="CA10" s="11"/>
      <c r="CC10" s="17"/>
      <c r="CD10" s="11"/>
      <c r="CF10" s="17"/>
      <c r="CG10" s="11"/>
      <c r="CI10" s="17"/>
      <c r="CJ10" s="11"/>
    </row>
    <row r="11">
      <c r="A11" s="12">
        <f>7</f>
        <v>7</v>
      </c>
      <c r="B11" s="13" t="s">
        <v>32</v>
      </c>
      <c r="C11" s="13" t="s">
        <v>20</v>
      </c>
      <c r="D11" s="13" t="s">
        <v>33</v>
      </c>
      <c r="E11" s="12">
        <v>8.0</v>
      </c>
      <c r="F11" s="14">
        <v>7.1</v>
      </c>
      <c r="G11" s="14">
        <f t="shared" si="3"/>
        <v>56.8</v>
      </c>
      <c r="H11" s="15">
        <f t="shared" si="4"/>
        <v>0.00712493728</v>
      </c>
      <c r="J11" s="12">
        <f t="shared" si="5"/>
        <v>8</v>
      </c>
      <c r="K11" s="15">
        <f t="shared" si="6"/>
        <v>0</v>
      </c>
      <c r="L11" s="16">
        <f t="shared" si="7"/>
        <v>0</v>
      </c>
      <c r="M11" s="16">
        <f t="shared" si="8"/>
        <v>0</v>
      </c>
      <c r="O11" s="17"/>
      <c r="P11" s="11"/>
      <c r="R11" s="17"/>
      <c r="S11" s="11"/>
      <c r="U11" s="17"/>
      <c r="V11" s="11"/>
      <c r="X11" s="17"/>
      <c r="Y11" s="11"/>
      <c r="AA11" s="17"/>
      <c r="AB11" s="11"/>
      <c r="AD11" s="17"/>
      <c r="AE11" s="11"/>
      <c r="AG11" s="17"/>
      <c r="AH11" s="11"/>
      <c r="AJ11" s="17"/>
      <c r="AK11" s="11"/>
      <c r="AM11" s="17"/>
      <c r="AN11" s="11"/>
      <c r="AP11" s="17"/>
      <c r="AQ11" s="11"/>
      <c r="AS11" s="17"/>
      <c r="AT11" s="11"/>
      <c r="AV11" s="17"/>
      <c r="AW11" s="11"/>
      <c r="AY11" s="17"/>
      <c r="AZ11" s="11"/>
      <c r="BB11" s="17"/>
      <c r="BC11" s="11"/>
      <c r="BE11" s="17"/>
      <c r="BF11" s="11"/>
      <c r="BH11" s="17"/>
      <c r="BI11" s="11"/>
      <c r="BK11" s="17"/>
      <c r="BL11" s="11"/>
      <c r="BN11" s="17"/>
      <c r="BO11" s="11"/>
      <c r="BQ11" s="17"/>
      <c r="BR11" s="11"/>
      <c r="BT11" s="17"/>
      <c r="BU11" s="11"/>
      <c r="BW11" s="17"/>
      <c r="BX11" s="11"/>
      <c r="BZ11" s="17"/>
      <c r="CA11" s="11"/>
      <c r="CC11" s="17"/>
      <c r="CD11" s="11"/>
      <c r="CF11" s="17"/>
      <c r="CG11" s="11"/>
      <c r="CI11" s="17"/>
      <c r="CJ11" s="11"/>
    </row>
    <row r="12">
      <c r="A12" s="12">
        <f>8</f>
        <v>8</v>
      </c>
      <c r="B12" s="13" t="s">
        <v>34</v>
      </c>
      <c r="C12" s="13" t="s">
        <v>20</v>
      </c>
      <c r="D12" s="13" t="s">
        <v>35</v>
      </c>
      <c r="E12" s="12">
        <v>8.0</v>
      </c>
      <c r="F12" s="14">
        <v>6.0</v>
      </c>
      <c r="G12" s="14">
        <f t="shared" si="3"/>
        <v>48</v>
      </c>
      <c r="H12" s="15">
        <f t="shared" si="4"/>
        <v>0.006021073758</v>
      </c>
      <c r="J12" s="12">
        <f t="shared" si="5"/>
        <v>8</v>
      </c>
      <c r="K12" s="15">
        <f t="shared" si="6"/>
        <v>0</v>
      </c>
      <c r="L12" s="16">
        <f t="shared" si="7"/>
        <v>0</v>
      </c>
      <c r="M12" s="16">
        <f t="shared" si="8"/>
        <v>0</v>
      </c>
      <c r="O12" s="17"/>
      <c r="P12" s="11"/>
      <c r="R12" s="17"/>
      <c r="S12" s="11"/>
      <c r="U12" s="17"/>
      <c r="V12" s="11"/>
      <c r="X12" s="17"/>
      <c r="Y12" s="11"/>
      <c r="AA12" s="17"/>
      <c r="AB12" s="11"/>
      <c r="AD12" s="17"/>
      <c r="AE12" s="11"/>
      <c r="AG12" s="17"/>
      <c r="AH12" s="11"/>
      <c r="AJ12" s="17"/>
      <c r="AK12" s="11"/>
      <c r="AM12" s="17"/>
      <c r="AN12" s="11"/>
      <c r="AP12" s="17"/>
      <c r="AQ12" s="11"/>
      <c r="AS12" s="17"/>
      <c r="AT12" s="11"/>
      <c r="AV12" s="17"/>
      <c r="AW12" s="11"/>
      <c r="AY12" s="17"/>
      <c r="AZ12" s="11"/>
      <c r="BB12" s="17"/>
      <c r="BC12" s="11"/>
      <c r="BE12" s="17"/>
      <c r="BF12" s="11"/>
      <c r="BH12" s="17"/>
      <c r="BI12" s="11"/>
      <c r="BK12" s="17"/>
      <c r="BL12" s="11"/>
      <c r="BN12" s="17"/>
      <c r="BO12" s="11"/>
      <c r="BQ12" s="17"/>
      <c r="BR12" s="11"/>
      <c r="BT12" s="17"/>
      <c r="BU12" s="11"/>
      <c r="BW12" s="17"/>
      <c r="BX12" s="11"/>
      <c r="BZ12" s="17"/>
      <c r="CA12" s="11"/>
      <c r="CC12" s="17"/>
      <c r="CD12" s="11"/>
      <c r="CF12" s="17"/>
      <c r="CG12" s="11"/>
      <c r="CI12" s="17"/>
      <c r="CJ12" s="11"/>
    </row>
    <row r="13">
      <c r="A13" s="12">
        <f>9</f>
        <v>9</v>
      </c>
      <c r="B13" s="13" t="s">
        <v>36</v>
      </c>
      <c r="C13" s="13" t="s">
        <v>20</v>
      </c>
      <c r="D13" s="13" t="s">
        <v>37</v>
      </c>
      <c r="E13" s="12">
        <v>8.0</v>
      </c>
      <c r="F13" s="14">
        <v>2.7</v>
      </c>
      <c r="G13" s="14">
        <f t="shared" si="3"/>
        <v>21.6</v>
      </c>
      <c r="H13" s="15">
        <f t="shared" si="4"/>
        <v>0.002709483191</v>
      </c>
      <c r="J13" s="12">
        <f t="shared" si="5"/>
        <v>8</v>
      </c>
      <c r="K13" s="15">
        <f t="shared" si="6"/>
        <v>0</v>
      </c>
      <c r="L13" s="16">
        <f t="shared" si="7"/>
        <v>0</v>
      </c>
      <c r="M13" s="16">
        <f t="shared" si="8"/>
        <v>0</v>
      </c>
      <c r="O13" s="17"/>
      <c r="P13" s="11"/>
      <c r="R13" s="17"/>
      <c r="S13" s="11"/>
      <c r="U13" s="17"/>
      <c r="V13" s="11"/>
      <c r="X13" s="17"/>
      <c r="Y13" s="11"/>
      <c r="AA13" s="17"/>
      <c r="AB13" s="11"/>
      <c r="AD13" s="17"/>
      <c r="AE13" s="11"/>
      <c r="AG13" s="17"/>
      <c r="AH13" s="11"/>
      <c r="AJ13" s="17"/>
      <c r="AK13" s="11"/>
      <c r="AM13" s="17"/>
      <c r="AN13" s="11"/>
      <c r="AP13" s="17"/>
      <c r="AQ13" s="11"/>
      <c r="AS13" s="17"/>
      <c r="AT13" s="11"/>
      <c r="AV13" s="17"/>
      <c r="AW13" s="11"/>
      <c r="AY13" s="17"/>
      <c r="AZ13" s="11"/>
      <c r="BB13" s="17"/>
      <c r="BC13" s="11"/>
      <c r="BE13" s="17"/>
      <c r="BF13" s="11"/>
      <c r="BH13" s="17"/>
      <c r="BI13" s="11"/>
      <c r="BK13" s="17"/>
      <c r="BL13" s="11"/>
      <c r="BN13" s="17"/>
      <c r="BO13" s="11"/>
      <c r="BQ13" s="17"/>
      <c r="BR13" s="11"/>
      <c r="BT13" s="17"/>
      <c r="BU13" s="11"/>
      <c r="BW13" s="17"/>
      <c r="BX13" s="11"/>
      <c r="BZ13" s="17"/>
      <c r="CA13" s="11"/>
      <c r="CC13" s="17"/>
      <c r="CD13" s="11"/>
      <c r="CF13" s="17"/>
      <c r="CG13" s="11"/>
      <c r="CI13" s="17"/>
      <c r="CJ13" s="11"/>
    </row>
    <row r="14">
      <c r="A14" s="12">
        <f>10</f>
        <v>10</v>
      </c>
      <c r="B14" s="13" t="s">
        <v>38</v>
      </c>
      <c r="C14" s="13" t="s">
        <v>20</v>
      </c>
      <c r="D14" s="13" t="s">
        <v>39</v>
      </c>
      <c r="E14" s="12">
        <v>8.0</v>
      </c>
      <c r="F14" s="14">
        <v>7.1</v>
      </c>
      <c r="G14" s="14">
        <f t="shared" si="3"/>
        <v>56.8</v>
      </c>
      <c r="H14" s="15">
        <f t="shared" si="4"/>
        <v>0.00712493728</v>
      </c>
      <c r="J14" s="12">
        <f t="shared" si="5"/>
        <v>8</v>
      </c>
      <c r="K14" s="15">
        <f t="shared" si="6"/>
        <v>0</v>
      </c>
      <c r="L14" s="16">
        <f t="shared" si="7"/>
        <v>0</v>
      </c>
      <c r="M14" s="16">
        <f t="shared" si="8"/>
        <v>0</v>
      </c>
      <c r="O14" s="17"/>
      <c r="P14" s="11"/>
      <c r="R14" s="17"/>
      <c r="S14" s="11"/>
      <c r="U14" s="17"/>
      <c r="V14" s="11"/>
      <c r="X14" s="17"/>
      <c r="Y14" s="11"/>
      <c r="AA14" s="17"/>
      <c r="AB14" s="11"/>
      <c r="AD14" s="17"/>
      <c r="AE14" s="11"/>
      <c r="AG14" s="17"/>
      <c r="AH14" s="11"/>
      <c r="AJ14" s="17"/>
      <c r="AK14" s="11"/>
      <c r="AM14" s="17"/>
      <c r="AN14" s="11"/>
      <c r="AP14" s="17"/>
      <c r="AQ14" s="11"/>
      <c r="AS14" s="17"/>
      <c r="AT14" s="11"/>
      <c r="AV14" s="17"/>
      <c r="AW14" s="11"/>
      <c r="AY14" s="17"/>
      <c r="AZ14" s="11"/>
      <c r="BB14" s="17"/>
      <c r="BC14" s="11"/>
      <c r="BE14" s="17"/>
      <c r="BF14" s="11"/>
      <c r="BH14" s="17"/>
      <c r="BI14" s="11"/>
      <c r="BK14" s="17"/>
      <c r="BL14" s="11"/>
      <c r="BN14" s="17"/>
      <c r="BO14" s="11"/>
      <c r="BQ14" s="17"/>
      <c r="BR14" s="11"/>
      <c r="BT14" s="17"/>
      <c r="BU14" s="11"/>
      <c r="BW14" s="17"/>
      <c r="BX14" s="11"/>
      <c r="BZ14" s="17"/>
      <c r="CA14" s="11"/>
      <c r="CC14" s="17"/>
      <c r="CD14" s="11"/>
      <c r="CF14" s="17"/>
      <c r="CG14" s="11"/>
      <c r="CI14" s="17"/>
      <c r="CJ14" s="11"/>
    </row>
    <row r="15">
      <c r="A15" s="12">
        <f>11</f>
        <v>11</v>
      </c>
      <c r="B15" s="13" t="s">
        <v>40</v>
      </c>
      <c r="C15" s="13" t="s">
        <v>20</v>
      </c>
      <c r="D15" s="13" t="s">
        <v>41</v>
      </c>
      <c r="E15" s="12">
        <v>8.0</v>
      </c>
      <c r="F15" s="14">
        <v>5.4</v>
      </c>
      <c r="G15" s="14">
        <f t="shared" si="3"/>
        <v>43.2</v>
      </c>
      <c r="H15" s="15">
        <f t="shared" si="4"/>
        <v>0.005418966382</v>
      </c>
      <c r="J15" s="12">
        <f t="shared" si="5"/>
        <v>8</v>
      </c>
      <c r="K15" s="15">
        <f t="shared" si="6"/>
        <v>0</v>
      </c>
      <c r="L15" s="16">
        <f t="shared" si="7"/>
        <v>0</v>
      </c>
      <c r="M15" s="16">
        <f t="shared" si="8"/>
        <v>0</v>
      </c>
      <c r="O15" s="17"/>
      <c r="P15" s="11"/>
      <c r="R15" s="17"/>
      <c r="S15" s="11"/>
      <c r="U15" s="17"/>
      <c r="V15" s="11"/>
      <c r="X15" s="17"/>
      <c r="Y15" s="11"/>
      <c r="AA15" s="17"/>
      <c r="AB15" s="11"/>
      <c r="AD15" s="17"/>
      <c r="AE15" s="11"/>
      <c r="AG15" s="17"/>
      <c r="AH15" s="11"/>
      <c r="AJ15" s="17"/>
      <c r="AK15" s="11"/>
      <c r="AM15" s="17"/>
      <c r="AN15" s="11"/>
      <c r="AP15" s="17"/>
      <c r="AQ15" s="11"/>
      <c r="AS15" s="17"/>
      <c r="AT15" s="11"/>
      <c r="AV15" s="17"/>
      <c r="AW15" s="11"/>
      <c r="AY15" s="17"/>
      <c r="AZ15" s="11"/>
      <c r="BB15" s="17"/>
      <c r="BC15" s="11"/>
      <c r="BE15" s="17"/>
      <c r="BF15" s="11"/>
      <c r="BH15" s="17"/>
      <c r="BI15" s="11"/>
      <c r="BK15" s="17"/>
      <c r="BL15" s="11"/>
      <c r="BN15" s="17"/>
      <c r="BO15" s="11"/>
      <c r="BQ15" s="17"/>
      <c r="BR15" s="11"/>
      <c r="BT15" s="17"/>
      <c r="BU15" s="11"/>
      <c r="BW15" s="17"/>
      <c r="BX15" s="11"/>
      <c r="BZ15" s="17"/>
      <c r="CA15" s="11"/>
      <c r="CC15" s="17"/>
      <c r="CD15" s="11"/>
      <c r="CF15" s="17"/>
      <c r="CG15" s="11"/>
      <c r="CI15" s="17"/>
      <c r="CJ15" s="11"/>
    </row>
    <row r="16">
      <c r="A16" s="12">
        <f>12</f>
        <v>12</v>
      </c>
      <c r="B16" s="13" t="s">
        <v>42</v>
      </c>
      <c r="C16" s="13" t="s">
        <v>20</v>
      </c>
      <c r="D16" s="13" t="s">
        <v>43</v>
      </c>
      <c r="E16" s="12">
        <v>8.0</v>
      </c>
      <c r="F16" s="14">
        <v>1.7</v>
      </c>
      <c r="G16" s="14">
        <f t="shared" si="3"/>
        <v>13.6</v>
      </c>
      <c r="H16" s="15">
        <f t="shared" si="4"/>
        <v>0.001705970898</v>
      </c>
      <c r="J16" s="12">
        <f t="shared" si="5"/>
        <v>8</v>
      </c>
      <c r="K16" s="15">
        <f t="shared" si="6"/>
        <v>0</v>
      </c>
      <c r="L16" s="16">
        <f t="shared" si="7"/>
        <v>0</v>
      </c>
      <c r="M16" s="16">
        <f t="shared" si="8"/>
        <v>0</v>
      </c>
      <c r="O16" s="17"/>
      <c r="P16" s="11"/>
      <c r="R16" s="17"/>
      <c r="S16" s="11"/>
      <c r="U16" s="17"/>
      <c r="V16" s="11"/>
      <c r="X16" s="17"/>
      <c r="Y16" s="11"/>
      <c r="AA16" s="17"/>
      <c r="AB16" s="11"/>
      <c r="AD16" s="17"/>
      <c r="AE16" s="11"/>
      <c r="AG16" s="17"/>
      <c r="AH16" s="11"/>
      <c r="AJ16" s="17"/>
      <c r="AK16" s="11"/>
      <c r="AM16" s="17"/>
      <c r="AN16" s="11"/>
      <c r="AP16" s="17"/>
      <c r="AQ16" s="11"/>
      <c r="AS16" s="17"/>
      <c r="AT16" s="11"/>
      <c r="AV16" s="17"/>
      <c r="AW16" s="11"/>
      <c r="AY16" s="17"/>
      <c r="AZ16" s="11"/>
      <c r="BB16" s="17"/>
      <c r="BC16" s="11"/>
      <c r="BE16" s="17"/>
      <c r="BF16" s="11"/>
      <c r="BH16" s="17"/>
      <c r="BI16" s="11"/>
      <c r="BK16" s="17"/>
      <c r="BL16" s="11"/>
      <c r="BN16" s="17"/>
      <c r="BO16" s="11"/>
      <c r="BQ16" s="17"/>
      <c r="BR16" s="11"/>
      <c r="BT16" s="17"/>
      <c r="BU16" s="11"/>
      <c r="BW16" s="17"/>
      <c r="BX16" s="11"/>
      <c r="BZ16" s="17"/>
      <c r="CA16" s="11"/>
      <c r="CC16" s="17"/>
      <c r="CD16" s="11"/>
      <c r="CF16" s="17"/>
      <c r="CG16" s="11"/>
      <c r="CI16" s="17"/>
      <c r="CJ16" s="11"/>
    </row>
    <row r="17">
      <c r="A17" s="12">
        <f>13</f>
        <v>13</v>
      </c>
      <c r="B17" s="13" t="s">
        <v>44</v>
      </c>
      <c r="C17" s="13" t="s">
        <v>20</v>
      </c>
      <c r="D17" s="13" t="s">
        <v>45</v>
      </c>
      <c r="E17" s="12">
        <v>8.0</v>
      </c>
      <c r="F17" s="14">
        <v>5.4</v>
      </c>
      <c r="G17" s="14">
        <f t="shared" si="3"/>
        <v>43.2</v>
      </c>
      <c r="H17" s="15">
        <f t="shared" si="4"/>
        <v>0.005418966382</v>
      </c>
      <c r="J17" s="12">
        <f t="shared" si="5"/>
        <v>8</v>
      </c>
      <c r="K17" s="15">
        <f t="shared" si="6"/>
        <v>0</v>
      </c>
      <c r="L17" s="16">
        <f t="shared" si="7"/>
        <v>0</v>
      </c>
      <c r="M17" s="16">
        <f t="shared" si="8"/>
        <v>0</v>
      </c>
      <c r="O17" s="17"/>
      <c r="P17" s="11"/>
      <c r="R17" s="17"/>
      <c r="S17" s="11"/>
      <c r="U17" s="17"/>
      <c r="V17" s="11"/>
      <c r="X17" s="17"/>
      <c r="Y17" s="11"/>
      <c r="AA17" s="17"/>
      <c r="AB17" s="11"/>
      <c r="AD17" s="17"/>
      <c r="AE17" s="11"/>
      <c r="AG17" s="17"/>
      <c r="AH17" s="11"/>
      <c r="AJ17" s="17"/>
      <c r="AK17" s="11"/>
      <c r="AM17" s="17"/>
      <c r="AN17" s="11"/>
      <c r="AP17" s="17"/>
      <c r="AQ17" s="11"/>
      <c r="AS17" s="17"/>
      <c r="AT17" s="11"/>
      <c r="AV17" s="17"/>
      <c r="AW17" s="11"/>
      <c r="AY17" s="17"/>
      <c r="AZ17" s="11"/>
      <c r="BB17" s="17"/>
      <c r="BC17" s="11"/>
      <c r="BE17" s="17"/>
      <c r="BF17" s="11"/>
      <c r="BH17" s="17"/>
      <c r="BI17" s="11"/>
      <c r="BK17" s="17"/>
      <c r="BL17" s="11"/>
      <c r="BN17" s="17"/>
      <c r="BO17" s="11"/>
      <c r="BQ17" s="17"/>
      <c r="BR17" s="11"/>
      <c r="BT17" s="17"/>
      <c r="BU17" s="11"/>
      <c r="BW17" s="17"/>
      <c r="BX17" s="11"/>
      <c r="BZ17" s="17"/>
      <c r="CA17" s="11"/>
      <c r="CC17" s="17"/>
      <c r="CD17" s="11"/>
      <c r="CF17" s="17"/>
      <c r="CG17" s="11"/>
      <c r="CI17" s="17"/>
      <c r="CJ17" s="11"/>
    </row>
    <row r="18">
      <c r="A18" s="12">
        <f>14</f>
        <v>14</v>
      </c>
      <c r="B18" s="13" t="s">
        <v>46</v>
      </c>
      <c r="C18" s="13" t="s">
        <v>20</v>
      </c>
      <c r="D18" s="13" t="s">
        <v>47</v>
      </c>
      <c r="E18" s="12">
        <v>4.0</v>
      </c>
      <c r="F18" s="14">
        <v>1.9</v>
      </c>
      <c r="G18" s="14">
        <f t="shared" si="3"/>
        <v>7.6</v>
      </c>
      <c r="H18" s="15">
        <f t="shared" si="4"/>
        <v>0.0009533366784</v>
      </c>
      <c r="J18" s="12">
        <f t="shared" si="5"/>
        <v>4</v>
      </c>
      <c r="K18" s="15">
        <f t="shared" si="6"/>
        <v>0</v>
      </c>
      <c r="L18" s="16">
        <f t="shared" si="7"/>
        <v>0</v>
      </c>
      <c r="M18" s="16">
        <f t="shared" si="8"/>
        <v>0</v>
      </c>
      <c r="O18" s="17"/>
      <c r="P18" s="11"/>
      <c r="R18" s="17"/>
      <c r="S18" s="11"/>
      <c r="U18" s="17"/>
      <c r="V18" s="11"/>
      <c r="X18" s="17"/>
      <c r="Y18" s="11"/>
      <c r="AA18" s="17"/>
      <c r="AB18" s="11"/>
      <c r="AD18" s="17"/>
      <c r="AE18" s="11"/>
      <c r="AG18" s="17"/>
      <c r="AH18" s="11"/>
      <c r="AJ18" s="17"/>
      <c r="AK18" s="11"/>
      <c r="AM18" s="17"/>
      <c r="AN18" s="11"/>
      <c r="AP18" s="17"/>
      <c r="AQ18" s="11"/>
      <c r="AS18" s="17"/>
      <c r="AT18" s="11"/>
      <c r="AV18" s="17"/>
      <c r="AW18" s="11"/>
      <c r="AY18" s="17"/>
      <c r="AZ18" s="11"/>
      <c r="BB18" s="17"/>
      <c r="BC18" s="11"/>
      <c r="BE18" s="17"/>
      <c r="BF18" s="11"/>
      <c r="BH18" s="17"/>
      <c r="BI18" s="11"/>
      <c r="BK18" s="17"/>
      <c r="BL18" s="11"/>
      <c r="BN18" s="17"/>
      <c r="BO18" s="11"/>
      <c r="BQ18" s="17"/>
      <c r="BR18" s="11"/>
      <c r="BT18" s="17"/>
      <c r="BU18" s="11"/>
      <c r="BW18" s="17"/>
      <c r="BX18" s="11"/>
      <c r="BZ18" s="17"/>
      <c r="CA18" s="11"/>
      <c r="CC18" s="17"/>
      <c r="CD18" s="11"/>
      <c r="CF18" s="17"/>
      <c r="CG18" s="11"/>
      <c r="CI18" s="17"/>
      <c r="CJ18" s="11"/>
    </row>
    <row r="19">
      <c r="A19" s="12">
        <f>15</f>
        <v>15</v>
      </c>
      <c r="B19" s="13" t="s">
        <v>48</v>
      </c>
      <c r="C19" s="13" t="s">
        <v>20</v>
      </c>
      <c r="D19" s="13" t="s">
        <v>49</v>
      </c>
      <c r="E19" s="12">
        <v>8.0</v>
      </c>
      <c r="F19" s="14">
        <v>4.0</v>
      </c>
      <c r="G19" s="14">
        <f t="shared" si="3"/>
        <v>32</v>
      </c>
      <c r="H19" s="15">
        <f t="shared" si="4"/>
        <v>0.004014049172</v>
      </c>
      <c r="J19" s="12">
        <f t="shared" si="5"/>
        <v>8</v>
      </c>
      <c r="K19" s="15">
        <f t="shared" si="6"/>
        <v>0</v>
      </c>
      <c r="L19" s="16">
        <f t="shared" si="7"/>
        <v>0</v>
      </c>
      <c r="M19" s="16">
        <f t="shared" si="8"/>
        <v>0</v>
      </c>
      <c r="O19" s="17"/>
      <c r="P19" s="11"/>
      <c r="R19" s="17"/>
      <c r="S19" s="11"/>
      <c r="U19" s="17"/>
      <c r="V19" s="11"/>
      <c r="X19" s="17"/>
      <c r="Y19" s="11"/>
      <c r="AA19" s="17"/>
      <c r="AB19" s="11"/>
      <c r="AD19" s="17"/>
      <c r="AE19" s="11"/>
      <c r="AG19" s="17"/>
      <c r="AH19" s="11"/>
      <c r="AJ19" s="17"/>
      <c r="AK19" s="11"/>
      <c r="AM19" s="17"/>
      <c r="AN19" s="11"/>
      <c r="AP19" s="17"/>
      <c r="AQ19" s="11"/>
      <c r="AS19" s="17"/>
      <c r="AT19" s="11"/>
      <c r="AV19" s="17"/>
      <c r="AW19" s="11"/>
      <c r="AY19" s="17"/>
      <c r="AZ19" s="11"/>
      <c r="BB19" s="17"/>
      <c r="BC19" s="11"/>
      <c r="BE19" s="17"/>
      <c r="BF19" s="11"/>
      <c r="BH19" s="17"/>
      <c r="BI19" s="11"/>
      <c r="BK19" s="17"/>
      <c r="BL19" s="11"/>
      <c r="BN19" s="17"/>
      <c r="BO19" s="11"/>
      <c r="BQ19" s="17"/>
      <c r="BR19" s="11"/>
      <c r="BT19" s="17"/>
      <c r="BU19" s="11"/>
      <c r="BW19" s="17"/>
      <c r="BX19" s="11"/>
      <c r="BZ19" s="17"/>
      <c r="CA19" s="11"/>
      <c r="CC19" s="17"/>
      <c r="CD19" s="11"/>
      <c r="CF19" s="17"/>
      <c r="CG19" s="11"/>
      <c r="CI19" s="17"/>
      <c r="CJ19" s="11"/>
    </row>
    <row r="20">
      <c r="A20" s="12">
        <f>16</f>
        <v>16</v>
      </c>
      <c r="B20" s="13" t="s">
        <v>50</v>
      </c>
      <c r="C20" s="13" t="s">
        <v>20</v>
      </c>
      <c r="D20" s="13" t="s">
        <v>51</v>
      </c>
      <c r="E20" s="12">
        <v>4.0</v>
      </c>
      <c r="F20" s="14">
        <v>6.2</v>
      </c>
      <c r="G20" s="14">
        <f t="shared" si="3"/>
        <v>24.8</v>
      </c>
      <c r="H20" s="15">
        <f t="shared" si="4"/>
        <v>0.003110888108</v>
      </c>
      <c r="J20" s="12">
        <f t="shared" si="5"/>
        <v>4</v>
      </c>
      <c r="K20" s="15">
        <f t="shared" si="6"/>
        <v>0</v>
      </c>
      <c r="L20" s="16">
        <f t="shared" si="7"/>
        <v>0</v>
      </c>
      <c r="M20" s="16">
        <f t="shared" si="8"/>
        <v>0</v>
      </c>
      <c r="O20" s="17"/>
      <c r="P20" s="11"/>
      <c r="R20" s="17"/>
      <c r="S20" s="11"/>
      <c r="U20" s="17"/>
      <c r="V20" s="11"/>
      <c r="X20" s="17"/>
      <c r="Y20" s="11"/>
      <c r="AA20" s="17"/>
      <c r="AB20" s="11"/>
      <c r="AD20" s="17"/>
      <c r="AE20" s="11"/>
      <c r="AG20" s="17"/>
      <c r="AH20" s="11"/>
      <c r="AJ20" s="17"/>
      <c r="AK20" s="11"/>
      <c r="AM20" s="17"/>
      <c r="AN20" s="11"/>
      <c r="AP20" s="17"/>
      <c r="AQ20" s="11"/>
      <c r="AS20" s="17"/>
      <c r="AT20" s="11"/>
      <c r="AV20" s="17"/>
      <c r="AW20" s="11"/>
      <c r="AY20" s="17"/>
      <c r="AZ20" s="11"/>
      <c r="BB20" s="17"/>
      <c r="BC20" s="11"/>
      <c r="BE20" s="17"/>
      <c r="BF20" s="11"/>
      <c r="BH20" s="17"/>
      <c r="BI20" s="11"/>
      <c r="BK20" s="17"/>
      <c r="BL20" s="11"/>
      <c r="BN20" s="17"/>
      <c r="BO20" s="11"/>
      <c r="BQ20" s="17"/>
      <c r="BR20" s="11"/>
      <c r="BT20" s="17"/>
      <c r="BU20" s="11"/>
      <c r="BW20" s="17"/>
      <c r="BX20" s="11"/>
      <c r="BZ20" s="17"/>
      <c r="CA20" s="11"/>
      <c r="CC20" s="17"/>
      <c r="CD20" s="11"/>
      <c r="CF20" s="17"/>
      <c r="CG20" s="11"/>
      <c r="CI20" s="17"/>
      <c r="CJ20" s="11"/>
    </row>
    <row r="21" ht="15.75" customHeight="1">
      <c r="A21" s="12">
        <f>17</f>
        <v>17</v>
      </c>
      <c r="B21" s="13" t="s">
        <v>52</v>
      </c>
      <c r="C21" s="13" t="s">
        <v>20</v>
      </c>
      <c r="D21" s="13" t="s">
        <v>53</v>
      </c>
      <c r="E21" s="12">
        <v>4.0</v>
      </c>
      <c r="F21" s="14">
        <v>8.4</v>
      </c>
      <c r="G21" s="14">
        <f t="shared" si="3"/>
        <v>33.6</v>
      </c>
      <c r="H21" s="15">
        <f t="shared" si="4"/>
        <v>0.004214751631</v>
      </c>
      <c r="J21" s="12">
        <f t="shared" si="5"/>
        <v>4</v>
      </c>
      <c r="K21" s="15">
        <f t="shared" si="6"/>
        <v>0</v>
      </c>
      <c r="L21" s="16">
        <f t="shared" si="7"/>
        <v>0</v>
      </c>
      <c r="M21" s="16">
        <f t="shared" si="8"/>
        <v>0</v>
      </c>
      <c r="O21" s="17"/>
      <c r="P21" s="11"/>
      <c r="R21" s="17"/>
      <c r="S21" s="11"/>
      <c r="U21" s="17"/>
      <c r="V21" s="11"/>
      <c r="X21" s="17"/>
      <c r="Y21" s="11"/>
      <c r="AA21" s="17"/>
      <c r="AB21" s="11"/>
      <c r="AD21" s="17"/>
      <c r="AE21" s="11"/>
      <c r="AG21" s="17"/>
      <c r="AH21" s="11"/>
      <c r="AJ21" s="17"/>
      <c r="AK21" s="11"/>
      <c r="AM21" s="17"/>
      <c r="AN21" s="11"/>
      <c r="AP21" s="17"/>
      <c r="AQ21" s="11"/>
      <c r="AS21" s="17"/>
      <c r="AT21" s="11"/>
      <c r="AV21" s="17"/>
      <c r="AW21" s="11"/>
      <c r="AY21" s="17"/>
      <c r="AZ21" s="11"/>
      <c r="BB21" s="17"/>
      <c r="BC21" s="11"/>
      <c r="BE21" s="17"/>
      <c r="BF21" s="11"/>
      <c r="BH21" s="17"/>
      <c r="BI21" s="11"/>
      <c r="BK21" s="17"/>
      <c r="BL21" s="11"/>
      <c r="BN21" s="17"/>
      <c r="BO21" s="11"/>
      <c r="BQ21" s="17"/>
      <c r="BR21" s="11"/>
      <c r="BT21" s="17"/>
      <c r="BU21" s="11"/>
      <c r="BW21" s="17"/>
      <c r="BX21" s="11"/>
      <c r="BZ21" s="17"/>
      <c r="CA21" s="11"/>
      <c r="CC21" s="17"/>
      <c r="CD21" s="11"/>
      <c r="CF21" s="17"/>
      <c r="CG21" s="11"/>
      <c r="CI21" s="17"/>
      <c r="CJ21" s="11"/>
    </row>
    <row r="22" ht="15.75" customHeight="1">
      <c r="A22" s="12">
        <f>18</f>
        <v>18</v>
      </c>
      <c r="B22" s="13" t="s">
        <v>54</v>
      </c>
      <c r="C22" s="13" t="s">
        <v>20</v>
      </c>
      <c r="D22" s="13" t="s">
        <v>55</v>
      </c>
      <c r="E22" s="12">
        <v>4.0</v>
      </c>
      <c r="F22" s="14">
        <v>10.6</v>
      </c>
      <c r="G22" s="14">
        <f t="shared" si="3"/>
        <v>42.4</v>
      </c>
      <c r="H22" s="15">
        <f t="shared" si="4"/>
        <v>0.005318615153</v>
      </c>
      <c r="J22" s="12">
        <f t="shared" si="5"/>
        <v>4</v>
      </c>
      <c r="K22" s="15">
        <f t="shared" si="6"/>
        <v>0</v>
      </c>
      <c r="L22" s="16">
        <f t="shared" si="7"/>
        <v>0</v>
      </c>
      <c r="M22" s="16">
        <f t="shared" si="8"/>
        <v>0</v>
      </c>
      <c r="O22" s="17"/>
      <c r="P22" s="11"/>
      <c r="R22" s="17"/>
      <c r="S22" s="11"/>
      <c r="U22" s="17"/>
      <c r="V22" s="11"/>
      <c r="X22" s="17"/>
      <c r="Y22" s="11"/>
      <c r="AA22" s="17"/>
      <c r="AB22" s="11"/>
      <c r="AD22" s="17"/>
      <c r="AE22" s="11"/>
      <c r="AG22" s="17"/>
      <c r="AH22" s="11"/>
      <c r="AJ22" s="17"/>
      <c r="AK22" s="11"/>
      <c r="AM22" s="17"/>
      <c r="AN22" s="11"/>
      <c r="AP22" s="17"/>
      <c r="AQ22" s="11"/>
      <c r="AS22" s="17"/>
      <c r="AT22" s="11"/>
      <c r="AV22" s="17"/>
      <c r="AW22" s="11"/>
      <c r="AY22" s="17"/>
      <c r="AZ22" s="11"/>
      <c r="BB22" s="17"/>
      <c r="BC22" s="11"/>
      <c r="BE22" s="17"/>
      <c r="BF22" s="11"/>
      <c r="BH22" s="17"/>
      <c r="BI22" s="11"/>
      <c r="BK22" s="17"/>
      <c r="BL22" s="11"/>
      <c r="BN22" s="17"/>
      <c r="BO22" s="11"/>
      <c r="BQ22" s="17"/>
      <c r="BR22" s="11"/>
      <c r="BT22" s="17"/>
      <c r="BU22" s="11"/>
      <c r="BW22" s="17"/>
      <c r="BX22" s="11"/>
      <c r="BZ22" s="17"/>
      <c r="CA22" s="11"/>
      <c r="CC22" s="17"/>
      <c r="CD22" s="11"/>
      <c r="CF22" s="17"/>
      <c r="CG22" s="11"/>
      <c r="CI22" s="17"/>
      <c r="CJ22" s="11"/>
    </row>
    <row r="23" ht="15.75" customHeight="1">
      <c r="A23" s="12">
        <f>19</f>
        <v>19</v>
      </c>
      <c r="B23" s="13" t="s">
        <v>56</v>
      </c>
      <c r="C23" s="13" t="s">
        <v>20</v>
      </c>
      <c r="D23" s="13" t="s">
        <v>57</v>
      </c>
      <c r="E23" s="12">
        <v>4.0</v>
      </c>
      <c r="F23" s="14">
        <v>9.4</v>
      </c>
      <c r="G23" s="14">
        <f t="shared" si="3"/>
        <v>37.6</v>
      </c>
      <c r="H23" s="15">
        <f t="shared" si="4"/>
        <v>0.004716507777</v>
      </c>
      <c r="J23" s="12">
        <f t="shared" si="5"/>
        <v>4</v>
      </c>
      <c r="K23" s="15">
        <f t="shared" si="6"/>
        <v>0</v>
      </c>
      <c r="L23" s="16">
        <f t="shared" si="7"/>
        <v>0</v>
      </c>
      <c r="M23" s="16">
        <f t="shared" si="8"/>
        <v>0</v>
      </c>
      <c r="O23" s="17"/>
      <c r="P23" s="11"/>
      <c r="R23" s="17"/>
      <c r="S23" s="11"/>
      <c r="U23" s="17"/>
      <c r="V23" s="11"/>
      <c r="X23" s="17"/>
      <c r="Y23" s="11"/>
      <c r="AA23" s="17"/>
      <c r="AB23" s="11"/>
      <c r="AD23" s="17"/>
      <c r="AE23" s="11"/>
      <c r="AG23" s="17"/>
      <c r="AH23" s="11"/>
      <c r="AJ23" s="17"/>
      <c r="AK23" s="11"/>
      <c r="AM23" s="17"/>
      <c r="AN23" s="11"/>
      <c r="AP23" s="17"/>
      <c r="AQ23" s="11"/>
      <c r="AS23" s="17"/>
      <c r="AT23" s="11"/>
      <c r="AV23" s="17"/>
      <c r="AW23" s="11"/>
      <c r="AY23" s="17"/>
      <c r="AZ23" s="11"/>
      <c r="BB23" s="17"/>
      <c r="BC23" s="11"/>
      <c r="BE23" s="17"/>
      <c r="BF23" s="11"/>
      <c r="BH23" s="17"/>
      <c r="BI23" s="11"/>
      <c r="BK23" s="17"/>
      <c r="BL23" s="11"/>
      <c r="BN23" s="17"/>
      <c r="BO23" s="11"/>
      <c r="BQ23" s="17"/>
      <c r="BR23" s="11"/>
      <c r="BT23" s="17"/>
      <c r="BU23" s="11"/>
      <c r="BW23" s="17"/>
      <c r="BX23" s="11"/>
      <c r="BZ23" s="17"/>
      <c r="CA23" s="11"/>
      <c r="CC23" s="17"/>
      <c r="CD23" s="11"/>
      <c r="CF23" s="17"/>
      <c r="CG23" s="11"/>
      <c r="CI23" s="17"/>
      <c r="CJ23" s="11"/>
    </row>
    <row r="24" ht="15.75" customHeight="1">
      <c r="A24" s="12">
        <f>20</f>
        <v>20</v>
      </c>
      <c r="B24" s="13" t="s">
        <v>58</v>
      </c>
      <c r="C24" s="13" t="s">
        <v>20</v>
      </c>
      <c r="D24" s="13" t="s">
        <v>59</v>
      </c>
      <c r="E24" s="12">
        <v>112.0</v>
      </c>
      <c r="F24" s="14">
        <v>5.1</v>
      </c>
      <c r="G24" s="14">
        <f t="shared" si="3"/>
        <v>571.2</v>
      </c>
      <c r="H24" s="15">
        <f t="shared" si="4"/>
        <v>0.07165077772</v>
      </c>
      <c r="J24" s="12">
        <f t="shared" si="5"/>
        <v>112</v>
      </c>
      <c r="K24" s="15">
        <f t="shared" si="6"/>
        <v>0</v>
      </c>
      <c r="L24" s="16">
        <f t="shared" si="7"/>
        <v>0</v>
      </c>
      <c r="M24" s="16">
        <f t="shared" si="8"/>
        <v>0</v>
      </c>
      <c r="O24" s="17"/>
      <c r="P24" s="11"/>
      <c r="R24" s="17"/>
      <c r="S24" s="11"/>
      <c r="U24" s="17"/>
      <c r="V24" s="11"/>
      <c r="X24" s="17"/>
      <c r="Y24" s="11"/>
      <c r="AA24" s="17"/>
      <c r="AB24" s="11"/>
      <c r="AD24" s="17"/>
      <c r="AE24" s="11"/>
      <c r="AG24" s="17"/>
      <c r="AH24" s="11"/>
      <c r="AJ24" s="17"/>
      <c r="AK24" s="11"/>
      <c r="AM24" s="17"/>
      <c r="AN24" s="11"/>
      <c r="AP24" s="17"/>
      <c r="AQ24" s="11"/>
      <c r="AS24" s="17"/>
      <c r="AT24" s="11"/>
      <c r="AV24" s="17"/>
      <c r="AW24" s="11"/>
      <c r="AY24" s="17"/>
      <c r="AZ24" s="11"/>
      <c r="BB24" s="17"/>
      <c r="BC24" s="11"/>
      <c r="BE24" s="17"/>
      <c r="BF24" s="11"/>
      <c r="BH24" s="17"/>
      <c r="BI24" s="11"/>
      <c r="BK24" s="17"/>
      <c r="BL24" s="11"/>
      <c r="BN24" s="17"/>
      <c r="BO24" s="11"/>
      <c r="BQ24" s="17"/>
      <c r="BR24" s="11"/>
      <c r="BT24" s="17"/>
      <c r="BU24" s="11"/>
      <c r="BW24" s="17"/>
      <c r="BX24" s="11"/>
      <c r="BZ24" s="17"/>
      <c r="CA24" s="11"/>
      <c r="CC24" s="17"/>
      <c r="CD24" s="11"/>
      <c r="CF24" s="17"/>
      <c r="CG24" s="11"/>
      <c r="CI24" s="17"/>
      <c r="CJ24" s="11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25">
    <mergeCell ref="AG5:AH5"/>
    <mergeCell ref="AJ5:AK5"/>
    <mergeCell ref="AM5:AN5"/>
    <mergeCell ref="AP5:AQ5"/>
    <mergeCell ref="AS5:AT5"/>
    <mergeCell ref="AV5:AW5"/>
    <mergeCell ref="AY5:AZ5"/>
    <mergeCell ref="BZ6:CA6"/>
    <mergeCell ref="CC6:CD6"/>
    <mergeCell ref="CF6:CG6"/>
    <mergeCell ref="CI6:CJ6"/>
    <mergeCell ref="BE6:BF6"/>
    <mergeCell ref="BH6:BI6"/>
    <mergeCell ref="BK6:BL6"/>
    <mergeCell ref="BN6:BO6"/>
    <mergeCell ref="BQ6:BR6"/>
    <mergeCell ref="BT6:BU6"/>
    <mergeCell ref="BW6:BX6"/>
    <mergeCell ref="R6:S6"/>
    <mergeCell ref="R7:S7"/>
    <mergeCell ref="X6:Y6"/>
    <mergeCell ref="X7:Y7"/>
    <mergeCell ref="AM6:AN6"/>
    <mergeCell ref="AM7:AN7"/>
    <mergeCell ref="BT7:BU7"/>
    <mergeCell ref="BW7:BX7"/>
    <mergeCell ref="BZ7:CA7"/>
    <mergeCell ref="CC7:CD7"/>
    <mergeCell ref="CF7:CG7"/>
    <mergeCell ref="CI7:CJ7"/>
    <mergeCell ref="BB5:BC5"/>
    <mergeCell ref="BE5:BF5"/>
    <mergeCell ref="BE7:BF7"/>
    <mergeCell ref="BH7:BI7"/>
    <mergeCell ref="BK7:BL7"/>
    <mergeCell ref="BN7:BO7"/>
    <mergeCell ref="BQ7:BR7"/>
    <mergeCell ref="O6:P6"/>
    <mergeCell ref="U6:V6"/>
    <mergeCell ref="AA6:AB6"/>
    <mergeCell ref="AG6:AH6"/>
    <mergeCell ref="U7:V7"/>
    <mergeCell ref="AA7:AB7"/>
    <mergeCell ref="AG7:AH7"/>
    <mergeCell ref="BN8:BO8"/>
    <mergeCell ref="BQ8:BR8"/>
    <mergeCell ref="BT8:BU8"/>
    <mergeCell ref="BW8:BX8"/>
    <mergeCell ref="BZ8:CA8"/>
    <mergeCell ref="CC8:CD8"/>
    <mergeCell ref="CF8:CG8"/>
    <mergeCell ref="CI8:CJ8"/>
    <mergeCell ref="U8:V8"/>
    <mergeCell ref="U9:V9"/>
    <mergeCell ref="R9:S9"/>
    <mergeCell ref="R10:S10"/>
    <mergeCell ref="AD9:AE9"/>
    <mergeCell ref="AD10:AE10"/>
    <mergeCell ref="AJ9:AK9"/>
    <mergeCell ref="AJ10:AK10"/>
    <mergeCell ref="AS10:AT10"/>
    <mergeCell ref="AV10:AW10"/>
    <mergeCell ref="AY10:AZ10"/>
    <mergeCell ref="BB10:BC10"/>
    <mergeCell ref="BE10:BF10"/>
    <mergeCell ref="CI9:CJ9"/>
    <mergeCell ref="CI10:CJ10"/>
    <mergeCell ref="BN9:BO9"/>
    <mergeCell ref="BQ9:BR9"/>
    <mergeCell ref="BT9:BU9"/>
    <mergeCell ref="BW9:BX9"/>
    <mergeCell ref="BZ9:CA9"/>
    <mergeCell ref="CC9:CD9"/>
    <mergeCell ref="CF9:CG9"/>
    <mergeCell ref="AM11:AN11"/>
    <mergeCell ref="AP11:AQ11"/>
    <mergeCell ref="AS11:AT11"/>
    <mergeCell ref="AV11:AW11"/>
    <mergeCell ref="AY11:AZ11"/>
    <mergeCell ref="BB11:BC11"/>
    <mergeCell ref="BE11:BF11"/>
    <mergeCell ref="AM12:AN12"/>
    <mergeCell ref="AP12:AQ12"/>
    <mergeCell ref="AS12:AT12"/>
    <mergeCell ref="AV12:AW12"/>
    <mergeCell ref="AY12:AZ12"/>
    <mergeCell ref="BB12:BC12"/>
    <mergeCell ref="BE12:BF12"/>
    <mergeCell ref="X9:Y9"/>
    <mergeCell ref="X10:Y10"/>
    <mergeCell ref="X11:Y11"/>
    <mergeCell ref="X12:Y12"/>
    <mergeCell ref="O11:P11"/>
    <mergeCell ref="R11:S11"/>
    <mergeCell ref="U11:V11"/>
    <mergeCell ref="AA11:AB11"/>
    <mergeCell ref="AD11:AE11"/>
    <mergeCell ref="AG11:AH11"/>
    <mergeCell ref="AJ11:AK11"/>
    <mergeCell ref="CC11:CD11"/>
    <mergeCell ref="CF11:CG11"/>
    <mergeCell ref="CI11:CJ11"/>
    <mergeCell ref="BH11:BI11"/>
    <mergeCell ref="BK11:BL11"/>
    <mergeCell ref="BN11:BO11"/>
    <mergeCell ref="BQ11:BR11"/>
    <mergeCell ref="BT11:BU11"/>
    <mergeCell ref="BW11:BX11"/>
    <mergeCell ref="BZ11:CA11"/>
    <mergeCell ref="O7:P7"/>
    <mergeCell ref="O8:P8"/>
    <mergeCell ref="R8:S8"/>
    <mergeCell ref="X8:Y8"/>
    <mergeCell ref="O9:P9"/>
    <mergeCell ref="O10:P10"/>
    <mergeCell ref="U10:V10"/>
    <mergeCell ref="CC12:CD12"/>
    <mergeCell ref="CF12:CG12"/>
    <mergeCell ref="CI12:CJ12"/>
    <mergeCell ref="BH12:BI12"/>
    <mergeCell ref="BK12:BL12"/>
    <mergeCell ref="BN12:BO12"/>
    <mergeCell ref="BQ12:BR12"/>
    <mergeCell ref="BT12:BU12"/>
    <mergeCell ref="BW12:BX12"/>
    <mergeCell ref="BZ12:CA12"/>
    <mergeCell ref="BQ4:BR4"/>
    <mergeCell ref="BQ5:BR5"/>
    <mergeCell ref="BW4:BX4"/>
    <mergeCell ref="BW5:BX5"/>
    <mergeCell ref="BE4:BF4"/>
    <mergeCell ref="BH4:BI4"/>
    <mergeCell ref="BN4:BO4"/>
    <mergeCell ref="BT4:BU4"/>
    <mergeCell ref="BH5:BI5"/>
    <mergeCell ref="BN5:BO5"/>
    <mergeCell ref="BT5:BU5"/>
    <mergeCell ref="AJ4:AK4"/>
    <mergeCell ref="AM4:AN4"/>
    <mergeCell ref="AP4:AQ4"/>
    <mergeCell ref="AS4:AT4"/>
    <mergeCell ref="AV4:AW4"/>
    <mergeCell ref="AY4:AZ4"/>
    <mergeCell ref="BB4:BC4"/>
    <mergeCell ref="BZ4:CA4"/>
    <mergeCell ref="CC4:CD4"/>
    <mergeCell ref="CF4:CG4"/>
    <mergeCell ref="CI4:CJ4"/>
    <mergeCell ref="BZ5:CA5"/>
    <mergeCell ref="CC5:CD5"/>
    <mergeCell ref="CF5:CG5"/>
    <mergeCell ref="CI5:CJ5"/>
    <mergeCell ref="R4:S4"/>
    <mergeCell ref="R5:S5"/>
    <mergeCell ref="X4:Y4"/>
    <mergeCell ref="X5:Y5"/>
    <mergeCell ref="AD4:AE4"/>
    <mergeCell ref="AD5:AE5"/>
    <mergeCell ref="O4:P4"/>
    <mergeCell ref="U4:V4"/>
    <mergeCell ref="AA4:AB4"/>
    <mergeCell ref="AG4:AH4"/>
    <mergeCell ref="O5:P5"/>
    <mergeCell ref="U5:V5"/>
    <mergeCell ref="AA5:AB5"/>
    <mergeCell ref="BK4:BL4"/>
    <mergeCell ref="BK5:BL5"/>
    <mergeCell ref="AS6:AT6"/>
    <mergeCell ref="AS7:AT7"/>
    <mergeCell ref="AY6:AZ6"/>
    <mergeCell ref="AY7:AZ7"/>
    <mergeCell ref="AJ6:AK6"/>
    <mergeCell ref="AP6:AQ6"/>
    <mergeCell ref="AV6:AW6"/>
    <mergeCell ref="BB6:BC6"/>
    <mergeCell ref="AJ7:AK7"/>
    <mergeCell ref="AP7:AQ7"/>
    <mergeCell ref="AV7:AW7"/>
    <mergeCell ref="BB7:BC7"/>
    <mergeCell ref="AS8:AT8"/>
    <mergeCell ref="AV8:AW8"/>
    <mergeCell ref="AY8:AZ8"/>
    <mergeCell ref="BB8:BC8"/>
    <mergeCell ref="BE8:BF8"/>
    <mergeCell ref="BH8:BI8"/>
    <mergeCell ref="BK8:BL8"/>
    <mergeCell ref="AS9:AT9"/>
    <mergeCell ref="AV9:AW9"/>
    <mergeCell ref="AY9:AZ9"/>
    <mergeCell ref="BB9:BC9"/>
    <mergeCell ref="BE9:BF9"/>
    <mergeCell ref="BH9:BI9"/>
    <mergeCell ref="BK9:BL9"/>
    <mergeCell ref="AD6:AE6"/>
    <mergeCell ref="AD7:AE7"/>
    <mergeCell ref="AD8:AE8"/>
    <mergeCell ref="AG8:AH8"/>
    <mergeCell ref="AJ8:AK8"/>
    <mergeCell ref="AM8:AN8"/>
    <mergeCell ref="AP8:AQ8"/>
    <mergeCell ref="AP9:AQ9"/>
    <mergeCell ref="AP10:AQ10"/>
    <mergeCell ref="AA8:AB8"/>
    <mergeCell ref="AA9:AB9"/>
    <mergeCell ref="AG9:AH9"/>
    <mergeCell ref="AM9:AN9"/>
    <mergeCell ref="AA10:AB10"/>
    <mergeCell ref="AG10:AH10"/>
    <mergeCell ref="AM10:AN10"/>
    <mergeCell ref="CC10:CD10"/>
    <mergeCell ref="CF10:CG10"/>
    <mergeCell ref="BH10:BI10"/>
    <mergeCell ref="BK10:BL10"/>
    <mergeCell ref="BN10:BO10"/>
    <mergeCell ref="BQ10:BR10"/>
    <mergeCell ref="BT10:BU10"/>
    <mergeCell ref="BW10:BX10"/>
    <mergeCell ref="BZ10:CA10"/>
    <mergeCell ref="BN14:BO14"/>
    <mergeCell ref="BQ14:BR14"/>
    <mergeCell ref="AS14:AT14"/>
    <mergeCell ref="AV14:AW14"/>
    <mergeCell ref="AY14:AZ14"/>
    <mergeCell ref="BB14:BC14"/>
    <mergeCell ref="BE14:BF14"/>
    <mergeCell ref="BH14:BI14"/>
    <mergeCell ref="BK14:BL14"/>
    <mergeCell ref="X17:Y17"/>
    <mergeCell ref="X18:Y18"/>
    <mergeCell ref="X19:Y19"/>
    <mergeCell ref="O16:P16"/>
    <mergeCell ref="O17:P17"/>
    <mergeCell ref="U17:V17"/>
    <mergeCell ref="AA17:AB17"/>
    <mergeCell ref="O18:P18"/>
    <mergeCell ref="U18:V18"/>
    <mergeCell ref="AA18:AB18"/>
    <mergeCell ref="AM19:AN19"/>
    <mergeCell ref="AP19:AQ19"/>
    <mergeCell ref="AS19:AT19"/>
    <mergeCell ref="AV19:AW19"/>
    <mergeCell ref="AY19:AZ19"/>
    <mergeCell ref="BB19:BC19"/>
    <mergeCell ref="BE19:BF19"/>
    <mergeCell ref="CC19:CD19"/>
    <mergeCell ref="CF19:CG19"/>
    <mergeCell ref="CI19:CJ19"/>
    <mergeCell ref="CC20:CD20"/>
    <mergeCell ref="CF20:CG20"/>
    <mergeCell ref="CI20:CJ20"/>
    <mergeCell ref="BH19:BI19"/>
    <mergeCell ref="BK19:BL19"/>
    <mergeCell ref="BN19:BO19"/>
    <mergeCell ref="BQ19:BR19"/>
    <mergeCell ref="BT19:BU19"/>
    <mergeCell ref="BW19:BX19"/>
    <mergeCell ref="BZ19:CA19"/>
    <mergeCell ref="R19:S19"/>
    <mergeCell ref="R20:S20"/>
    <mergeCell ref="AD19:AE19"/>
    <mergeCell ref="AD20:AE20"/>
    <mergeCell ref="AM20:AN20"/>
    <mergeCell ref="AP20:AQ20"/>
    <mergeCell ref="AS20:AT20"/>
    <mergeCell ref="AV20:AW20"/>
    <mergeCell ref="AY20:AZ20"/>
    <mergeCell ref="BT22:BU22"/>
    <mergeCell ref="BW22:BX22"/>
    <mergeCell ref="AY22:AZ22"/>
    <mergeCell ref="BB22:BC22"/>
    <mergeCell ref="BE22:BF22"/>
    <mergeCell ref="BH22:BI22"/>
    <mergeCell ref="BK22:BL22"/>
    <mergeCell ref="BN22:BO22"/>
    <mergeCell ref="BQ22:BR22"/>
    <mergeCell ref="AJ19:AK19"/>
    <mergeCell ref="AJ20:AK20"/>
    <mergeCell ref="AJ21:AK21"/>
    <mergeCell ref="AJ22:AK22"/>
    <mergeCell ref="O19:P19"/>
    <mergeCell ref="U19:V19"/>
    <mergeCell ref="AA19:AB19"/>
    <mergeCell ref="AG19:AH19"/>
    <mergeCell ref="O20:P20"/>
    <mergeCell ref="AA20:AB20"/>
    <mergeCell ref="AG20:AH20"/>
    <mergeCell ref="AD21:AE21"/>
    <mergeCell ref="AG21:AH21"/>
    <mergeCell ref="AM21:AN21"/>
    <mergeCell ref="AP21:AQ21"/>
    <mergeCell ref="AS21:AT21"/>
    <mergeCell ref="AV21:AW21"/>
    <mergeCell ref="AY21:AZ21"/>
    <mergeCell ref="BB21:BC21"/>
    <mergeCell ref="BE21:BF21"/>
    <mergeCell ref="BH21:BI21"/>
    <mergeCell ref="BK21:BL21"/>
    <mergeCell ref="BN21:BO21"/>
    <mergeCell ref="BQ21:BR21"/>
    <mergeCell ref="BT21:BU21"/>
    <mergeCell ref="R21:S21"/>
    <mergeCell ref="R22:S22"/>
    <mergeCell ref="AA22:AB22"/>
    <mergeCell ref="AD22:AE22"/>
    <mergeCell ref="AG22:AH22"/>
    <mergeCell ref="AM22:AN22"/>
    <mergeCell ref="AP22:AQ22"/>
    <mergeCell ref="AS22:AT22"/>
    <mergeCell ref="AV22:AW22"/>
    <mergeCell ref="CI21:CJ21"/>
    <mergeCell ref="CI22:CJ22"/>
    <mergeCell ref="BW21:BX21"/>
    <mergeCell ref="BZ21:CA21"/>
    <mergeCell ref="CC21:CD21"/>
    <mergeCell ref="CF21:CG21"/>
    <mergeCell ref="BZ22:CA22"/>
    <mergeCell ref="CC22:CD22"/>
    <mergeCell ref="CF22:CG22"/>
    <mergeCell ref="U24:V24"/>
    <mergeCell ref="X24:Y24"/>
    <mergeCell ref="AJ23:AK23"/>
    <mergeCell ref="AJ24:AK24"/>
    <mergeCell ref="O23:P23"/>
    <mergeCell ref="U23:V23"/>
    <mergeCell ref="AA23:AB23"/>
    <mergeCell ref="AG23:AH23"/>
    <mergeCell ref="O24:P24"/>
    <mergeCell ref="AA24:AB24"/>
    <mergeCell ref="AG24:AH24"/>
    <mergeCell ref="X21:Y21"/>
    <mergeCell ref="X22:Y22"/>
    <mergeCell ref="X23:Y23"/>
    <mergeCell ref="U20:V20"/>
    <mergeCell ref="X20:Y20"/>
    <mergeCell ref="O21:P21"/>
    <mergeCell ref="U21:V21"/>
    <mergeCell ref="AA21:AB21"/>
    <mergeCell ref="O22:P22"/>
    <mergeCell ref="U22:V22"/>
    <mergeCell ref="AM23:AN23"/>
    <mergeCell ref="AP23:AQ23"/>
    <mergeCell ref="AS23:AT23"/>
    <mergeCell ref="AV23:AW23"/>
    <mergeCell ref="AY23:AZ23"/>
    <mergeCell ref="BB23:BC23"/>
    <mergeCell ref="BE23:BF23"/>
    <mergeCell ref="CC23:CD23"/>
    <mergeCell ref="CF23:CG23"/>
    <mergeCell ref="CI23:CJ23"/>
    <mergeCell ref="CC24:CD24"/>
    <mergeCell ref="CF24:CG24"/>
    <mergeCell ref="CI24:CJ24"/>
    <mergeCell ref="BH23:BI23"/>
    <mergeCell ref="BK23:BL23"/>
    <mergeCell ref="BN23:BO23"/>
    <mergeCell ref="BQ23:BR23"/>
    <mergeCell ref="BT23:BU23"/>
    <mergeCell ref="BW23:BX23"/>
    <mergeCell ref="BZ23:CA23"/>
    <mergeCell ref="R23:S23"/>
    <mergeCell ref="R24:S24"/>
    <mergeCell ref="AD23:AE23"/>
    <mergeCell ref="AD24:AE24"/>
    <mergeCell ref="AM24:AN24"/>
    <mergeCell ref="AP24:AQ24"/>
    <mergeCell ref="AS24:AT24"/>
    <mergeCell ref="AV24:AW24"/>
    <mergeCell ref="AY24:AZ24"/>
    <mergeCell ref="AJ14:AK14"/>
    <mergeCell ref="AJ15:AK15"/>
    <mergeCell ref="AD12:AE12"/>
    <mergeCell ref="AD13:AE13"/>
    <mergeCell ref="AD14:AE14"/>
    <mergeCell ref="AG14:AH14"/>
    <mergeCell ref="AM14:AN14"/>
    <mergeCell ref="AG15:AH15"/>
    <mergeCell ref="AM15:AN15"/>
    <mergeCell ref="AG16:AH16"/>
    <mergeCell ref="AJ16:AK16"/>
    <mergeCell ref="AM16:AN16"/>
    <mergeCell ref="AP16:AQ16"/>
    <mergeCell ref="AS16:AT16"/>
    <mergeCell ref="AV16:AW16"/>
    <mergeCell ref="AY16:AZ16"/>
    <mergeCell ref="BW16:BX16"/>
    <mergeCell ref="BZ16:CA16"/>
    <mergeCell ref="CC16:CD16"/>
    <mergeCell ref="CF16:CG16"/>
    <mergeCell ref="CI16:CJ16"/>
    <mergeCell ref="BB16:BC16"/>
    <mergeCell ref="BE16:BF16"/>
    <mergeCell ref="BH16:BI16"/>
    <mergeCell ref="BK16:BL16"/>
    <mergeCell ref="BN16:BO16"/>
    <mergeCell ref="BQ16:BR16"/>
    <mergeCell ref="BT16:BU16"/>
    <mergeCell ref="CC15:CD15"/>
    <mergeCell ref="CF15:CG15"/>
    <mergeCell ref="BH15:BI15"/>
    <mergeCell ref="BK15:BL15"/>
    <mergeCell ref="BN15:BO15"/>
    <mergeCell ref="BQ15:BR15"/>
    <mergeCell ref="BT15:BU15"/>
    <mergeCell ref="BW15:BX15"/>
    <mergeCell ref="BZ15:CA15"/>
    <mergeCell ref="R12:S12"/>
    <mergeCell ref="R13:S13"/>
    <mergeCell ref="O14:P14"/>
    <mergeCell ref="R14:S14"/>
    <mergeCell ref="O15:P15"/>
    <mergeCell ref="R15:S15"/>
    <mergeCell ref="O12:P12"/>
    <mergeCell ref="U12:V12"/>
    <mergeCell ref="AA12:AB12"/>
    <mergeCell ref="AG12:AH12"/>
    <mergeCell ref="O13:P13"/>
    <mergeCell ref="AA13:AB13"/>
    <mergeCell ref="AG13:AH13"/>
    <mergeCell ref="AJ12:AK12"/>
    <mergeCell ref="AJ13:AK13"/>
    <mergeCell ref="AM13:AN13"/>
    <mergeCell ref="AP13:AQ13"/>
    <mergeCell ref="AS13:AT13"/>
    <mergeCell ref="AV13:AW13"/>
    <mergeCell ref="AY13:AZ13"/>
    <mergeCell ref="BW13:BX13"/>
    <mergeCell ref="BZ13:CA13"/>
    <mergeCell ref="CC13:CD13"/>
    <mergeCell ref="CF13:CG13"/>
    <mergeCell ref="CI13:CJ13"/>
    <mergeCell ref="BT14:BU14"/>
    <mergeCell ref="BW14:BX14"/>
    <mergeCell ref="BZ14:CA14"/>
    <mergeCell ref="CC14:CD14"/>
    <mergeCell ref="CF14:CG14"/>
    <mergeCell ref="CI14:CJ14"/>
    <mergeCell ref="CI15:CJ15"/>
    <mergeCell ref="BB13:BC13"/>
    <mergeCell ref="BE13:BF13"/>
    <mergeCell ref="BH13:BI13"/>
    <mergeCell ref="BK13:BL13"/>
    <mergeCell ref="BN13:BO13"/>
    <mergeCell ref="BQ13:BR13"/>
    <mergeCell ref="BT13:BU13"/>
    <mergeCell ref="AP14:AQ14"/>
    <mergeCell ref="AP15:AQ15"/>
    <mergeCell ref="AS15:AT15"/>
    <mergeCell ref="AV15:AW15"/>
    <mergeCell ref="AY15:AZ15"/>
    <mergeCell ref="BB15:BC15"/>
    <mergeCell ref="BE15:BF15"/>
    <mergeCell ref="BQ18:BR18"/>
    <mergeCell ref="BT18:BU18"/>
    <mergeCell ref="AV18:AW18"/>
    <mergeCell ref="AY18:AZ18"/>
    <mergeCell ref="BB18:BC18"/>
    <mergeCell ref="BE18:BF18"/>
    <mergeCell ref="BH18:BI18"/>
    <mergeCell ref="BK18:BL18"/>
    <mergeCell ref="BN18:BO18"/>
    <mergeCell ref="U13:V13"/>
    <mergeCell ref="X13:Y13"/>
    <mergeCell ref="U14:V14"/>
    <mergeCell ref="X14:Y14"/>
    <mergeCell ref="AA14:AB14"/>
    <mergeCell ref="U15:V15"/>
    <mergeCell ref="X15:Y15"/>
    <mergeCell ref="AA15:AB15"/>
    <mergeCell ref="AD15:AE15"/>
    <mergeCell ref="R16:S16"/>
    <mergeCell ref="U16:V16"/>
    <mergeCell ref="X16:Y16"/>
    <mergeCell ref="AA16:AB16"/>
    <mergeCell ref="AD16:AE16"/>
    <mergeCell ref="AG17:AH17"/>
    <mergeCell ref="AJ17:AK17"/>
    <mergeCell ref="AM17:AN17"/>
    <mergeCell ref="AP17:AQ17"/>
    <mergeCell ref="AS17:AT17"/>
    <mergeCell ref="AV17:AW17"/>
    <mergeCell ref="AY17:AZ17"/>
    <mergeCell ref="BB17:BC17"/>
    <mergeCell ref="BE17:BF17"/>
    <mergeCell ref="BH17:BI17"/>
    <mergeCell ref="BK17:BL17"/>
    <mergeCell ref="BN17:BO17"/>
    <mergeCell ref="BQ17:BR17"/>
    <mergeCell ref="BT17:BU17"/>
    <mergeCell ref="R17:S17"/>
    <mergeCell ref="R18:S18"/>
    <mergeCell ref="AD17:AE17"/>
    <mergeCell ref="AD18:AE18"/>
    <mergeCell ref="AG18:AH18"/>
    <mergeCell ref="AJ18:AK18"/>
    <mergeCell ref="AM18:AN18"/>
    <mergeCell ref="AP18:AQ18"/>
    <mergeCell ref="AS18:AT18"/>
    <mergeCell ref="CF17:CG17"/>
    <mergeCell ref="CF18:CG18"/>
    <mergeCell ref="BW17:BX17"/>
    <mergeCell ref="BZ17:CA17"/>
    <mergeCell ref="CC17:CD17"/>
    <mergeCell ref="CI17:CJ17"/>
    <mergeCell ref="BW18:BX18"/>
    <mergeCell ref="BZ18:CA18"/>
    <mergeCell ref="CC18:CD18"/>
    <mergeCell ref="CI18:CJ18"/>
    <mergeCell ref="BW20:BX20"/>
    <mergeCell ref="BZ20:CA20"/>
    <mergeCell ref="BB20:BC20"/>
    <mergeCell ref="BE20:BF20"/>
    <mergeCell ref="BH20:BI20"/>
    <mergeCell ref="BK20:BL20"/>
    <mergeCell ref="BN20:BO20"/>
    <mergeCell ref="BQ20:BR20"/>
    <mergeCell ref="BT20:BU20"/>
    <mergeCell ref="BW24:BX24"/>
    <mergeCell ref="BZ24:CA24"/>
    <mergeCell ref="BB24:BC24"/>
    <mergeCell ref="BE24:BF24"/>
    <mergeCell ref="BH24:BI24"/>
    <mergeCell ref="BK24:BL24"/>
    <mergeCell ref="BN24:BO24"/>
    <mergeCell ref="BQ24:BR24"/>
    <mergeCell ref="BT24:BU2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3.0" ySplit="4.0" topLeftCell="N5" activePane="bottomRight" state="frozen"/>
      <selection activeCell="N1" sqref="N1" pane="topRight"/>
      <selection activeCell="A5" sqref="A5" pane="bottomLeft"/>
      <selection activeCell="N5" sqref="N5" pane="bottomRight"/>
    </sheetView>
  </sheetViews>
  <sheetFormatPr customHeight="1" defaultColWidth="14.43" defaultRowHeight="15.0"/>
  <cols>
    <col customWidth="1" min="1" max="1" width="8.71"/>
    <col customWidth="1" min="2" max="2" width="10.86"/>
    <col customWidth="1" min="3" max="3" width="16.29"/>
    <col customWidth="1" min="4" max="4" width="16.86"/>
    <col customWidth="1" min="5" max="5" width="8.71"/>
    <col customWidth="1" min="6" max="6" width="12.57"/>
    <col customWidth="1" min="7" max="7" width="12.0"/>
    <col customWidth="1" min="8" max="8" width="13.29"/>
    <col customWidth="1" min="9" max="9" width="8.71"/>
    <col customWidth="1" min="10" max="10" width="14.57"/>
    <col customWidth="1" min="11" max="11" width="15.29"/>
    <col customWidth="1" min="12" max="12" width="13.86"/>
    <col customWidth="1" min="13" max="88" width="8.71"/>
  </cols>
  <sheetData>
    <row r="1">
      <c r="A1" s="1" t="s">
        <v>0</v>
      </c>
      <c r="L1" s="2" t="s">
        <v>1</v>
      </c>
      <c r="M1" s="3">
        <f>COUNTA(P1,S1,V1,Y1,AB1,AE1,AH1,AK1,AN1,AQ1,AT1,AW1,AZ1,BC1,BF1,BI1,BL1,BO1,BR1,BU1,BX1,EK1,CA1,CD1,CG1)</f>
        <v>0</v>
      </c>
      <c r="O1" s="2" t="s">
        <v>2</v>
      </c>
      <c r="R1" s="2" t="s">
        <v>2</v>
      </c>
      <c r="U1" s="2" t="s">
        <v>2</v>
      </c>
      <c r="X1" s="2" t="s">
        <v>2</v>
      </c>
      <c r="AA1" s="2" t="s">
        <v>2</v>
      </c>
      <c r="AD1" s="2" t="s">
        <v>2</v>
      </c>
      <c r="AG1" s="2" t="s">
        <v>2</v>
      </c>
      <c r="AJ1" s="2" t="s">
        <v>2</v>
      </c>
      <c r="AM1" s="2" t="s">
        <v>2</v>
      </c>
      <c r="AP1" s="2" t="s">
        <v>2</v>
      </c>
      <c r="AS1" s="2" t="s">
        <v>2</v>
      </c>
      <c r="AV1" s="2" t="s">
        <v>2</v>
      </c>
      <c r="AY1" s="2" t="s">
        <v>2</v>
      </c>
      <c r="BB1" s="2" t="s">
        <v>2</v>
      </c>
      <c r="BE1" s="2" t="s">
        <v>2</v>
      </c>
      <c r="BH1" s="2" t="s">
        <v>2</v>
      </c>
      <c r="BK1" s="2" t="s">
        <v>2</v>
      </c>
      <c r="BN1" s="2" t="s">
        <v>2</v>
      </c>
      <c r="BQ1" s="2" t="s">
        <v>2</v>
      </c>
      <c r="BT1" s="2" t="s">
        <v>2</v>
      </c>
      <c r="BW1" s="2" t="s">
        <v>2</v>
      </c>
      <c r="BZ1" s="2" t="s">
        <v>2</v>
      </c>
      <c r="CC1" s="2" t="s">
        <v>2</v>
      </c>
      <c r="CF1" s="2" t="s">
        <v>2</v>
      </c>
      <c r="CI1" s="2" t="s">
        <v>2</v>
      </c>
    </row>
    <row r="2">
      <c r="L2" s="2" t="s">
        <v>3</v>
      </c>
      <c r="M2" s="3" t="str">
        <f>IFERROR(M3/M1,"0")</f>
        <v>0</v>
      </c>
    </row>
    <row r="3">
      <c r="A3" s="1" t="s">
        <v>4</v>
      </c>
      <c r="E3" s="4">
        <f>SUM(E5)</f>
        <v>840</v>
      </c>
      <c r="G3" s="5">
        <f t="shared" ref="G3:H3" si="1">SUM(G5)</f>
        <v>3780</v>
      </c>
      <c r="H3" s="6">
        <f t="shared" si="1"/>
        <v>1</v>
      </c>
      <c r="J3" s="5">
        <f t="shared" ref="J3:M3" si="2">SUM(J5)</f>
        <v>840</v>
      </c>
      <c r="K3" s="6">
        <f t="shared" si="2"/>
        <v>0</v>
      </c>
      <c r="L3" s="4">
        <f t="shared" si="2"/>
        <v>0</v>
      </c>
      <c r="M3" s="5">
        <f t="shared" si="2"/>
        <v>0</v>
      </c>
      <c r="O3" s="2" t="s">
        <v>5</v>
      </c>
      <c r="R3" s="2" t="s">
        <v>5</v>
      </c>
      <c r="U3" s="2" t="s">
        <v>5</v>
      </c>
      <c r="X3" s="2" t="s">
        <v>5</v>
      </c>
      <c r="AA3" s="2" t="s">
        <v>5</v>
      </c>
      <c r="AD3" s="2" t="s">
        <v>5</v>
      </c>
      <c r="AG3" s="2" t="s">
        <v>5</v>
      </c>
      <c r="AJ3" s="2" t="s">
        <v>5</v>
      </c>
      <c r="AM3" s="2" t="s">
        <v>5</v>
      </c>
      <c r="AP3" s="2" t="s">
        <v>5</v>
      </c>
      <c r="AS3" s="2" t="s">
        <v>5</v>
      </c>
      <c r="AV3" s="2" t="s">
        <v>5</v>
      </c>
      <c r="AY3" s="2" t="s">
        <v>5</v>
      </c>
      <c r="BB3" s="2" t="s">
        <v>5</v>
      </c>
      <c r="BE3" s="2" t="s">
        <v>5</v>
      </c>
      <c r="BH3" s="2" t="s">
        <v>5</v>
      </c>
      <c r="BK3" s="2" t="s">
        <v>5</v>
      </c>
      <c r="BN3" s="2" t="s">
        <v>5</v>
      </c>
      <c r="BQ3" s="2" t="s">
        <v>5</v>
      </c>
      <c r="BT3" s="2" t="s">
        <v>5</v>
      </c>
      <c r="BW3" s="2" t="s">
        <v>5</v>
      </c>
      <c r="BZ3" s="2" t="s">
        <v>5</v>
      </c>
      <c r="CC3" s="2" t="s">
        <v>5</v>
      </c>
      <c r="CF3" s="2" t="s">
        <v>5</v>
      </c>
      <c r="CI3" s="2" t="s">
        <v>5</v>
      </c>
    </row>
    <row r="4">
      <c r="A4" s="7" t="s">
        <v>6</v>
      </c>
      <c r="B4" s="7" t="s">
        <v>7</v>
      </c>
      <c r="C4" s="7" t="s">
        <v>8</v>
      </c>
      <c r="D4" s="7" t="s">
        <v>9</v>
      </c>
      <c r="E4" s="7" t="s">
        <v>10</v>
      </c>
      <c r="F4" s="7" t="s">
        <v>11</v>
      </c>
      <c r="G4" s="7" t="s">
        <v>12</v>
      </c>
      <c r="H4" s="7" t="s">
        <v>13</v>
      </c>
      <c r="J4" s="8" t="s">
        <v>14</v>
      </c>
      <c r="K4" s="8" t="s">
        <v>15</v>
      </c>
      <c r="L4" s="9" t="s">
        <v>16</v>
      </c>
      <c r="M4" s="9" t="s">
        <v>17</v>
      </c>
      <c r="O4" s="10" t="s">
        <v>18</v>
      </c>
      <c r="P4" s="11"/>
      <c r="R4" s="10" t="s">
        <v>18</v>
      </c>
      <c r="S4" s="11"/>
      <c r="U4" s="10" t="s">
        <v>18</v>
      </c>
      <c r="V4" s="11"/>
      <c r="X4" s="10" t="s">
        <v>18</v>
      </c>
      <c r="Y4" s="11"/>
      <c r="AA4" s="10" t="s">
        <v>18</v>
      </c>
      <c r="AB4" s="11"/>
      <c r="AD4" s="10" t="s">
        <v>18</v>
      </c>
      <c r="AE4" s="11"/>
      <c r="AG4" s="10" t="s">
        <v>18</v>
      </c>
      <c r="AH4" s="11"/>
      <c r="AJ4" s="10" t="s">
        <v>18</v>
      </c>
      <c r="AK4" s="11"/>
      <c r="AM4" s="10" t="s">
        <v>18</v>
      </c>
      <c r="AN4" s="11"/>
      <c r="AP4" s="10" t="s">
        <v>18</v>
      </c>
      <c r="AQ4" s="11"/>
      <c r="AS4" s="10" t="s">
        <v>18</v>
      </c>
      <c r="AT4" s="11"/>
      <c r="AV4" s="10" t="s">
        <v>18</v>
      </c>
      <c r="AW4" s="11"/>
      <c r="AY4" s="10" t="s">
        <v>18</v>
      </c>
      <c r="AZ4" s="11"/>
      <c r="BB4" s="10" t="s">
        <v>18</v>
      </c>
      <c r="BC4" s="11"/>
      <c r="BE4" s="10" t="s">
        <v>18</v>
      </c>
      <c r="BF4" s="11"/>
      <c r="BH4" s="10" t="s">
        <v>18</v>
      </c>
      <c r="BI4" s="11"/>
      <c r="BK4" s="10" t="s">
        <v>18</v>
      </c>
      <c r="BL4" s="11"/>
      <c r="BN4" s="10" t="s">
        <v>18</v>
      </c>
      <c r="BO4" s="11"/>
      <c r="BQ4" s="10" t="s">
        <v>18</v>
      </c>
      <c r="BR4" s="11"/>
      <c r="BT4" s="10" t="s">
        <v>18</v>
      </c>
      <c r="BU4" s="11"/>
      <c r="BW4" s="10" t="s">
        <v>18</v>
      </c>
      <c r="BX4" s="11"/>
      <c r="BZ4" s="10" t="s">
        <v>18</v>
      </c>
      <c r="CA4" s="11"/>
      <c r="CC4" s="10" t="s">
        <v>18</v>
      </c>
      <c r="CD4" s="11"/>
      <c r="CF4" s="10" t="s">
        <v>18</v>
      </c>
      <c r="CG4" s="11"/>
      <c r="CI4" s="10" t="s">
        <v>18</v>
      </c>
      <c r="CJ4" s="11"/>
    </row>
    <row r="5">
      <c r="A5" s="12">
        <f>1</f>
        <v>1</v>
      </c>
      <c r="B5" s="13" t="s">
        <v>19</v>
      </c>
      <c r="C5" s="13" t="s">
        <v>20</v>
      </c>
      <c r="D5" s="13" t="s">
        <v>60</v>
      </c>
      <c r="E5" s="12">
        <v>840.0</v>
      </c>
      <c r="F5" s="14">
        <v>4.5</v>
      </c>
      <c r="G5" s="14">
        <f>E5*F5</f>
        <v>3780</v>
      </c>
      <c r="H5" s="15">
        <f>G5/$G$3</f>
        <v>1</v>
      </c>
      <c r="J5" s="12">
        <f>E5-L5</f>
        <v>840</v>
      </c>
      <c r="K5" s="15">
        <f>M5/$G$3</f>
        <v>0</v>
      </c>
      <c r="L5" s="16">
        <f>SUM(O5,R5,U5,X5,AA5,AD5,AG5,AJ5,AM5,AP5,AS5,AV5,AY5,BB5,BE5,BH5,BK5,BN5,BQ5,BT5,BW5,BZ5,CC5,CF5)</f>
        <v>0</v>
      </c>
      <c r="M5" s="16">
        <f>F5*L5</f>
        <v>0</v>
      </c>
      <c r="O5" s="17"/>
      <c r="P5" s="11"/>
      <c r="R5" s="17"/>
      <c r="S5" s="11"/>
      <c r="U5" s="17"/>
      <c r="V5" s="11"/>
      <c r="X5" s="17"/>
      <c r="Y5" s="11"/>
      <c r="AA5" s="17"/>
      <c r="AB5" s="11"/>
      <c r="AD5" s="17"/>
      <c r="AE5" s="11"/>
      <c r="AG5" s="17"/>
      <c r="AH5" s="11"/>
      <c r="AJ5" s="17"/>
      <c r="AK5" s="11"/>
      <c r="AM5" s="17"/>
      <c r="AN5" s="11"/>
      <c r="AP5" s="17"/>
      <c r="AQ5" s="11"/>
      <c r="AS5" s="17"/>
      <c r="AT5" s="11"/>
      <c r="AV5" s="17"/>
      <c r="AW5" s="11"/>
      <c r="AY5" s="17"/>
      <c r="AZ5" s="11"/>
      <c r="BB5" s="17"/>
      <c r="BC5" s="11"/>
      <c r="BE5" s="17"/>
      <c r="BF5" s="11"/>
      <c r="BH5" s="17"/>
      <c r="BI5" s="11"/>
      <c r="BK5" s="17"/>
      <c r="BL5" s="11"/>
      <c r="BN5" s="17"/>
      <c r="BO5" s="11"/>
      <c r="BQ5" s="17"/>
      <c r="BR5" s="11"/>
      <c r="BT5" s="17"/>
      <c r="BU5" s="11"/>
      <c r="BW5" s="17"/>
      <c r="BX5" s="11"/>
      <c r="BZ5" s="17"/>
      <c r="CA5" s="11"/>
      <c r="CC5" s="17"/>
      <c r="CD5" s="11"/>
      <c r="CF5" s="17"/>
      <c r="CG5" s="11"/>
      <c r="CI5" s="17"/>
      <c r="CJ5" s="1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0">
    <mergeCell ref="BB5:BC5"/>
    <mergeCell ref="BE5:BF5"/>
    <mergeCell ref="AG5:AH5"/>
    <mergeCell ref="AJ5:AK5"/>
    <mergeCell ref="AM5:AN5"/>
    <mergeCell ref="AP5:AQ5"/>
    <mergeCell ref="AS5:AT5"/>
    <mergeCell ref="AV5:AW5"/>
    <mergeCell ref="AY5:AZ5"/>
    <mergeCell ref="BQ4:BR4"/>
    <mergeCell ref="BQ5:BR5"/>
    <mergeCell ref="BW4:BX4"/>
    <mergeCell ref="BW5:BX5"/>
    <mergeCell ref="BE4:BF4"/>
    <mergeCell ref="BH4:BI4"/>
    <mergeCell ref="BN4:BO4"/>
    <mergeCell ref="BT4:BU4"/>
    <mergeCell ref="BH5:BI5"/>
    <mergeCell ref="BN5:BO5"/>
    <mergeCell ref="BT5:BU5"/>
    <mergeCell ref="AJ4:AK4"/>
    <mergeCell ref="AM4:AN4"/>
    <mergeCell ref="AP4:AQ4"/>
    <mergeCell ref="AS4:AT4"/>
    <mergeCell ref="AV4:AW4"/>
    <mergeCell ref="AY4:AZ4"/>
    <mergeCell ref="BB4:BC4"/>
    <mergeCell ref="BZ4:CA4"/>
    <mergeCell ref="CC4:CD4"/>
    <mergeCell ref="CF4:CG4"/>
    <mergeCell ref="CI4:CJ4"/>
    <mergeCell ref="BZ5:CA5"/>
    <mergeCell ref="CC5:CD5"/>
    <mergeCell ref="CF5:CG5"/>
    <mergeCell ref="CI5:CJ5"/>
    <mergeCell ref="R4:S4"/>
    <mergeCell ref="R5:S5"/>
    <mergeCell ref="X4:Y4"/>
    <mergeCell ref="X5:Y5"/>
    <mergeCell ref="AD4:AE4"/>
    <mergeCell ref="AD5:AE5"/>
    <mergeCell ref="O4:P4"/>
    <mergeCell ref="U4:V4"/>
    <mergeCell ref="AA4:AB4"/>
    <mergeCell ref="AG4:AH4"/>
    <mergeCell ref="O5:P5"/>
    <mergeCell ref="U5:V5"/>
    <mergeCell ref="AA5:AB5"/>
    <mergeCell ref="BK4:BL4"/>
    <mergeCell ref="BK5:BL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2.0" ySplit="4.0" topLeftCell="M5" activePane="bottomRight" state="frozen"/>
      <selection activeCell="M1" sqref="M1" pane="topRight"/>
      <selection activeCell="A5" sqref="A5" pane="bottomLeft"/>
      <selection activeCell="M5" sqref="M5" pane="bottomRight"/>
    </sheetView>
  </sheetViews>
  <sheetFormatPr customHeight="1" defaultColWidth="14.43" defaultRowHeight="15.0"/>
  <cols>
    <col customWidth="1" min="1" max="2" width="8.71"/>
    <col customWidth="1" min="3" max="3" width="22.29"/>
    <col customWidth="1" min="4" max="4" width="11.29"/>
    <col customWidth="1" min="5" max="5" width="13.86"/>
    <col customWidth="1" min="6" max="6" width="16.14"/>
    <col customWidth="1" min="7" max="7" width="17.86"/>
    <col customWidth="1" min="8" max="8" width="8.71"/>
    <col customWidth="1" min="9" max="9" width="14.57"/>
    <col customWidth="1" min="10" max="10" width="16.86"/>
    <col customWidth="1" min="11" max="12" width="14.0"/>
    <col customWidth="1" min="13" max="87" width="8.71"/>
  </cols>
  <sheetData>
    <row r="1">
      <c r="A1" s="1" t="s">
        <v>0</v>
      </c>
      <c r="K1" s="2" t="s">
        <v>1</v>
      </c>
      <c r="L1" s="3">
        <f>COUNTA(O1,R1,U1,X1,AA1,AD1,AG1,AJ1,AM1,AP1,AS1,AV1,AY1,BB1,BE1,BH1,BK1,BN1,BQ1,BT1,BW1,EK1,BZ1,CC1,CF1)</f>
        <v>0</v>
      </c>
      <c r="N1" s="2" t="s">
        <v>2</v>
      </c>
      <c r="Q1" s="2" t="s">
        <v>2</v>
      </c>
      <c r="T1" s="2" t="s">
        <v>2</v>
      </c>
      <c r="W1" s="2" t="s">
        <v>2</v>
      </c>
      <c r="Z1" s="2" t="s">
        <v>2</v>
      </c>
      <c r="AC1" s="2" t="s">
        <v>2</v>
      </c>
      <c r="AF1" s="2" t="s">
        <v>2</v>
      </c>
      <c r="AI1" s="2" t="s">
        <v>2</v>
      </c>
      <c r="AL1" s="2" t="s">
        <v>2</v>
      </c>
      <c r="AO1" s="2" t="s">
        <v>2</v>
      </c>
      <c r="AR1" s="2" t="s">
        <v>2</v>
      </c>
      <c r="AU1" s="2" t="s">
        <v>2</v>
      </c>
      <c r="AX1" s="2" t="s">
        <v>2</v>
      </c>
      <c r="BA1" s="2" t="s">
        <v>2</v>
      </c>
      <c r="BD1" s="2" t="s">
        <v>2</v>
      </c>
      <c r="BG1" s="2" t="s">
        <v>2</v>
      </c>
      <c r="BJ1" s="2" t="s">
        <v>2</v>
      </c>
      <c r="BM1" s="2" t="s">
        <v>2</v>
      </c>
      <c r="BP1" s="2" t="s">
        <v>2</v>
      </c>
      <c r="BS1" s="2" t="s">
        <v>2</v>
      </c>
      <c r="BV1" s="2" t="s">
        <v>2</v>
      </c>
      <c r="BY1" s="2" t="s">
        <v>2</v>
      </c>
      <c r="CB1" s="2" t="s">
        <v>2</v>
      </c>
      <c r="CE1" s="2" t="s">
        <v>2</v>
      </c>
      <c r="CH1" s="2" t="s">
        <v>2</v>
      </c>
    </row>
    <row r="2">
      <c r="K2" s="2" t="s">
        <v>3</v>
      </c>
      <c r="L2" s="3" t="str">
        <f>IFERROR(L3/L1,"0")</f>
        <v>0</v>
      </c>
    </row>
    <row r="3">
      <c r="A3" s="1" t="s">
        <v>4</v>
      </c>
      <c r="D3" s="4">
        <f>SUM(D5:D10)</f>
        <v>136</v>
      </c>
      <c r="F3" s="5">
        <f t="shared" ref="F3:G3" si="1">SUM(F5:F10)</f>
        <v>350.8</v>
      </c>
      <c r="G3" s="6">
        <f t="shared" si="1"/>
        <v>1</v>
      </c>
      <c r="I3" s="5">
        <f t="shared" ref="I3:L3" si="2">SUM(I5:I10)</f>
        <v>136</v>
      </c>
      <c r="J3" s="6">
        <f t="shared" si="2"/>
        <v>0</v>
      </c>
      <c r="K3" s="4">
        <f t="shared" si="2"/>
        <v>0</v>
      </c>
      <c r="L3" s="5">
        <f t="shared" si="2"/>
        <v>0</v>
      </c>
      <c r="N3" s="2" t="s">
        <v>5</v>
      </c>
      <c r="Q3" s="2" t="s">
        <v>5</v>
      </c>
      <c r="T3" s="2" t="s">
        <v>5</v>
      </c>
      <c r="W3" s="2" t="s">
        <v>5</v>
      </c>
      <c r="Z3" s="2" t="s">
        <v>5</v>
      </c>
      <c r="AC3" s="2" t="s">
        <v>5</v>
      </c>
      <c r="AF3" s="2" t="s">
        <v>5</v>
      </c>
      <c r="AI3" s="2" t="s">
        <v>5</v>
      </c>
      <c r="AL3" s="2" t="s">
        <v>5</v>
      </c>
      <c r="AO3" s="2" t="s">
        <v>5</v>
      </c>
      <c r="AR3" s="2" t="s">
        <v>5</v>
      </c>
      <c r="AU3" s="2" t="s">
        <v>5</v>
      </c>
      <c r="AX3" s="2" t="s">
        <v>5</v>
      </c>
      <c r="BA3" s="2" t="s">
        <v>5</v>
      </c>
      <c r="BD3" s="2" t="s">
        <v>5</v>
      </c>
      <c r="BG3" s="2" t="s">
        <v>5</v>
      </c>
      <c r="BJ3" s="2" t="s">
        <v>5</v>
      </c>
      <c r="BM3" s="2" t="s">
        <v>5</v>
      </c>
      <c r="BP3" s="2" t="s">
        <v>5</v>
      </c>
      <c r="BS3" s="2" t="s">
        <v>5</v>
      </c>
      <c r="BV3" s="2" t="s">
        <v>5</v>
      </c>
      <c r="BY3" s="2" t="s">
        <v>5</v>
      </c>
      <c r="CB3" s="2" t="s">
        <v>5</v>
      </c>
      <c r="CE3" s="2" t="s">
        <v>5</v>
      </c>
      <c r="CH3" s="2" t="s">
        <v>5</v>
      </c>
    </row>
    <row r="4">
      <c r="A4" s="7" t="s">
        <v>6</v>
      </c>
      <c r="B4" s="7" t="s">
        <v>7</v>
      </c>
      <c r="C4" s="7" t="s">
        <v>8</v>
      </c>
      <c r="D4" s="7" t="s">
        <v>10</v>
      </c>
      <c r="E4" s="7" t="s">
        <v>11</v>
      </c>
      <c r="F4" s="7" t="s">
        <v>12</v>
      </c>
      <c r="G4" s="7" t="s">
        <v>13</v>
      </c>
      <c r="I4" s="8" t="s">
        <v>14</v>
      </c>
      <c r="J4" s="8" t="s">
        <v>15</v>
      </c>
      <c r="K4" s="9" t="s">
        <v>16</v>
      </c>
      <c r="L4" s="9" t="s">
        <v>17</v>
      </c>
      <c r="N4" s="10" t="s">
        <v>18</v>
      </c>
      <c r="O4" s="11"/>
      <c r="Q4" s="10" t="s">
        <v>18</v>
      </c>
      <c r="R4" s="11"/>
      <c r="T4" s="10" t="s">
        <v>18</v>
      </c>
      <c r="U4" s="11"/>
      <c r="W4" s="10" t="s">
        <v>18</v>
      </c>
      <c r="X4" s="11"/>
      <c r="Z4" s="10" t="s">
        <v>18</v>
      </c>
      <c r="AA4" s="11"/>
      <c r="AC4" s="10" t="s">
        <v>18</v>
      </c>
      <c r="AD4" s="11"/>
      <c r="AF4" s="10" t="s">
        <v>18</v>
      </c>
      <c r="AG4" s="11"/>
      <c r="AI4" s="10" t="s">
        <v>18</v>
      </c>
      <c r="AJ4" s="11"/>
      <c r="AL4" s="10" t="s">
        <v>18</v>
      </c>
      <c r="AM4" s="11"/>
      <c r="AO4" s="10" t="s">
        <v>18</v>
      </c>
      <c r="AP4" s="11"/>
      <c r="AR4" s="10" t="s">
        <v>18</v>
      </c>
      <c r="AS4" s="11"/>
      <c r="AU4" s="10" t="s">
        <v>18</v>
      </c>
      <c r="AV4" s="11"/>
      <c r="AX4" s="10" t="s">
        <v>18</v>
      </c>
      <c r="AY4" s="11"/>
      <c r="BA4" s="10" t="s">
        <v>18</v>
      </c>
      <c r="BB4" s="11"/>
      <c r="BD4" s="10" t="s">
        <v>18</v>
      </c>
      <c r="BE4" s="11"/>
      <c r="BG4" s="10" t="s">
        <v>18</v>
      </c>
      <c r="BH4" s="11"/>
      <c r="BJ4" s="10" t="s">
        <v>18</v>
      </c>
      <c r="BK4" s="11"/>
      <c r="BM4" s="10" t="s">
        <v>18</v>
      </c>
      <c r="BN4" s="11"/>
      <c r="BP4" s="10" t="s">
        <v>18</v>
      </c>
      <c r="BQ4" s="11"/>
      <c r="BS4" s="10" t="s">
        <v>18</v>
      </c>
      <c r="BT4" s="11"/>
      <c r="BV4" s="10" t="s">
        <v>18</v>
      </c>
      <c r="BW4" s="11"/>
      <c r="BY4" s="10" t="s">
        <v>18</v>
      </c>
      <c r="BZ4" s="11"/>
      <c r="CB4" s="10" t="s">
        <v>18</v>
      </c>
      <c r="CC4" s="11"/>
      <c r="CE4" s="10" t="s">
        <v>18</v>
      </c>
      <c r="CF4" s="11"/>
      <c r="CH4" s="10" t="s">
        <v>18</v>
      </c>
      <c r="CI4" s="11"/>
    </row>
    <row r="5">
      <c r="A5" s="12">
        <f>15</f>
        <v>15</v>
      </c>
      <c r="B5" s="13" t="s">
        <v>61</v>
      </c>
      <c r="C5" s="13" t="s">
        <v>20</v>
      </c>
      <c r="D5" s="12">
        <v>8.0</v>
      </c>
      <c r="E5" s="16">
        <v>2.0</v>
      </c>
      <c r="F5" s="14">
        <f t="shared" ref="F5:F10" si="3">D5*E5</f>
        <v>16</v>
      </c>
      <c r="G5" s="15">
        <f t="shared" ref="G5:G10" si="4">F5/$F$3</f>
        <v>0.04561003421</v>
      </c>
      <c r="I5" s="12">
        <f t="shared" ref="I5:I10" si="5">D5-K5</f>
        <v>8</v>
      </c>
      <c r="J5" s="15">
        <f t="shared" ref="J5:J10" si="6">L5/$F$3</f>
        <v>0</v>
      </c>
      <c r="K5" s="16">
        <f t="shared" ref="K5:K10" si="7">SUM(N5,Q5,T5,W5,Z505,AC5,AF5,AI5,AL5,AO5,AR5,AU5,AX5,BA5,BD5,BG5,BJ5,BM5,BP5,BS5,BV5,BY5,CB5,CE5)</f>
        <v>0</v>
      </c>
      <c r="L5" s="16">
        <f t="shared" ref="L5:L10" si="8">E5*K5</f>
        <v>0</v>
      </c>
      <c r="N5" s="17"/>
      <c r="O5" s="11"/>
      <c r="Q5" s="17"/>
      <c r="R5" s="11"/>
      <c r="T5" s="17"/>
      <c r="U5" s="11"/>
      <c r="W5" s="17"/>
      <c r="X5" s="11"/>
      <c r="Z5" s="17"/>
      <c r="AA5" s="11"/>
      <c r="AC5" s="17"/>
      <c r="AD5" s="11"/>
      <c r="AF5" s="17"/>
      <c r="AG5" s="11"/>
      <c r="AI5" s="17"/>
      <c r="AJ5" s="11"/>
      <c r="AL5" s="17"/>
      <c r="AM5" s="11"/>
      <c r="AO5" s="17"/>
      <c r="AP5" s="11"/>
      <c r="AR5" s="17"/>
      <c r="AS5" s="11"/>
      <c r="AU5" s="17"/>
      <c r="AV5" s="11"/>
      <c r="AX5" s="17"/>
      <c r="AY5" s="11"/>
      <c r="BA5" s="17"/>
      <c r="BB5" s="11"/>
      <c r="BD5" s="17"/>
      <c r="BE5" s="11"/>
      <c r="BG5" s="17"/>
      <c r="BH5" s="11"/>
      <c r="BJ5" s="17"/>
      <c r="BK5" s="11"/>
      <c r="BM5" s="17"/>
      <c r="BN5" s="11"/>
      <c r="BP5" s="17"/>
      <c r="BQ5" s="11"/>
      <c r="BS5" s="17"/>
      <c r="BT5" s="11"/>
      <c r="BV5" s="17"/>
      <c r="BW5" s="11"/>
      <c r="BY5" s="17"/>
      <c r="BZ5" s="11"/>
      <c r="CB5" s="17"/>
      <c r="CC5" s="11"/>
      <c r="CE5" s="17"/>
      <c r="CF5" s="11"/>
      <c r="CH5" s="17"/>
      <c r="CI5" s="11"/>
    </row>
    <row r="6">
      <c r="A6" s="12">
        <f>16</f>
        <v>16</v>
      </c>
      <c r="B6" s="13" t="s">
        <v>62</v>
      </c>
      <c r="C6" s="13" t="s">
        <v>20</v>
      </c>
      <c r="D6" s="12">
        <v>4.0</v>
      </c>
      <c r="E6" s="16">
        <v>2.9</v>
      </c>
      <c r="F6" s="14">
        <f t="shared" si="3"/>
        <v>11.6</v>
      </c>
      <c r="G6" s="15">
        <f t="shared" si="4"/>
        <v>0.0330672748</v>
      </c>
      <c r="I6" s="12">
        <f t="shared" si="5"/>
        <v>4</v>
      </c>
      <c r="J6" s="15">
        <f t="shared" si="6"/>
        <v>0</v>
      </c>
      <c r="K6" s="16">
        <f t="shared" si="7"/>
        <v>0</v>
      </c>
      <c r="L6" s="16">
        <f t="shared" si="8"/>
        <v>0</v>
      </c>
      <c r="N6" s="17"/>
      <c r="O6" s="11"/>
      <c r="Q6" s="17"/>
      <c r="R6" s="11"/>
      <c r="T6" s="17"/>
      <c r="U6" s="11"/>
      <c r="W6" s="17"/>
      <c r="X6" s="11"/>
      <c r="Z6" s="17"/>
      <c r="AA6" s="11"/>
      <c r="AC6" s="17"/>
      <c r="AD6" s="11"/>
      <c r="AF6" s="17"/>
      <c r="AG6" s="11"/>
      <c r="AI6" s="17"/>
      <c r="AJ6" s="11"/>
      <c r="AL6" s="17"/>
      <c r="AM6" s="11"/>
      <c r="AO6" s="17"/>
      <c r="AP6" s="11"/>
      <c r="AR6" s="17"/>
      <c r="AS6" s="11"/>
      <c r="AU6" s="17"/>
      <c r="AV6" s="11"/>
      <c r="AX6" s="17"/>
      <c r="AY6" s="11"/>
      <c r="BA6" s="17"/>
      <c r="BB6" s="11"/>
      <c r="BD6" s="17"/>
      <c r="BE6" s="11"/>
      <c r="BG6" s="17"/>
      <c r="BH6" s="11"/>
      <c r="BJ6" s="17"/>
      <c r="BK6" s="11"/>
      <c r="BM6" s="17"/>
      <c r="BN6" s="11"/>
      <c r="BP6" s="17"/>
      <c r="BQ6" s="11"/>
      <c r="BS6" s="17"/>
      <c r="BT6" s="11"/>
      <c r="BV6" s="17"/>
      <c r="BW6" s="11"/>
      <c r="BY6" s="17"/>
      <c r="BZ6" s="11"/>
      <c r="CB6" s="17"/>
      <c r="CC6" s="11"/>
      <c r="CE6" s="17"/>
      <c r="CF6" s="11"/>
      <c r="CH6" s="17"/>
      <c r="CI6" s="11"/>
    </row>
    <row r="7">
      <c r="A7" s="12">
        <f>17</f>
        <v>17</v>
      </c>
      <c r="B7" s="13" t="s">
        <v>63</v>
      </c>
      <c r="C7" s="13" t="s">
        <v>20</v>
      </c>
      <c r="D7" s="12">
        <v>4.0</v>
      </c>
      <c r="E7" s="16">
        <v>4.0</v>
      </c>
      <c r="F7" s="14">
        <f t="shared" si="3"/>
        <v>16</v>
      </c>
      <c r="G7" s="15">
        <f t="shared" si="4"/>
        <v>0.04561003421</v>
      </c>
      <c r="I7" s="12">
        <f t="shared" si="5"/>
        <v>4</v>
      </c>
      <c r="J7" s="15">
        <f t="shared" si="6"/>
        <v>0</v>
      </c>
      <c r="K7" s="16">
        <f t="shared" si="7"/>
        <v>0</v>
      </c>
      <c r="L7" s="16">
        <f t="shared" si="8"/>
        <v>0</v>
      </c>
      <c r="N7" s="17"/>
      <c r="O7" s="11"/>
      <c r="Q7" s="17"/>
      <c r="R7" s="11"/>
      <c r="T7" s="17"/>
      <c r="U7" s="11"/>
      <c r="W7" s="17"/>
      <c r="X7" s="11"/>
      <c r="Z7" s="17"/>
      <c r="AA7" s="11"/>
      <c r="AC7" s="17"/>
      <c r="AD7" s="11"/>
      <c r="AF7" s="17"/>
      <c r="AG7" s="11"/>
      <c r="AI7" s="17"/>
      <c r="AJ7" s="11"/>
      <c r="AL7" s="17"/>
      <c r="AM7" s="11"/>
      <c r="AO7" s="17"/>
      <c r="AP7" s="11"/>
      <c r="AR7" s="17"/>
      <c r="AS7" s="11"/>
      <c r="AU7" s="17"/>
      <c r="AV7" s="11"/>
      <c r="AX7" s="17"/>
      <c r="AY7" s="11"/>
      <c r="BA7" s="17"/>
      <c r="BB7" s="11"/>
      <c r="BD7" s="17"/>
      <c r="BE7" s="11"/>
      <c r="BG7" s="17"/>
      <c r="BH7" s="11"/>
      <c r="BJ7" s="17"/>
      <c r="BK7" s="11"/>
      <c r="BM7" s="17"/>
      <c r="BN7" s="11"/>
      <c r="BP7" s="17"/>
      <c r="BQ7" s="11"/>
      <c r="BS7" s="17"/>
      <c r="BT7" s="11"/>
      <c r="BV7" s="17"/>
      <c r="BW7" s="11"/>
      <c r="BY7" s="17"/>
      <c r="BZ7" s="11"/>
      <c r="CB7" s="17"/>
      <c r="CC7" s="11"/>
      <c r="CE7" s="17"/>
      <c r="CF7" s="11"/>
      <c r="CH7" s="17"/>
      <c r="CI7" s="11"/>
    </row>
    <row r="8">
      <c r="A8" s="12">
        <f>18</f>
        <v>18</v>
      </c>
      <c r="B8" s="13" t="s">
        <v>64</v>
      </c>
      <c r="C8" s="13" t="s">
        <v>20</v>
      </c>
      <c r="D8" s="12">
        <v>4.0</v>
      </c>
      <c r="E8" s="16">
        <v>5.1</v>
      </c>
      <c r="F8" s="14">
        <f t="shared" si="3"/>
        <v>20.4</v>
      </c>
      <c r="G8" s="15">
        <f t="shared" si="4"/>
        <v>0.05815279361</v>
      </c>
      <c r="I8" s="12">
        <f t="shared" si="5"/>
        <v>4</v>
      </c>
      <c r="J8" s="15">
        <f t="shared" si="6"/>
        <v>0</v>
      </c>
      <c r="K8" s="16">
        <f t="shared" si="7"/>
        <v>0</v>
      </c>
      <c r="L8" s="16">
        <f t="shared" si="8"/>
        <v>0</v>
      </c>
      <c r="N8" s="17"/>
      <c r="O8" s="11"/>
      <c r="Q8" s="17"/>
      <c r="R8" s="11"/>
      <c r="T8" s="17"/>
      <c r="U8" s="11"/>
      <c r="W8" s="17"/>
      <c r="X8" s="11"/>
      <c r="Z8" s="17"/>
      <c r="AA8" s="11"/>
      <c r="AC8" s="17"/>
      <c r="AD8" s="11"/>
      <c r="AF8" s="17"/>
      <c r="AG8" s="11"/>
      <c r="AI8" s="17"/>
      <c r="AJ8" s="11"/>
      <c r="AL8" s="17"/>
      <c r="AM8" s="11"/>
      <c r="AO8" s="17"/>
      <c r="AP8" s="11"/>
      <c r="AR8" s="17"/>
      <c r="AS8" s="11"/>
      <c r="AU8" s="17"/>
      <c r="AV8" s="11"/>
      <c r="AX8" s="17"/>
      <c r="AY8" s="11"/>
      <c r="BA8" s="17"/>
      <c r="BB8" s="11"/>
      <c r="BD8" s="17"/>
      <c r="BE8" s="11"/>
      <c r="BG8" s="17"/>
      <c r="BH8" s="11"/>
      <c r="BJ8" s="17"/>
      <c r="BK8" s="11"/>
      <c r="BM8" s="17"/>
      <c r="BN8" s="11"/>
      <c r="BP8" s="17"/>
      <c r="BQ8" s="11"/>
      <c r="BS8" s="17"/>
      <c r="BT8" s="11"/>
      <c r="BV8" s="17"/>
      <c r="BW8" s="11"/>
      <c r="BY8" s="17"/>
      <c r="BZ8" s="11"/>
      <c r="CB8" s="17"/>
      <c r="CC8" s="11"/>
      <c r="CE8" s="17"/>
      <c r="CF8" s="11"/>
      <c r="CH8" s="17"/>
      <c r="CI8" s="11"/>
    </row>
    <row r="9">
      <c r="A9" s="12">
        <f>19</f>
        <v>19</v>
      </c>
      <c r="B9" s="13" t="s">
        <v>65</v>
      </c>
      <c r="C9" s="13" t="s">
        <v>20</v>
      </c>
      <c r="D9" s="12">
        <v>4.0</v>
      </c>
      <c r="E9" s="16">
        <v>4.5</v>
      </c>
      <c r="F9" s="14">
        <f t="shared" si="3"/>
        <v>18</v>
      </c>
      <c r="G9" s="15">
        <f t="shared" si="4"/>
        <v>0.05131128848</v>
      </c>
      <c r="I9" s="12">
        <f t="shared" si="5"/>
        <v>4</v>
      </c>
      <c r="J9" s="15">
        <f t="shared" si="6"/>
        <v>0</v>
      </c>
      <c r="K9" s="16">
        <f t="shared" si="7"/>
        <v>0</v>
      </c>
      <c r="L9" s="16">
        <f t="shared" si="8"/>
        <v>0</v>
      </c>
      <c r="N9" s="17"/>
      <c r="O9" s="11"/>
      <c r="Q9" s="17"/>
      <c r="R9" s="11"/>
      <c r="T9" s="17"/>
      <c r="U9" s="11"/>
      <c r="W9" s="17"/>
      <c r="X9" s="11"/>
      <c r="Z9" s="17"/>
      <c r="AA9" s="11"/>
      <c r="AC9" s="17"/>
      <c r="AD9" s="11"/>
      <c r="AF9" s="17"/>
      <c r="AG9" s="11"/>
      <c r="AI9" s="17"/>
      <c r="AJ9" s="11"/>
      <c r="AL9" s="17"/>
      <c r="AM9" s="11"/>
      <c r="AO9" s="17"/>
      <c r="AP9" s="11"/>
      <c r="AR9" s="17"/>
      <c r="AS9" s="11"/>
      <c r="AU9" s="17"/>
      <c r="AV9" s="11"/>
      <c r="AX9" s="17"/>
      <c r="AY9" s="11"/>
      <c r="BA9" s="17"/>
      <c r="BB9" s="11"/>
      <c r="BD9" s="17"/>
      <c r="BE9" s="11"/>
      <c r="BG9" s="17"/>
      <c r="BH9" s="11"/>
      <c r="BJ9" s="17"/>
      <c r="BK9" s="11"/>
      <c r="BM9" s="17"/>
      <c r="BN9" s="11"/>
      <c r="BP9" s="17"/>
      <c r="BQ9" s="11"/>
      <c r="BS9" s="17"/>
      <c r="BT9" s="11"/>
      <c r="BV9" s="17"/>
      <c r="BW9" s="11"/>
      <c r="BY9" s="17"/>
      <c r="BZ9" s="11"/>
      <c r="CB9" s="17"/>
      <c r="CC9" s="11"/>
      <c r="CE9" s="17"/>
      <c r="CF9" s="11"/>
      <c r="CH9" s="17"/>
      <c r="CI9" s="11"/>
    </row>
    <row r="10">
      <c r="A10" s="12">
        <f>20</f>
        <v>20</v>
      </c>
      <c r="B10" s="13" t="s">
        <v>66</v>
      </c>
      <c r="C10" s="13" t="s">
        <v>20</v>
      </c>
      <c r="D10" s="12">
        <v>112.0</v>
      </c>
      <c r="E10" s="16">
        <v>2.4</v>
      </c>
      <c r="F10" s="14">
        <f t="shared" si="3"/>
        <v>268.8</v>
      </c>
      <c r="G10" s="15">
        <f t="shared" si="4"/>
        <v>0.7662485747</v>
      </c>
      <c r="I10" s="12">
        <f t="shared" si="5"/>
        <v>112</v>
      </c>
      <c r="J10" s="15">
        <f t="shared" si="6"/>
        <v>0</v>
      </c>
      <c r="K10" s="16">
        <f t="shared" si="7"/>
        <v>0</v>
      </c>
      <c r="L10" s="16">
        <f t="shared" si="8"/>
        <v>0</v>
      </c>
      <c r="N10" s="17"/>
      <c r="O10" s="11"/>
      <c r="Q10" s="17"/>
      <c r="R10" s="11"/>
      <c r="T10" s="17"/>
      <c r="U10" s="11"/>
      <c r="W10" s="17"/>
      <c r="X10" s="11"/>
      <c r="Z10" s="17"/>
      <c r="AA10" s="11"/>
      <c r="AC10" s="17"/>
      <c r="AD10" s="11"/>
      <c r="AF10" s="17"/>
      <c r="AG10" s="11"/>
      <c r="AI10" s="17"/>
      <c r="AJ10" s="11"/>
      <c r="AL10" s="17"/>
      <c r="AM10" s="11"/>
      <c r="AO10" s="17"/>
      <c r="AP10" s="11"/>
      <c r="AR10" s="17"/>
      <c r="AS10" s="11"/>
      <c r="AU10" s="17"/>
      <c r="AV10" s="11"/>
      <c r="AX10" s="17"/>
      <c r="AY10" s="11"/>
      <c r="BA10" s="17"/>
      <c r="BB10" s="11"/>
      <c r="BD10" s="17"/>
      <c r="BE10" s="11"/>
      <c r="BG10" s="17"/>
      <c r="BH10" s="11"/>
      <c r="BJ10" s="17"/>
      <c r="BK10" s="11"/>
      <c r="BM10" s="17"/>
      <c r="BN10" s="11"/>
      <c r="BP10" s="17"/>
      <c r="BQ10" s="11"/>
      <c r="BS10" s="17"/>
      <c r="BT10" s="11"/>
      <c r="BV10" s="17"/>
      <c r="BW10" s="11"/>
      <c r="BY10" s="17"/>
      <c r="BZ10" s="11"/>
      <c r="CB10" s="17"/>
      <c r="CC10" s="11"/>
      <c r="CE10" s="17"/>
      <c r="CF10" s="11"/>
      <c r="CH10" s="17"/>
      <c r="CI10" s="1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5">
    <mergeCell ref="AF5:AG5"/>
    <mergeCell ref="AI5:AJ5"/>
    <mergeCell ref="AL5:AM5"/>
    <mergeCell ref="AO5:AP5"/>
    <mergeCell ref="AR5:AS5"/>
    <mergeCell ref="AU5:AV5"/>
    <mergeCell ref="AX5:AY5"/>
    <mergeCell ref="BY6:BZ6"/>
    <mergeCell ref="CB6:CC6"/>
    <mergeCell ref="CE6:CF6"/>
    <mergeCell ref="CH6:CI6"/>
    <mergeCell ref="BD6:BE6"/>
    <mergeCell ref="BG6:BH6"/>
    <mergeCell ref="BJ6:BK6"/>
    <mergeCell ref="BM6:BN6"/>
    <mergeCell ref="BP6:BQ6"/>
    <mergeCell ref="BS6:BT6"/>
    <mergeCell ref="BV6:BW6"/>
    <mergeCell ref="Q6:R6"/>
    <mergeCell ref="Q7:R7"/>
    <mergeCell ref="W6:X6"/>
    <mergeCell ref="W7:X7"/>
    <mergeCell ref="AL6:AM6"/>
    <mergeCell ref="AL7:AM7"/>
    <mergeCell ref="BS7:BT7"/>
    <mergeCell ref="BV7:BW7"/>
    <mergeCell ref="BY7:BZ7"/>
    <mergeCell ref="CB7:CC7"/>
    <mergeCell ref="CE7:CF7"/>
    <mergeCell ref="CH7:CI7"/>
    <mergeCell ref="BA5:BB5"/>
    <mergeCell ref="BD5:BE5"/>
    <mergeCell ref="BD7:BE7"/>
    <mergeCell ref="BG7:BH7"/>
    <mergeCell ref="BJ7:BK7"/>
    <mergeCell ref="BM7:BN7"/>
    <mergeCell ref="BP7:BQ7"/>
    <mergeCell ref="N6:O6"/>
    <mergeCell ref="T6:U6"/>
    <mergeCell ref="Z6:AA6"/>
    <mergeCell ref="AF6:AG6"/>
    <mergeCell ref="T7:U7"/>
    <mergeCell ref="Z7:AA7"/>
    <mergeCell ref="AF7:AG7"/>
    <mergeCell ref="BM8:BN8"/>
    <mergeCell ref="BP8:BQ8"/>
    <mergeCell ref="BS8:BT8"/>
    <mergeCell ref="BV8:BW8"/>
    <mergeCell ref="BY8:BZ8"/>
    <mergeCell ref="CB8:CC8"/>
    <mergeCell ref="CE8:CF8"/>
    <mergeCell ref="CH8:CI8"/>
    <mergeCell ref="T8:U8"/>
    <mergeCell ref="T9:U9"/>
    <mergeCell ref="Q9:R9"/>
    <mergeCell ref="Q10:R10"/>
    <mergeCell ref="AC9:AD9"/>
    <mergeCell ref="AC10:AD10"/>
    <mergeCell ref="AI9:AJ9"/>
    <mergeCell ref="AI10:AJ10"/>
    <mergeCell ref="AR10:AS10"/>
    <mergeCell ref="AU10:AV10"/>
    <mergeCell ref="AX10:AY10"/>
    <mergeCell ref="BA10:BB10"/>
    <mergeCell ref="BD10:BE10"/>
    <mergeCell ref="CH9:CI9"/>
    <mergeCell ref="CH10:CI10"/>
    <mergeCell ref="BM9:BN9"/>
    <mergeCell ref="BP9:BQ9"/>
    <mergeCell ref="BS9:BT9"/>
    <mergeCell ref="BV9:BW9"/>
    <mergeCell ref="BY9:BZ9"/>
    <mergeCell ref="CB9:CC9"/>
    <mergeCell ref="CE9:CF9"/>
    <mergeCell ref="BP4:BQ4"/>
    <mergeCell ref="BP5:BQ5"/>
    <mergeCell ref="BV4:BW4"/>
    <mergeCell ref="BV5:BW5"/>
    <mergeCell ref="BD4:BE4"/>
    <mergeCell ref="BG4:BH4"/>
    <mergeCell ref="BM4:BN4"/>
    <mergeCell ref="BS4:BT4"/>
    <mergeCell ref="BG5:BH5"/>
    <mergeCell ref="BM5:BN5"/>
    <mergeCell ref="BS5:BT5"/>
    <mergeCell ref="AI4:AJ4"/>
    <mergeCell ref="AL4:AM4"/>
    <mergeCell ref="AO4:AP4"/>
    <mergeCell ref="AR4:AS4"/>
    <mergeCell ref="AU4:AV4"/>
    <mergeCell ref="AX4:AY4"/>
    <mergeCell ref="BA4:BB4"/>
    <mergeCell ref="BY4:BZ4"/>
    <mergeCell ref="CB4:CC4"/>
    <mergeCell ref="CE4:CF4"/>
    <mergeCell ref="CH4:CI4"/>
    <mergeCell ref="BY5:BZ5"/>
    <mergeCell ref="CB5:CC5"/>
    <mergeCell ref="CE5:CF5"/>
    <mergeCell ref="CH5:CI5"/>
    <mergeCell ref="Q4:R4"/>
    <mergeCell ref="Q5:R5"/>
    <mergeCell ref="W4:X4"/>
    <mergeCell ref="W5:X5"/>
    <mergeCell ref="AC4:AD4"/>
    <mergeCell ref="AC5:AD5"/>
    <mergeCell ref="N4:O4"/>
    <mergeCell ref="T4:U4"/>
    <mergeCell ref="Z4:AA4"/>
    <mergeCell ref="AF4:AG4"/>
    <mergeCell ref="N5:O5"/>
    <mergeCell ref="T5:U5"/>
    <mergeCell ref="Z5:AA5"/>
    <mergeCell ref="BJ4:BK4"/>
    <mergeCell ref="BJ5:BK5"/>
    <mergeCell ref="AR6:AS6"/>
    <mergeCell ref="AR7:AS7"/>
    <mergeCell ref="AX6:AY6"/>
    <mergeCell ref="AX7:AY7"/>
    <mergeCell ref="AI6:AJ6"/>
    <mergeCell ref="AO6:AP6"/>
    <mergeCell ref="AU6:AV6"/>
    <mergeCell ref="BA6:BB6"/>
    <mergeCell ref="AI7:AJ7"/>
    <mergeCell ref="AO7:AP7"/>
    <mergeCell ref="AU7:AV7"/>
    <mergeCell ref="BA7:BB7"/>
    <mergeCell ref="AR8:AS8"/>
    <mergeCell ref="AU8:AV8"/>
    <mergeCell ref="AX8:AY8"/>
    <mergeCell ref="BA8:BB8"/>
    <mergeCell ref="BD8:BE8"/>
    <mergeCell ref="BG8:BH8"/>
    <mergeCell ref="BJ8:BK8"/>
    <mergeCell ref="AR9:AS9"/>
    <mergeCell ref="AU9:AV9"/>
    <mergeCell ref="AX9:AY9"/>
    <mergeCell ref="BA9:BB9"/>
    <mergeCell ref="BD9:BE9"/>
    <mergeCell ref="BG9:BH9"/>
    <mergeCell ref="BJ9:BK9"/>
    <mergeCell ref="W9:X9"/>
    <mergeCell ref="W10:X10"/>
    <mergeCell ref="N7:O7"/>
    <mergeCell ref="N8:O8"/>
    <mergeCell ref="Q8:R8"/>
    <mergeCell ref="W8:X8"/>
    <mergeCell ref="N9:O9"/>
    <mergeCell ref="N10:O10"/>
    <mergeCell ref="T10:U10"/>
    <mergeCell ref="AC6:AD6"/>
    <mergeCell ref="AC7:AD7"/>
    <mergeCell ref="AC8:AD8"/>
    <mergeCell ref="AF8:AG8"/>
    <mergeCell ref="AI8:AJ8"/>
    <mergeCell ref="AL8:AM8"/>
    <mergeCell ref="AO8:AP8"/>
    <mergeCell ref="AO9:AP9"/>
    <mergeCell ref="AO10:AP10"/>
    <mergeCell ref="Z8:AA8"/>
    <mergeCell ref="Z9:AA9"/>
    <mergeCell ref="AF9:AG9"/>
    <mergeCell ref="AL9:AM9"/>
    <mergeCell ref="Z10:AA10"/>
    <mergeCell ref="AF10:AG10"/>
    <mergeCell ref="AL10:AM10"/>
    <mergeCell ref="CB10:CC10"/>
    <mergeCell ref="CE10:CF10"/>
    <mergeCell ref="BG10:BH10"/>
    <mergeCell ref="BJ10:BK10"/>
    <mergeCell ref="BM10:BN10"/>
    <mergeCell ref="BP10:BQ10"/>
    <mergeCell ref="BS10:BT10"/>
    <mergeCell ref="BV10:BW10"/>
    <mergeCell ref="BY10:BZ10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2.0" ySplit="4.0" topLeftCell="M5" activePane="bottomRight" state="frozen"/>
      <selection activeCell="M1" sqref="M1" pane="topRight"/>
      <selection activeCell="A5" sqref="A5" pane="bottomLeft"/>
      <selection activeCell="M5" sqref="M5" pane="bottomRight"/>
    </sheetView>
  </sheetViews>
  <sheetFormatPr customHeight="1" defaultColWidth="14.43" defaultRowHeight="15.0"/>
  <cols>
    <col customWidth="1" min="1" max="2" width="8.71"/>
    <col customWidth="1" min="3" max="3" width="22.29"/>
    <col customWidth="1" min="4" max="4" width="11.29"/>
    <col customWidth="1" min="5" max="5" width="13.86"/>
    <col customWidth="1" min="6" max="6" width="16.14"/>
    <col customWidth="1" min="7" max="7" width="17.86"/>
    <col customWidth="1" min="8" max="8" width="8.71"/>
    <col customWidth="1" min="9" max="9" width="14.57"/>
    <col customWidth="1" min="10" max="10" width="16.86"/>
    <col customWidth="1" min="11" max="12" width="14.0"/>
    <col customWidth="1" min="13" max="87" width="8.71"/>
  </cols>
  <sheetData>
    <row r="1">
      <c r="A1" s="1" t="s">
        <v>0</v>
      </c>
      <c r="K1" s="2" t="s">
        <v>1</v>
      </c>
      <c r="L1" s="3">
        <f>COUNTA(O1,R1,U1,X1,AA1,AD1,AG1,AJ1,AM1,AP1,AS1,AV1,AY1,BB1,BE1,BH1,BK1,BN1,BQ1,BT1,BW1,EK1,BZ1,CC1,CF1)</f>
        <v>0</v>
      </c>
      <c r="N1" s="2" t="s">
        <v>2</v>
      </c>
      <c r="Q1" s="2" t="s">
        <v>2</v>
      </c>
      <c r="T1" s="2" t="s">
        <v>2</v>
      </c>
      <c r="W1" s="2" t="s">
        <v>2</v>
      </c>
      <c r="Z1" s="2" t="s">
        <v>2</v>
      </c>
      <c r="AC1" s="2" t="s">
        <v>2</v>
      </c>
      <c r="AF1" s="2" t="s">
        <v>2</v>
      </c>
      <c r="AI1" s="2" t="s">
        <v>2</v>
      </c>
      <c r="AL1" s="2" t="s">
        <v>2</v>
      </c>
      <c r="AO1" s="2" t="s">
        <v>2</v>
      </c>
      <c r="AR1" s="2" t="s">
        <v>2</v>
      </c>
      <c r="AU1" s="2" t="s">
        <v>2</v>
      </c>
      <c r="AX1" s="2" t="s">
        <v>2</v>
      </c>
      <c r="BA1" s="2" t="s">
        <v>2</v>
      </c>
      <c r="BD1" s="2" t="s">
        <v>2</v>
      </c>
      <c r="BG1" s="2" t="s">
        <v>2</v>
      </c>
      <c r="BJ1" s="2" t="s">
        <v>2</v>
      </c>
      <c r="BM1" s="2" t="s">
        <v>2</v>
      </c>
      <c r="BP1" s="2" t="s">
        <v>2</v>
      </c>
      <c r="BS1" s="2" t="s">
        <v>2</v>
      </c>
      <c r="BV1" s="2" t="s">
        <v>2</v>
      </c>
      <c r="BY1" s="2" t="s">
        <v>2</v>
      </c>
      <c r="CB1" s="2" t="s">
        <v>2</v>
      </c>
      <c r="CE1" s="2" t="s">
        <v>2</v>
      </c>
      <c r="CH1" s="2" t="s">
        <v>2</v>
      </c>
    </row>
    <row r="2">
      <c r="K2" s="2" t="s">
        <v>3</v>
      </c>
      <c r="L2" s="3" t="str">
        <f>IFERROR(L3/L1,"0")</f>
        <v>0</v>
      </c>
    </row>
    <row r="3">
      <c r="A3" s="1" t="s">
        <v>4</v>
      </c>
      <c r="D3" s="4">
        <f>SUM(D5)</f>
        <v>420</v>
      </c>
      <c r="F3" s="5">
        <f t="shared" ref="F3:G3" si="1">SUM(F5)</f>
        <v>1890</v>
      </c>
      <c r="G3" s="6">
        <f t="shared" si="1"/>
        <v>1</v>
      </c>
      <c r="I3" s="5">
        <f t="shared" ref="I3:L3" si="2">SUM(I5)</f>
        <v>420</v>
      </c>
      <c r="J3" s="6">
        <f t="shared" si="2"/>
        <v>0</v>
      </c>
      <c r="K3" s="4">
        <f t="shared" si="2"/>
        <v>0</v>
      </c>
      <c r="L3" s="5">
        <f t="shared" si="2"/>
        <v>0</v>
      </c>
      <c r="N3" s="2" t="s">
        <v>5</v>
      </c>
      <c r="Q3" s="2" t="s">
        <v>5</v>
      </c>
      <c r="T3" s="2" t="s">
        <v>5</v>
      </c>
      <c r="W3" s="2" t="s">
        <v>5</v>
      </c>
      <c r="Z3" s="2" t="s">
        <v>5</v>
      </c>
      <c r="AC3" s="2" t="s">
        <v>5</v>
      </c>
      <c r="AF3" s="2" t="s">
        <v>5</v>
      </c>
      <c r="AI3" s="2" t="s">
        <v>5</v>
      </c>
      <c r="AL3" s="2" t="s">
        <v>5</v>
      </c>
      <c r="AO3" s="2" t="s">
        <v>5</v>
      </c>
      <c r="AR3" s="2" t="s">
        <v>5</v>
      </c>
      <c r="AU3" s="2" t="s">
        <v>5</v>
      </c>
      <c r="AX3" s="2" t="s">
        <v>5</v>
      </c>
      <c r="BA3" s="2" t="s">
        <v>5</v>
      </c>
      <c r="BD3" s="2" t="s">
        <v>5</v>
      </c>
      <c r="BG3" s="2" t="s">
        <v>5</v>
      </c>
      <c r="BJ3" s="2" t="s">
        <v>5</v>
      </c>
      <c r="BM3" s="2" t="s">
        <v>5</v>
      </c>
      <c r="BP3" s="2" t="s">
        <v>5</v>
      </c>
      <c r="BS3" s="2" t="s">
        <v>5</v>
      </c>
      <c r="BV3" s="2" t="s">
        <v>5</v>
      </c>
      <c r="BY3" s="2" t="s">
        <v>5</v>
      </c>
      <c r="CB3" s="2" t="s">
        <v>5</v>
      </c>
      <c r="CE3" s="2" t="s">
        <v>5</v>
      </c>
      <c r="CH3" s="2" t="s">
        <v>5</v>
      </c>
    </row>
    <row r="4">
      <c r="A4" s="7" t="s">
        <v>6</v>
      </c>
      <c r="B4" s="7" t="s">
        <v>7</v>
      </c>
      <c r="C4" s="7" t="s">
        <v>8</v>
      </c>
      <c r="D4" s="7" t="s">
        <v>10</v>
      </c>
      <c r="E4" s="7" t="s">
        <v>11</v>
      </c>
      <c r="F4" s="7" t="s">
        <v>12</v>
      </c>
      <c r="G4" s="7" t="s">
        <v>13</v>
      </c>
      <c r="I4" s="8" t="s">
        <v>14</v>
      </c>
      <c r="J4" s="8" t="s">
        <v>15</v>
      </c>
      <c r="K4" s="9" t="s">
        <v>16</v>
      </c>
      <c r="L4" s="9" t="s">
        <v>17</v>
      </c>
      <c r="N4" s="10" t="s">
        <v>18</v>
      </c>
      <c r="O4" s="11"/>
      <c r="Q4" s="10" t="s">
        <v>18</v>
      </c>
      <c r="R4" s="11"/>
      <c r="T4" s="10" t="s">
        <v>18</v>
      </c>
      <c r="U4" s="11"/>
      <c r="W4" s="10" t="s">
        <v>18</v>
      </c>
      <c r="X4" s="11"/>
      <c r="Z4" s="10" t="s">
        <v>18</v>
      </c>
      <c r="AA4" s="11"/>
      <c r="AC4" s="10" t="s">
        <v>18</v>
      </c>
      <c r="AD4" s="11"/>
      <c r="AF4" s="10" t="s">
        <v>18</v>
      </c>
      <c r="AG4" s="11"/>
      <c r="AI4" s="10" t="s">
        <v>18</v>
      </c>
      <c r="AJ4" s="11"/>
      <c r="AL4" s="10" t="s">
        <v>18</v>
      </c>
      <c r="AM4" s="11"/>
      <c r="AO4" s="10" t="s">
        <v>18</v>
      </c>
      <c r="AP4" s="11"/>
      <c r="AR4" s="10" t="s">
        <v>18</v>
      </c>
      <c r="AS4" s="11"/>
      <c r="AU4" s="10" t="s">
        <v>18</v>
      </c>
      <c r="AV4" s="11"/>
      <c r="AX4" s="10" t="s">
        <v>18</v>
      </c>
      <c r="AY4" s="11"/>
      <c r="BA4" s="10" t="s">
        <v>18</v>
      </c>
      <c r="BB4" s="11"/>
      <c r="BD4" s="10" t="s">
        <v>18</v>
      </c>
      <c r="BE4" s="11"/>
      <c r="BG4" s="10" t="s">
        <v>18</v>
      </c>
      <c r="BH4" s="11"/>
      <c r="BJ4" s="10" t="s">
        <v>18</v>
      </c>
      <c r="BK4" s="11"/>
      <c r="BM4" s="10" t="s">
        <v>18</v>
      </c>
      <c r="BN4" s="11"/>
      <c r="BP4" s="10" t="s">
        <v>18</v>
      </c>
      <c r="BQ4" s="11"/>
      <c r="BS4" s="10" t="s">
        <v>18</v>
      </c>
      <c r="BT4" s="11"/>
      <c r="BV4" s="10" t="s">
        <v>18</v>
      </c>
      <c r="BW4" s="11"/>
      <c r="BY4" s="10" t="s">
        <v>18</v>
      </c>
      <c r="BZ4" s="11"/>
      <c r="CB4" s="10" t="s">
        <v>18</v>
      </c>
      <c r="CC4" s="11"/>
      <c r="CE4" s="10" t="s">
        <v>18</v>
      </c>
      <c r="CF4" s="11"/>
      <c r="CH4" s="10" t="s">
        <v>18</v>
      </c>
      <c r="CI4" s="11"/>
    </row>
    <row r="5">
      <c r="A5" s="12">
        <v>1.0</v>
      </c>
      <c r="B5" s="13" t="s">
        <v>67</v>
      </c>
      <c r="C5" s="13" t="s">
        <v>20</v>
      </c>
      <c r="D5" s="12">
        <v>420.0</v>
      </c>
      <c r="E5" s="16">
        <v>4.5</v>
      </c>
      <c r="F5" s="14">
        <f>D5*E5</f>
        <v>1890</v>
      </c>
      <c r="G5" s="15">
        <f>F5/$F$3</f>
        <v>1</v>
      </c>
      <c r="I5" s="12">
        <f>D5-K5</f>
        <v>420</v>
      </c>
      <c r="J5" s="15">
        <f>L5/$F$3</f>
        <v>0</v>
      </c>
      <c r="K5" s="16">
        <f>SUM(N5,Q5,T5,W5,Z500,AC5,AF5,AI5,AL5,AO5,AR5,AU5,AX5,BA5,BD5,BG5,BJ5,BM5,BP5,BS5,BV5,BY5,CB5,CE5)</f>
        <v>0</v>
      </c>
      <c r="L5" s="16">
        <f>E5*K5</f>
        <v>0</v>
      </c>
      <c r="N5" s="17"/>
      <c r="O5" s="11"/>
      <c r="Q5" s="17"/>
      <c r="R5" s="11"/>
      <c r="T5" s="17"/>
      <c r="U5" s="11"/>
      <c r="W5" s="17"/>
      <c r="X5" s="11"/>
      <c r="Z5" s="17"/>
      <c r="AA5" s="11"/>
      <c r="AC5" s="17"/>
      <c r="AD5" s="11"/>
      <c r="AF5" s="17"/>
      <c r="AG5" s="11"/>
      <c r="AI5" s="17"/>
      <c r="AJ5" s="11"/>
      <c r="AL5" s="17"/>
      <c r="AM5" s="11"/>
      <c r="AO5" s="17"/>
      <c r="AP5" s="11"/>
      <c r="AR5" s="17"/>
      <c r="AS5" s="11"/>
      <c r="AU5" s="17"/>
      <c r="AV5" s="11"/>
      <c r="AX5" s="17"/>
      <c r="AY5" s="11"/>
      <c r="BA5" s="17"/>
      <c r="BB5" s="11"/>
      <c r="BD5" s="17"/>
      <c r="BE5" s="11"/>
      <c r="BG5" s="17"/>
      <c r="BH5" s="11"/>
      <c r="BJ5" s="17"/>
      <c r="BK5" s="11"/>
      <c r="BM5" s="17"/>
      <c r="BN5" s="11"/>
      <c r="BP5" s="17"/>
      <c r="BQ5" s="11"/>
      <c r="BS5" s="17"/>
      <c r="BT5" s="11"/>
      <c r="BV5" s="17"/>
      <c r="BW5" s="11"/>
      <c r="BY5" s="17"/>
      <c r="BZ5" s="11"/>
      <c r="CB5" s="17"/>
      <c r="CC5" s="11"/>
      <c r="CE5" s="17"/>
      <c r="CF5" s="11"/>
      <c r="CH5" s="17"/>
      <c r="CI5" s="11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50">
    <mergeCell ref="AL5:AM5"/>
    <mergeCell ref="AL4:AM4"/>
    <mergeCell ref="AR5:AS5"/>
    <mergeCell ref="AR4:AS4"/>
    <mergeCell ref="AX5:AY5"/>
    <mergeCell ref="AX4:AY4"/>
    <mergeCell ref="BA4:BB4"/>
    <mergeCell ref="Q4:R4"/>
    <mergeCell ref="Q5:R5"/>
    <mergeCell ref="W4:X4"/>
    <mergeCell ref="W5:X5"/>
    <mergeCell ref="N4:O4"/>
    <mergeCell ref="T4:U4"/>
    <mergeCell ref="N5:O5"/>
    <mergeCell ref="T5:U5"/>
    <mergeCell ref="AC4:AD4"/>
    <mergeCell ref="AC5:AD5"/>
    <mergeCell ref="Z4:AA4"/>
    <mergeCell ref="Z5:AA5"/>
    <mergeCell ref="AF5:AG5"/>
    <mergeCell ref="AI5:AJ5"/>
    <mergeCell ref="AO5:AP5"/>
    <mergeCell ref="AU5:AV5"/>
    <mergeCell ref="AI4:AJ4"/>
    <mergeCell ref="AO4:AP4"/>
    <mergeCell ref="AU4:AV4"/>
    <mergeCell ref="AF4:AG4"/>
    <mergeCell ref="BJ4:BK4"/>
    <mergeCell ref="BJ5:BK5"/>
    <mergeCell ref="BP4:BQ4"/>
    <mergeCell ref="BP5:BQ5"/>
    <mergeCell ref="BV4:BW4"/>
    <mergeCell ref="BV5:BW5"/>
    <mergeCell ref="BD4:BE4"/>
    <mergeCell ref="BM4:BN4"/>
    <mergeCell ref="BM5:BN5"/>
    <mergeCell ref="BG4:BH4"/>
    <mergeCell ref="BG5:BH5"/>
    <mergeCell ref="BS4:BT4"/>
    <mergeCell ref="BS5:BT5"/>
    <mergeCell ref="BY4:BZ4"/>
    <mergeCell ref="CB4:CC4"/>
    <mergeCell ref="CE4:CF4"/>
    <mergeCell ref="CH4:CI4"/>
    <mergeCell ref="BY5:BZ5"/>
    <mergeCell ref="CB5:CC5"/>
    <mergeCell ref="CE5:CF5"/>
    <mergeCell ref="CH5:CI5"/>
    <mergeCell ref="BA5:BB5"/>
    <mergeCell ref="BD5:BE5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2.0" ySplit="4.0" topLeftCell="M5" activePane="bottomRight" state="frozen"/>
      <selection activeCell="M1" sqref="M1" pane="topRight"/>
      <selection activeCell="A5" sqref="A5" pane="bottomLeft"/>
      <selection activeCell="M5" sqref="M5" pane="bottomRight"/>
    </sheetView>
  </sheetViews>
  <sheetFormatPr customHeight="1" defaultColWidth="14.43" defaultRowHeight="15.0"/>
  <cols>
    <col customWidth="1" min="1" max="2" width="8.71"/>
    <col customWidth="1" min="3" max="3" width="21.57"/>
    <col customWidth="1" min="4" max="4" width="8.71"/>
    <col customWidth="1" min="5" max="6" width="18.43"/>
    <col customWidth="1" min="7" max="8" width="8.71"/>
    <col customWidth="1" min="9" max="11" width="16.14"/>
    <col customWidth="1" min="12" max="87" width="8.71"/>
  </cols>
  <sheetData>
    <row r="1">
      <c r="A1" s="1" t="s">
        <v>0</v>
      </c>
      <c r="K1" s="2" t="s">
        <v>1</v>
      </c>
      <c r="L1" s="3">
        <f>COUNTA(O1,R1,U1,X1,AA1,AD1,AG1,AJ1,AM1,AP1,AS1,AV1,AY1,BB1,BE1,BH1,BK1,BN1,BQ1,BT1,BW1,EK1,BZ1,CC1,CF1)</f>
        <v>0</v>
      </c>
      <c r="N1" s="2" t="s">
        <v>2</v>
      </c>
      <c r="Q1" s="2" t="s">
        <v>2</v>
      </c>
      <c r="T1" s="2" t="s">
        <v>2</v>
      </c>
      <c r="W1" s="2" t="s">
        <v>2</v>
      </c>
      <c r="Z1" s="2" t="s">
        <v>2</v>
      </c>
      <c r="AC1" s="2" t="s">
        <v>2</v>
      </c>
      <c r="AF1" s="2" t="s">
        <v>2</v>
      </c>
      <c r="AI1" s="2" t="s">
        <v>2</v>
      </c>
      <c r="AL1" s="2" t="s">
        <v>2</v>
      </c>
      <c r="AO1" s="2" t="s">
        <v>2</v>
      </c>
      <c r="AR1" s="2" t="s">
        <v>2</v>
      </c>
      <c r="AU1" s="2" t="s">
        <v>2</v>
      </c>
      <c r="AX1" s="2" t="s">
        <v>2</v>
      </c>
      <c r="BA1" s="2" t="s">
        <v>2</v>
      </c>
      <c r="BD1" s="2" t="s">
        <v>2</v>
      </c>
      <c r="BG1" s="2" t="s">
        <v>2</v>
      </c>
      <c r="BJ1" s="2" t="s">
        <v>2</v>
      </c>
      <c r="BM1" s="2" t="s">
        <v>2</v>
      </c>
      <c r="BP1" s="2" t="s">
        <v>2</v>
      </c>
      <c r="BS1" s="2" t="s">
        <v>2</v>
      </c>
      <c r="BV1" s="2" t="s">
        <v>2</v>
      </c>
      <c r="BY1" s="2" t="s">
        <v>2</v>
      </c>
      <c r="CB1" s="2" t="s">
        <v>2</v>
      </c>
      <c r="CE1" s="2" t="s">
        <v>2</v>
      </c>
      <c r="CH1" s="2" t="s">
        <v>2</v>
      </c>
    </row>
    <row r="2">
      <c r="K2" s="2" t="s">
        <v>3</v>
      </c>
      <c r="L2" s="3" t="str">
        <f>IFERROR(L3/L1,"0")</f>
        <v>0</v>
      </c>
    </row>
    <row r="3">
      <c r="A3" s="1" t="s">
        <v>4</v>
      </c>
      <c r="D3" s="4">
        <f>SUM(D5:D24)</f>
        <v>528</v>
      </c>
      <c r="F3" s="5">
        <f t="shared" ref="F3:G3" si="1">SUM(F5:F24)</f>
        <v>2418.2</v>
      </c>
      <c r="G3" s="6">
        <f t="shared" si="1"/>
        <v>1</v>
      </c>
      <c r="I3" s="5">
        <f t="shared" ref="I3:L3" si="2">SUM(I5:I24)</f>
        <v>528</v>
      </c>
      <c r="J3" s="6">
        <f t="shared" si="2"/>
        <v>0</v>
      </c>
      <c r="K3" s="4">
        <f t="shared" si="2"/>
        <v>0</v>
      </c>
      <c r="L3" s="5">
        <f t="shared" si="2"/>
        <v>0</v>
      </c>
      <c r="N3" s="2" t="s">
        <v>5</v>
      </c>
      <c r="Q3" s="2" t="s">
        <v>5</v>
      </c>
      <c r="T3" s="2" t="s">
        <v>5</v>
      </c>
      <c r="W3" s="2" t="s">
        <v>5</v>
      </c>
      <c r="Z3" s="2" t="s">
        <v>5</v>
      </c>
      <c r="AC3" s="2" t="s">
        <v>5</v>
      </c>
      <c r="AF3" s="2" t="s">
        <v>5</v>
      </c>
      <c r="AI3" s="2" t="s">
        <v>5</v>
      </c>
      <c r="AL3" s="2" t="s">
        <v>5</v>
      </c>
      <c r="AO3" s="2" t="s">
        <v>5</v>
      </c>
      <c r="AR3" s="2" t="s">
        <v>5</v>
      </c>
      <c r="AU3" s="2" t="s">
        <v>5</v>
      </c>
      <c r="AX3" s="2" t="s">
        <v>5</v>
      </c>
      <c r="BA3" s="2" t="s">
        <v>5</v>
      </c>
      <c r="BD3" s="2" t="s">
        <v>5</v>
      </c>
      <c r="BG3" s="2" t="s">
        <v>5</v>
      </c>
      <c r="BJ3" s="2" t="s">
        <v>5</v>
      </c>
      <c r="BM3" s="2" t="s">
        <v>5</v>
      </c>
      <c r="BP3" s="2" t="s">
        <v>5</v>
      </c>
      <c r="BS3" s="2" t="s">
        <v>5</v>
      </c>
      <c r="BV3" s="2" t="s">
        <v>5</v>
      </c>
      <c r="BY3" s="2" t="s">
        <v>5</v>
      </c>
      <c r="CB3" s="2" t="s">
        <v>5</v>
      </c>
      <c r="CE3" s="2" t="s">
        <v>5</v>
      </c>
      <c r="CH3" s="2" t="s">
        <v>5</v>
      </c>
    </row>
    <row r="4">
      <c r="A4" s="7" t="s">
        <v>6</v>
      </c>
      <c r="B4" s="7" t="s">
        <v>7</v>
      </c>
      <c r="C4" s="7" t="s">
        <v>8</v>
      </c>
      <c r="D4" s="7" t="s">
        <v>10</v>
      </c>
      <c r="E4" s="7" t="s">
        <v>11</v>
      </c>
      <c r="F4" s="7" t="s">
        <v>12</v>
      </c>
      <c r="G4" s="7" t="s">
        <v>13</v>
      </c>
      <c r="I4" s="8" t="s">
        <v>14</v>
      </c>
      <c r="J4" s="8" t="s">
        <v>15</v>
      </c>
      <c r="K4" s="9" t="s">
        <v>16</v>
      </c>
      <c r="L4" s="9" t="s">
        <v>17</v>
      </c>
      <c r="N4" s="10" t="s">
        <v>18</v>
      </c>
      <c r="O4" s="11"/>
      <c r="Q4" s="10" t="s">
        <v>18</v>
      </c>
      <c r="R4" s="11"/>
      <c r="T4" s="10" t="s">
        <v>18</v>
      </c>
      <c r="U4" s="11"/>
      <c r="W4" s="10" t="s">
        <v>18</v>
      </c>
      <c r="X4" s="11"/>
      <c r="Z4" s="10" t="s">
        <v>18</v>
      </c>
      <c r="AA4" s="11"/>
      <c r="AC4" s="10" t="s">
        <v>18</v>
      </c>
      <c r="AD4" s="11"/>
      <c r="AF4" s="10" t="s">
        <v>18</v>
      </c>
      <c r="AG4" s="11"/>
      <c r="AI4" s="10" t="s">
        <v>18</v>
      </c>
      <c r="AJ4" s="11"/>
      <c r="AL4" s="10" t="s">
        <v>18</v>
      </c>
      <c r="AM4" s="11"/>
      <c r="AO4" s="10" t="s">
        <v>18</v>
      </c>
      <c r="AP4" s="11"/>
      <c r="AR4" s="10" t="s">
        <v>18</v>
      </c>
      <c r="AS4" s="11"/>
      <c r="AU4" s="10" t="s">
        <v>18</v>
      </c>
      <c r="AV4" s="11"/>
      <c r="AX4" s="10" t="s">
        <v>18</v>
      </c>
      <c r="AY4" s="11"/>
      <c r="BA4" s="10" t="s">
        <v>18</v>
      </c>
      <c r="BB4" s="11"/>
      <c r="BD4" s="10" t="s">
        <v>18</v>
      </c>
      <c r="BE4" s="11"/>
      <c r="BG4" s="10" t="s">
        <v>18</v>
      </c>
      <c r="BH4" s="11"/>
      <c r="BJ4" s="10" t="s">
        <v>18</v>
      </c>
      <c r="BK4" s="11"/>
      <c r="BM4" s="10" t="s">
        <v>18</v>
      </c>
      <c r="BN4" s="11"/>
      <c r="BP4" s="10" t="s">
        <v>18</v>
      </c>
      <c r="BQ4" s="11"/>
      <c r="BS4" s="10" t="s">
        <v>18</v>
      </c>
      <c r="BT4" s="11"/>
      <c r="BV4" s="10" t="s">
        <v>18</v>
      </c>
      <c r="BW4" s="11"/>
      <c r="BY4" s="10" t="s">
        <v>18</v>
      </c>
      <c r="BZ4" s="11"/>
      <c r="CB4" s="10" t="s">
        <v>18</v>
      </c>
      <c r="CC4" s="11"/>
      <c r="CE4" s="10" t="s">
        <v>18</v>
      </c>
      <c r="CF4" s="11"/>
      <c r="CH4" s="10" t="s">
        <v>18</v>
      </c>
      <c r="CI4" s="11"/>
    </row>
    <row r="5">
      <c r="A5" s="12">
        <v>1.0</v>
      </c>
      <c r="B5" s="13" t="s">
        <v>67</v>
      </c>
      <c r="C5" s="13" t="s">
        <v>20</v>
      </c>
      <c r="D5" s="12">
        <v>420.0</v>
      </c>
      <c r="E5" s="16">
        <v>4.5</v>
      </c>
      <c r="F5" s="14">
        <f t="shared" ref="F5:F18" si="3">D5*E5</f>
        <v>1890</v>
      </c>
      <c r="G5" s="15">
        <f t="shared" ref="G5:G18" si="4">F5/$F$3</f>
        <v>0.7815730709</v>
      </c>
      <c r="I5" s="12">
        <f t="shared" ref="I5:I18" si="5">D5-K5</f>
        <v>420</v>
      </c>
      <c r="J5" s="15">
        <f t="shared" ref="J5:J18" si="6">L5/$F$3</f>
        <v>0</v>
      </c>
      <c r="K5" s="16">
        <f t="shared" ref="K5:K9" si="7">SUM(N5,Q5,T5,W5,Z55,AC5,AF5,AI5,AL5,AO5,AR5,AU5,AX5,BA5,BD5,BG5,BJ5,BM5,BP5,BS5,BV5,BY5,CB5,CE5)</f>
        <v>0</v>
      </c>
      <c r="L5" s="16">
        <f t="shared" ref="L5:L18" si="8">E5*K5</f>
        <v>0</v>
      </c>
      <c r="N5" s="17"/>
      <c r="O5" s="11"/>
      <c r="Q5" s="17"/>
      <c r="R5" s="11"/>
      <c r="T5" s="17"/>
      <c r="U5" s="11"/>
      <c r="W5" s="17"/>
      <c r="X5" s="11"/>
      <c r="Z5" s="17"/>
      <c r="AA5" s="11"/>
      <c r="AC5" s="17"/>
      <c r="AD5" s="11"/>
      <c r="AF5" s="17"/>
      <c r="AG5" s="11"/>
      <c r="AI5" s="17"/>
      <c r="AJ5" s="11"/>
      <c r="AL5" s="17"/>
      <c r="AM5" s="11"/>
      <c r="AO5" s="17"/>
      <c r="AP5" s="11"/>
      <c r="AR5" s="17"/>
      <c r="AS5" s="11"/>
      <c r="AU5" s="17"/>
      <c r="AV5" s="11"/>
      <c r="AX5" s="17"/>
      <c r="AY5" s="11"/>
      <c r="BA5" s="17"/>
      <c r="BB5" s="11"/>
      <c r="BD5" s="17"/>
      <c r="BE5" s="11"/>
      <c r="BG5" s="17"/>
      <c r="BH5" s="11"/>
      <c r="BJ5" s="17"/>
      <c r="BK5" s="11"/>
      <c r="BM5" s="17"/>
      <c r="BN5" s="11"/>
      <c r="BP5" s="17"/>
      <c r="BQ5" s="11"/>
      <c r="BS5" s="17"/>
      <c r="BT5" s="11"/>
      <c r="BV5" s="17"/>
      <c r="BW5" s="11"/>
      <c r="BY5" s="17"/>
      <c r="BZ5" s="11"/>
      <c r="CB5" s="17"/>
      <c r="CC5" s="11"/>
      <c r="CE5" s="17"/>
      <c r="CF5" s="11"/>
      <c r="CH5" s="17"/>
      <c r="CI5" s="11"/>
    </row>
    <row r="6">
      <c r="A6" s="12">
        <v>2.0</v>
      </c>
      <c r="B6" s="13" t="s">
        <v>68</v>
      </c>
      <c r="C6" s="13" t="s">
        <v>20</v>
      </c>
      <c r="D6" s="12">
        <v>8.0</v>
      </c>
      <c r="E6" s="16">
        <v>5.8</v>
      </c>
      <c r="F6" s="14">
        <f t="shared" si="3"/>
        <v>46.4</v>
      </c>
      <c r="G6" s="15">
        <f t="shared" si="4"/>
        <v>0.01918782566</v>
      </c>
      <c r="I6" s="12">
        <f t="shared" si="5"/>
        <v>8</v>
      </c>
      <c r="J6" s="15">
        <f t="shared" si="6"/>
        <v>0</v>
      </c>
      <c r="K6" s="16">
        <f t="shared" si="7"/>
        <v>0</v>
      </c>
      <c r="L6" s="16">
        <f t="shared" si="8"/>
        <v>0</v>
      </c>
      <c r="N6" s="17"/>
      <c r="O6" s="11"/>
      <c r="Q6" s="17"/>
      <c r="R6" s="11"/>
      <c r="T6" s="17"/>
      <c r="U6" s="11"/>
      <c r="W6" s="17"/>
      <c r="X6" s="11"/>
      <c r="Z6" s="17"/>
      <c r="AA6" s="11"/>
      <c r="AC6" s="17"/>
      <c r="AD6" s="11"/>
      <c r="AF6" s="17"/>
      <c r="AG6" s="11"/>
      <c r="AI6" s="17"/>
      <c r="AJ6" s="11"/>
      <c r="AL6" s="17"/>
      <c r="AM6" s="11"/>
      <c r="AO6" s="17"/>
      <c r="AP6" s="11"/>
      <c r="AR6" s="17"/>
      <c r="AS6" s="11"/>
      <c r="AU6" s="17"/>
      <c r="AV6" s="11"/>
      <c r="AX6" s="17"/>
      <c r="AY6" s="11"/>
      <c r="BA6" s="17"/>
      <c r="BB6" s="11"/>
      <c r="BD6" s="17"/>
      <c r="BE6" s="11"/>
      <c r="BG6" s="17"/>
      <c r="BH6" s="11"/>
      <c r="BJ6" s="17"/>
      <c r="BK6" s="11"/>
      <c r="BM6" s="17"/>
      <c r="BN6" s="11"/>
      <c r="BP6" s="17"/>
      <c r="BQ6" s="11"/>
      <c r="BS6" s="17"/>
      <c r="BT6" s="11"/>
      <c r="BV6" s="17"/>
      <c r="BW6" s="11"/>
      <c r="BY6" s="17"/>
      <c r="BZ6" s="11"/>
      <c r="CB6" s="17"/>
      <c r="CC6" s="11"/>
      <c r="CE6" s="17"/>
      <c r="CF6" s="11"/>
      <c r="CH6" s="17"/>
      <c r="CI6" s="11"/>
    </row>
    <row r="7">
      <c r="A7" s="12">
        <v>3.0</v>
      </c>
      <c r="B7" s="13" t="s">
        <v>69</v>
      </c>
      <c r="C7" s="13" t="s">
        <v>20</v>
      </c>
      <c r="D7" s="12">
        <v>8.0</v>
      </c>
      <c r="E7" s="16">
        <v>5.8</v>
      </c>
      <c r="F7" s="14">
        <f t="shared" si="3"/>
        <v>46.4</v>
      </c>
      <c r="G7" s="15">
        <f t="shared" si="4"/>
        <v>0.01918782566</v>
      </c>
      <c r="I7" s="12">
        <f t="shared" si="5"/>
        <v>8</v>
      </c>
      <c r="J7" s="15">
        <f t="shared" si="6"/>
        <v>0</v>
      </c>
      <c r="K7" s="16">
        <f t="shared" si="7"/>
        <v>0</v>
      </c>
      <c r="L7" s="16">
        <f t="shared" si="8"/>
        <v>0</v>
      </c>
      <c r="N7" s="17"/>
      <c r="O7" s="11"/>
      <c r="Q7" s="17"/>
      <c r="R7" s="11"/>
      <c r="T7" s="17"/>
      <c r="U7" s="11"/>
      <c r="W7" s="17"/>
      <c r="X7" s="11"/>
      <c r="Z7" s="17"/>
      <c r="AA7" s="11"/>
      <c r="AC7" s="17"/>
      <c r="AD7" s="11"/>
      <c r="AF7" s="17"/>
      <c r="AG7" s="11"/>
      <c r="AI7" s="17"/>
      <c r="AJ7" s="11"/>
      <c r="AL7" s="17"/>
      <c r="AM7" s="11"/>
      <c r="AO7" s="17"/>
      <c r="AP7" s="11"/>
      <c r="AR7" s="17"/>
      <c r="AS7" s="11"/>
      <c r="AU7" s="17"/>
      <c r="AV7" s="11"/>
      <c r="AX7" s="17"/>
      <c r="AY7" s="11"/>
      <c r="BA7" s="17"/>
      <c r="BB7" s="11"/>
      <c r="BD7" s="17"/>
      <c r="BE7" s="11"/>
      <c r="BG7" s="17"/>
      <c r="BH7" s="11"/>
      <c r="BJ7" s="17"/>
      <c r="BK7" s="11"/>
      <c r="BM7" s="17"/>
      <c r="BN7" s="11"/>
      <c r="BP7" s="17"/>
      <c r="BQ7" s="11"/>
      <c r="BS7" s="17"/>
      <c r="BT7" s="11"/>
      <c r="BV7" s="17"/>
      <c r="BW7" s="11"/>
      <c r="BY7" s="17"/>
      <c r="BZ7" s="11"/>
      <c r="CB7" s="17"/>
      <c r="CC7" s="11"/>
      <c r="CE7" s="17"/>
      <c r="CF7" s="11"/>
      <c r="CH7" s="17"/>
      <c r="CI7" s="11"/>
    </row>
    <row r="8">
      <c r="A8" s="12">
        <v>4.0</v>
      </c>
      <c r="B8" s="13" t="s">
        <v>70</v>
      </c>
      <c r="C8" s="13" t="s">
        <v>20</v>
      </c>
      <c r="D8" s="12">
        <v>8.0</v>
      </c>
      <c r="E8" s="16">
        <v>4.6</v>
      </c>
      <c r="F8" s="14">
        <f t="shared" si="3"/>
        <v>36.8</v>
      </c>
      <c r="G8" s="15">
        <f t="shared" si="4"/>
        <v>0.01521793069</v>
      </c>
      <c r="I8" s="12">
        <f t="shared" si="5"/>
        <v>8</v>
      </c>
      <c r="J8" s="15">
        <f t="shared" si="6"/>
        <v>0</v>
      </c>
      <c r="K8" s="16">
        <f t="shared" si="7"/>
        <v>0</v>
      </c>
      <c r="L8" s="16">
        <f t="shared" si="8"/>
        <v>0</v>
      </c>
      <c r="N8" s="17"/>
      <c r="O8" s="11"/>
      <c r="Q8" s="17"/>
      <c r="R8" s="11"/>
      <c r="T8" s="17"/>
      <c r="U8" s="11"/>
      <c r="W8" s="17"/>
      <c r="X8" s="11"/>
      <c r="Z8" s="17"/>
      <c r="AA8" s="11"/>
      <c r="AC8" s="17"/>
      <c r="AD8" s="11"/>
      <c r="AF8" s="17"/>
      <c r="AG8" s="11"/>
      <c r="AI8" s="17"/>
      <c r="AJ8" s="11"/>
      <c r="AL8" s="17"/>
      <c r="AM8" s="11"/>
      <c r="AO8" s="17"/>
      <c r="AP8" s="11"/>
      <c r="AR8" s="17"/>
      <c r="AS8" s="11"/>
      <c r="AU8" s="17"/>
      <c r="AV8" s="11"/>
      <c r="AX8" s="17"/>
      <c r="AY8" s="11"/>
      <c r="BA8" s="17"/>
      <c r="BB8" s="11"/>
      <c r="BD8" s="17"/>
      <c r="BE8" s="11"/>
      <c r="BG8" s="17"/>
      <c r="BH8" s="11"/>
      <c r="BJ8" s="17"/>
      <c r="BK8" s="11"/>
      <c r="BM8" s="17"/>
      <c r="BN8" s="11"/>
      <c r="BP8" s="17"/>
      <c r="BQ8" s="11"/>
      <c r="BS8" s="17"/>
      <c r="BT8" s="11"/>
      <c r="BV8" s="17"/>
      <c r="BW8" s="11"/>
      <c r="BY8" s="17"/>
      <c r="BZ8" s="11"/>
      <c r="CB8" s="17"/>
      <c r="CC8" s="11"/>
      <c r="CE8" s="17"/>
      <c r="CF8" s="11"/>
      <c r="CH8" s="17"/>
      <c r="CI8" s="11"/>
    </row>
    <row r="9">
      <c r="A9" s="12">
        <v>5.0</v>
      </c>
      <c r="B9" s="13" t="s">
        <v>71</v>
      </c>
      <c r="C9" s="13" t="s">
        <v>20</v>
      </c>
      <c r="D9" s="12">
        <v>4.0</v>
      </c>
      <c r="E9" s="16">
        <v>1.7</v>
      </c>
      <c r="F9" s="14">
        <f t="shared" si="3"/>
        <v>6.8</v>
      </c>
      <c r="G9" s="15">
        <f t="shared" si="4"/>
        <v>0.002812008932</v>
      </c>
      <c r="I9" s="12">
        <f t="shared" si="5"/>
        <v>4</v>
      </c>
      <c r="J9" s="15">
        <f t="shared" si="6"/>
        <v>0</v>
      </c>
      <c r="K9" s="16">
        <f t="shared" si="7"/>
        <v>0</v>
      </c>
      <c r="L9" s="16">
        <f t="shared" si="8"/>
        <v>0</v>
      </c>
      <c r="N9" s="17"/>
      <c r="O9" s="11"/>
      <c r="Q9" s="17"/>
      <c r="R9" s="11"/>
      <c r="T9" s="17"/>
      <c r="U9" s="11"/>
      <c r="W9" s="17"/>
      <c r="X9" s="11"/>
      <c r="Z9" s="17"/>
      <c r="AA9" s="11"/>
      <c r="AC9" s="17"/>
      <c r="AD9" s="11"/>
      <c r="AF9" s="17"/>
      <c r="AG9" s="11"/>
      <c r="AI9" s="17"/>
      <c r="AJ9" s="11"/>
      <c r="AL9" s="17"/>
      <c r="AM9" s="11"/>
      <c r="AO9" s="17"/>
      <c r="AP9" s="11"/>
      <c r="AR9" s="17"/>
      <c r="AS9" s="11"/>
      <c r="AU9" s="17"/>
      <c r="AV9" s="11"/>
      <c r="AX9" s="17"/>
      <c r="AY9" s="11"/>
      <c r="BA9" s="17"/>
      <c r="BB9" s="11"/>
      <c r="BD9" s="17"/>
      <c r="BE9" s="11"/>
      <c r="BG9" s="17"/>
      <c r="BH9" s="11"/>
      <c r="BJ9" s="17"/>
      <c r="BK9" s="11"/>
      <c r="BM9" s="17"/>
      <c r="BN9" s="11"/>
      <c r="BP9" s="17"/>
      <c r="BQ9" s="11"/>
      <c r="BS9" s="17"/>
      <c r="BT9" s="11"/>
      <c r="BV9" s="17"/>
      <c r="BW9" s="11"/>
      <c r="BY9" s="17"/>
      <c r="BZ9" s="11"/>
      <c r="CB9" s="17"/>
      <c r="CC9" s="11"/>
      <c r="CE9" s="17"/>
      <c r="CF9" s="11"/>
      <c r="CH9" s="17"/>
      <c r="CI9" s="11"/>
    </row>
    <row r="10">
      <c r="A10" s="12">
        <v>6.0</v>
      </c>
      <c r="B10" s="13" t="s">
        <v>72</v>
      </c>
      <c r="C10" s="13" t="s">
        <v>20</v>
      </c>
      <c r="D10" s="12">
        <v>50.0</v>
      </c>
      <c r="E10" s="16">
        <v>6.1</v>
      </c>
      <c r="F10" s="14">
        <f t="shared" si="3"/>
        <v>305</v>
      </c>
      <c r="G10" s="15">
        <f t="shared" si="4"/>
        <v>0.1261268712</v>
      </c>
      <c r="I10" s="12">
        <f t="shared" si="5"/>
        <v>50</v>
      </c>
      <c r="J10" s="15">
        <f t="shared" si="6"/>
        <v>0</v>
      </c>
      <c r="K10" s="16">
        <f t="shared" ref="K10:K18" si="9">SUM(N10,Q10,T10,W10,Z510,AC10,AF10,AI10,AL10,AO10,AR10,AU10,AX10,BA10,BD10,BG10,BJ10,BM10,BP10,BS10,BV10,BY10,CB10,CE10)</f>
        <v>0</v>
      </c>
      <c r="L10" s="16">
        <f t="shared" si="8"/>
        <v>0</v>
      </c>
      <c r="N10" s="17"/>
      <c r="O10" s="11"/>
      <c r="Q10" s="17"/>
      <c r="R10" s="11"/>
      <c r="T10" s="17"/>
      <c r="U10" s="11"/>
      <c r="W10" s="17"/>
      <c r="X10" s="11"/>
      <c r="Z10" s="17"/>
      <c r="AA10" s="11"/>
      <c r="AC10" s="17"/>
      <c r="AD10" s="11"/>
      <c r="AF10" s="17"/>
      <c r="AG10" s="11"/>
      <c r="AI10" s="17"/>
      <c r="AJ10" s="11"/>
      <c r="AL10" s="17"/>
      <c r="AM10" s="11"/>
      <c r="AO10" s="17"/>
      <c r="AP10" s="11"/>
      <c r="AR10" s="17"/>
      <c r="AS10" s="11"/>
      <c r="AU10" s="17"/>
      <c r="AV10" s="11"/>
      <c r="AX10" s="17"/>
      <c r="AY10" s="11"/>
      <c r="BA10" s="17"/>
      <c r="BB10" s="11"/>
      <c r="BD10" s="17"/>
      <c r="BE10" s="11"/>
      <c r="BG10" s="17"/>
      <c r="BH10" s="11"/>
      <c r="BJ10" s="17"/>
      <c r="BK10" s="11"/>
      <c r="BM10" s="17"/>
      <c r="BN10" s="11"/>
      <c r="BP10" s="17"/>
      <c r="BQ10" s="11"/>
      <c r="BS10" s="17"/>
      <c r="BT10" s="11"/>
      <c r="BV10" s="17"/>
      <c r="BW10" s="11"/>
      <c r="BY10" s="17"/>
      <c r="BZ10" s="11"/>
      <c r="CB10" s="17"/>
      <c r="CC10" s="11"/>
      <c r="CE10" s="17"/>
      <c r="CF10" s="11"/>
      <c r="CH10" s="17"/>
      <c r="CI10" s="11"/>
    </row>
    <row r="11">
      <c r="A11" s="12">
        <v>7.0</v>
      </c>
      <c r="B11" s="13" t="s">
        <v>73</v>
      </c>
      <c r="C11" s="13" t="s">
        <v>20</v>
      </c>
      <c r="D11" s="12">
        <v>4.0</v>
      </c>
      <c r="E11" s="16">
        <v>0.0</v>
      </c>
      <c r="F11" s="14">
        <f t="shared" si="3"/>
        <v>0</v>
      </c>
      <c r="G11" s="15">
        <f t="shared" si="4"/>
        <v>0</v>
      </c>
      <c r="I11" s="12">
        <f t="shared" si="5"/>
        <v>4</v>
      </c>
      <c r="J11" s="15">
        <f t="shared" si="6"/>
        <v>0</v>
      </c>
      <c r="K11" s="16">
        <f t="shared" si="9"/>
        <v>0</v>
      </c>
      <c r="L11" s="16">
        <f t="shared" si="8"/>
        <v>0</v>
      </c>
      <c r="N11" s="17"/>
      <c r="O11" s="11"/>
      <c r="Q11" s="17"/>
      <c r="R11" s="11"/>
      <c r="T11" s="17"/>
      <c r="U11" s="11"/>
      <c r="W11" s="17"/>
      <c r="X11" s="11"/>
      <c r="Z11" s="17"/>
      <c r="AA11" s="11"/>
      <c r="AC11" s="17"/>
      <c r="AD11" s="11"/>
      <c r="AF11" s="17"/>
      <c r="AG11" s="11"/>
      <c r="AI11" s="17"/>
      <c r="AJ11" s="11"/>
      <c r="AL11" s="17"/>
      <c r="AM11" s="11"/>
      <c r="AO11" s="17"/>
      <c r="AP11" s="11"/>
      <c r="AR11" s="17"/>
      <c r="AS11" s="11"/>
      <c r="AU11" s="17"/>
      <c r="AV11" s="11"/>
      <c r="AX11" s="17"/>
      <c r="AY11" s="11"/>
      <c r="BA11" s="17"/>
      <c r="BB11" s="11"/>
      <c r="BD11" s="17"/>
      <c r="BE11" s="11"/>
      <c r="BG11" s="17"/>
      <c r="BH11" s="11"/>
      <c r="BJ11" s="17"/>
      <c r="BK11" s="11"/>
      <c r="BM11" s="17"/>
      <c r="BN11" s="11"/>
      <c r="BP11" s="17"/>
      <c r="BQ11" s="11"/>
      <c r="BS11" s="17"/>
      <c r="BT11" s="11"/>
      <c r="BV11" s="17"/>
      <c r="BW11" s="11"/>
      <c r="BY11" s="17"/>
      <c r="BZ11" s="11"/>
      <c r="CB11" s="17"/>
      <c r="CC11" s="11"/>
      <c r="CE11" s="17"/>
      <c r="CF11" s="11"/>
      <c r="CH11" s="17"/>
      <c r="CI11" s="11"/>
    </row>
    <row r="12">
      <c r="A12" s="12">
        <v>8.0</v>
      </c>
      <c r="B12" s="13" t="s">
        <v>74</v>
      </c>
      <c r="C12" s="13" t="s">
        <v>20</v>
      </c>
      <c r="D12" s="12">
        <v>4.0</v>
      </c>
      <c r="E12" s="16">
        <v>5.1</v>
      </c>
      <c r="F12" s="14">
        <f t="shared" si="3"/>
        <v>20.4</v>
      </c>
      <c r="G12" s="15">
        <f t="shared" si="4"/>
        <v>0.008436026797</v>
      </c>
      <c r="I12" s="12">
        <f t="shared" si="5"/>
        <v>4</v>
      </c>
      <c r="J12" s="15">
        <f t="shared" si="6"/>
        <v>0</v>
      </c>
      <c r="K12" s="16">
        <f t="shared" si="9"/>
        <v>0</v>
      </c>
      <c r="L12" s="16">
        <f t="shared" si="8"/>
        <v>0</v>
      </c>
      <c r="N12" s="17"/>
      <c r="O12" s="11"/>
      <c r="Q12" s="17"/>
      <c r="R12" s="11"/>
      <c r="T12" s="17"/>
      <c r="U12" s="11"/>
      <c r="W12" s="17"/>
      <c r="X12" s="11"/>
      <c r="Z12" s="17"/>
      <c r="AA12" s="11"/>
      <c r="AC12" s="17"/>
      <c r="AD12" s="11"/>
      <c r="AF12" s="17"/>
      <c r="AG12" s="11"/>
      <c r="AI12" s="17"/>
      <c r="AJ12" s="11"/>
      <c r="AL12" s="17"/>
      <c r="AM12" s="11"/>
      <c r="AO12" s="17"/>
      <c r="AP12" s="11"/>
      <c r="AR12" s="17"/>
      <c r="AS12" s="11"/>
      <c r="AU12" s="17"/>
      <c r="AV12" s="11"/>
      <c r="AX12" s="17"/>
      <c r="AY12" s="11"/>
      <c r="BA12" s="17"/>
      <c r="BB12" s="11"/>
      <c r="BD12" s="17"/>
      <c r="BE12" s="11"/>
      <c r="BG12" s="17"/>
      <c r="BH12" s="11"/>
      <c r="BJ12" s="17"/>
      <c r="BK12" s="11"/>
      <c r="BM12" s="17"/>
      <c r="BN12" s="11"/>
      <c r="BP12" s="17"/>
      <c r="BQ12" s="11"/>
      <c r="BS12" s="17"/>
      <c r="BT12" s="11"/>
      <c r="BV12" s="17"/>
      <c r="BW12" s="11"/>
      <c r="BY12" s="17"/>
      <c r="BZ12" s="11"/>
      <c r="CB12" s="17"/>
      <c r="CC12" s="11"/>
      <c r="CE12" s="17"/>
      <c r="CF12" s="11"/>
      <c r="CH12" s="17"/>
      <c r="CI12" s="11"/>
    </row>
    <row r="13">
      <c r="A13" s="12">
        <v>9.0</v>
      </c>
      <c r="B13" s="13" t="s">
        <v>75</v>
      </c>
      <c r="C13" s="13" t="s">
        <v>20</v>
      </c>
      <c r="D13" s="12">
        <v>4.0</v>
      </c>
      <c r="E13" s="16">
        <v>0.9</v>
      </c>
      <c r="F13" s="14">
        <f t="shared" si="3"/>
        <v>3.6</v>
      </c>
      <c r="G13" s="15">
        <f t="shared" si="4"/>
        <v>0.001488710611</v>
      </c>
      <c r="I13" s="12">
        <f t="shared" si="5"/>
        <v>4</v>
      </c>
      <c r="J13" s="15">
        <f t="shared" si="6"/>
        <v>0</v>
      </c>
      <c r="K13" s="16">
        <f t="shared" si="9"/>
        <v>0</v>
      </c>
      <c r="L13" s="16">
        <f t="shared" si="8"/>
        <v>0</v>
      </c>
      <c r="N13" s="17"/>
      <c r="O13" s="11"/>
      <c r="Q13" s="17"/>
      <c r="R13" s="11"/>
      <c r="T13" s="17"/>
      <c r="U13" s="11"/>
      <c r="W13" s="17"/>
      <c r="X13" s="11"/>
      <c r="Z13" s="17"/>
      <c r="AA13" s="11"/>
      <c r="AC13" s="17"/>
      <c r="AD13" s="11"/>
      <c r="AF13" s="17"/>
      <c r="AG13" s="11"/>
      <c r="AI13" s="17"/>
      <c r="AJ13" s="11"/>
      <c r="AL13" s="17"/>
      <c r="AM13" s="11"/>
      <c r="AO13" s="17"/>
      <c r="AP13" s="11"/>
      <c r="AR13" s="17"/>
      <c r="AS13" s="11"/>
      <c r="AU13" s="17"/>
      <c r="AV13" s="11"/>
      <c r="AX13" s="17"/>
      <c r="AY13" s="11"/>
      <c r="BA13" s="17"/>
      <c r="BB13" s="11"/>
      <c r="BD13" s="17"/>
      <c r="BE13" s="11"/>
      <c r="BG13" s="17"/>
      <c r="BH13" s="11"/>
      <c r="BJ13" s="17"/>
      <c r="BK13" s="11"/>
      <c r="BM13" s="17"/>
      <c r="BN13" s="11"/>
      <c r="BP13" s="17"/>
      <c r="BQ13" s="11"/>
      <c r="BS13" s="17"/>
      <c r="BT13" s="11"/>
      <c r="BV13" s="17"/>
      <c r="BW13" s="11"/>
      <c r="BY13" s="17"/>
      <c r="BZ13" s="11"/>
      <c r="CB13" s="17"/>
      <c r="CC13" s="11"/>
      <c r="CE13" s="17"/>
      <c r="CF13" s="11"/>
      <c r="CH13" s="17"/>
      <c r="CI13" s="11"/>
    </row>
    <row r="14">
      <c r="A14" s="12">
        <v>10.0</v>
      </c>
      <c r="B14" s="13" t="s">
        <v>76</v>
      </c>
      <c r="C14" s="13" t="s">
        <v>20</v>
      </c>
      <c r="D14" s="12">
        <v>4.0</v>
      </c>
      <c r="E14" s="16">
        <v>6.1</v>
      </c>
      <c r="F14" s="14">
        <f t="shared" si="3"/>
        <v>24.4</v>
      </c>
      <c r="G14" s="15">
        <f t="shared" si="4"/>
        <v>0.0100901497</v>
      </c>
      <c r="I14" s="12">
        <f t="shared" si="5"/>
        <v>4</v>
      </c>
      <c r="J14" s="15">
        <f t="shared" si="6"/>
        <v>0</v>
      </c>
      <c r="K14" s="16">
        <f t="shared" si="9"/>
        <v>0</v>
      </c>
      <c r="L14" s="16">
        <f t="shared" si="8"/>
        <v>0</v>
      </c>
      <c r="N14" s="17"/>
      <c r="O14" s="11"/>
      <c r="Q14" s="17"/>
      <c r="R14" s="11"/>
      <c r="T14" s="17"/>
      <c r="U14" s="11"/>
      <c r="W14" s="17"/>
      <c r="X14" s="11"/>
      <c r="Z14" s="17"/>
      <c r="AA14" s="11"/>
      <c r="AC14" s="17"/>
      <c r="AD14" s="11"/>
      <c r="AF14" s="17"/>
      <c r="AG14" s="11"/>
      <c r="AI14" s="17"/>
      <c r="AJ14" s="11"/>
      <c r="AL14" s="17"/>
      <c r="AM14" s="11"/>
      <c r="AO14" s="17"/>
      <c r="AP14" s="11"/>
      <c r="AR14" s="17"/>
      <c r="AS14" s="11"/>
      <c r="AU14" s="17"/>
      <c r="AV14" s="11"/>
      <c r="AX14" s="17"/>
      <c r="AY14" s="11"/>
      <c r="BA14" s="17"/>
      <c r="BB14" s="11"/>
      <c r="BD14" s="17"/>
      <c r="BE14" s="11"/>
      <c r="BG14" s="17"/>
      <c r="BH14" s="11"/>
      <c r="BJ14" s="17"/>
      <c r="BK14" s="11"/>
      <c r="BM14" s="17"/>
      <c r="BN14" s="11"/>
      <c r="BP14" s="17"/>
      <c r="BQ14" s="11"/>
      <c r="BS14" s="17"/>
      <c r="BT14" s="11"/>
      <c r="BV14" s="17"/>
      <c r="BW14" s="11"/>
      <c r="BY14" s="17"/>
      <c r="BZ14" s="11"/>
      <c r="CB14" s="17"/>
      <c r="CC14" s="11"/>
      <c r="CE14" s="17"/>
      <c r="CF14" s="11"/>
      <c r="CH14" s="17"/>
      <c r="CI14" s="11"/>
    </row>
    <row r="15">
      <c r="A15" s="12">
        <v>11.0</v>
      </c>
      <c r="B15" s="13" t="s">
        <v>77</v>
      </c>
      <c r="C15" s="13" t="s">
        <v>20</v>
      </c>
      <c r="D15" s="12">
        <v>4.0</v>
      </c>
      <c r="E15" s="16">
        <v>4.5</v>
      </c>
      <c r="F15" s="14">
        <f t="shared" si="3"/>
        <v>18</v>
      </c>
      <c r="G15" s="15">
        <f t="shared" si="4"/>
        <v>0.007443553056</v>
      </c>
      <c r="I15" s="12">
        <f t="shared" si="5"/>
        <v>4</v>
      </c>
      <c r="J15" s="15">
        <f t="shared" si="6"/>
        <v>0</v>
      </c>
      <c r="K15" s="16">
        <f t="shared" si="9"/>
        <v>0</v>
      </c>
      <c r="L15" s="16">
        <f t="shared" si="8"/>
        <v>0</v>
      </c>
      <c r="N15" s="17"/>
      <c r="O15" s="11"/>
      <c r="Q15" s="17"/>
      <c r="R15" s="11"/>
      <c r="T15" s="17"/>
      <c r="U15" s="11"/>
      <c r="W15" s="17"/>
      <c r="X15" s="11"/>
      <c r="Z15" s="17"/>
      <c r="AA15" s="11"/>
      <c r="AC15" s="17"/>
      <c r="AD15" s="11"/>
      <c r="AF15" s="17"/>
      <c r="AG15" s="11"/>
      <c r="AI15" s="17"/>
      <c r="AJ15" s="11"/>
      <c r="AL15" s="17"/>
      <c r="AM15" s="11"/>
      <c r="AO15" s="17"/>
      <c r="AP15" s="11"/>
      <c r="AR15" s="17"/>
      <c r="AS15" s="11"/>
      <c r="AU15" s="17"/>
      <c r="AV15" s="11"/>
      <c r="AX15" s="17"/>
      <c r="AY15" s="11"/>
      <c r="BA15" s="17"/>
      <c r="BB15" s="11"/>
      <c r="BD15" s="17"/>
      <c r="BE15" s="11"/>
      <c r="BG15" s="17"/>
      <c r="BH15" s="11"/>
      <c r="BJ15" s="17"/>
      <c r="BK15" s="11"/>
      <c r="BM15" s="17"/>
      <c r="BN15" s="11"/>
      <c r="BP15" s="17"/>
      <c r="BQ15" s="11"/>
      <c r="BS15" s="17"/>
      <c r="BT15" s="11"/>
      <c r="BV15" s="17"/>
      <c r="BW15" s="11"/>
      <c r="BY15" s="17"/>
      <c r="BZ15" s="11"/>
      <c r="CB15" s="17"/>
      <c r="CC15" s="11"/>
      <c r="CE15" s="17"/>
      <c r="CF15" s="11"/>
      <c r="CH15" s="17"/>
      <c r="CI15" s="11"/>
    </row>
    <row r="16">
      <c r="A16" s="12">
        <v>12.0</v>
      </c>
      <c r="B16" s="13" t="s">
        <v>78</v>
      </c>
      <c r="C16" s="13" t="s">
        <v>20</v>
      </c>
      <c r="D16" s="12">
        <v>4.0</v>
      </c>
      <c r="E16" s="16">
        <v>0.4</v>
      </c>
      <c r="F16" s="14">
        <f t="shared" si="3"/>
        <v>1.6</v>
      </c>
      <c r="G16" s="15">
        <f t="shared" si="4"/>
        <v>0.0006616491605</v>
      </c>
      <c r="I16" s="12">
        <f t="shared" si="5"/>
        <v>4</v>
      </c>
      <c r="J16" s="15">
        <f t="shared" si="6"/>
        <v>0</v>
      </c>
      <c r="K16" s="16">
        <f t="shared" si="9"/>
        <v>0</v>
      </c>
      <c r="L16" s="16">
        <f t="shared" si="8"/>
        <v>0</v>
      </c>
      <c r="N16" s="17"/>
      <c r="O16" s="11"/>
      <c r="Q16" s="17"/>
      <c r="R16" s="11"/>
      <c r="T16" s="17"/>
      <c r="U16" s="11"/>
      <c r="W16" s="17"/>
      <c r="X16" s="11"/>
      <c r="Z16" s="17"/>
      <c r="AA16" s="11"/>
      <c r="AC16" s="17"/>
      <c r="AD16" s="11"/>
      <c r="AF16" s="17"/>
      <c r="AG16" s="11"/>
      <c r="AI16" s="17"/>
      <c r="AJ16" s="11"/>
      <c r="AL16" s="17"/>
      <c r="AM16" s="11"/>
      <c r="AO16" s="17"/>
      <c r="AP16" s="11"/>
      <c r="AR16" s="17"/>
      <c r="AS16" s="11"/>
      <c r="AU16" s="17"/>
      <c r="AV16" s="11"/>
      <c r="AX16" s="17"/>
      <c r="AY16" s="11"/>
      <c r="BA16" s="17"/>
      <c r="BB16" s="11"/>
      <c r="BD16" s="17"/>
      <c r="BE16" s="11"/>
      <c r="BG16" s="17"/>
      <c r="BH16" s="11"/>
      <c r="BJ16" s="17"/>
      <c r="BK16" s="11"/>
      <c r="BM16" s="17"/>
      <c r="BN16" s="11"/>
      <c r="BP16" s="17"/>
      <c r="BQ16" s="11"/>
      <c r="BS16" s="17"/>
      <c r="BT16" s="11"/>
      <c r="BV16" s="17"/>
      <c r="BW16" s="11"/>
      <c r="BY16" s="17"/>
      <c r="BZ16" s="11"/>
      <c r="CB16" s="17"/>
      <c r="CC16" s="11"/>
      <c r="CE16" s="17"/>
      <c r="CF16" s="11"/>
      <c r="CH16" s="17"/>
      <c r="CI16" s="11"/>
    </row>
    <row r="17">
      <c r="A17" s="12">
        <v>13.0</v>
      </c>
      <c r="B17" s="13" t="s">
        <v>79</v>
      </c>
      <c r="C17" s="13" t="s">
        <v>20</v>
      </c>
      <c r="D17" s="12">
        <v>4.0</v>
      </c>
      <c r="E17" s="16">
        <v>4.5</v>
      </c>
      <c r="F17" s="14">
        <f t="shared" si="3"/>
        <v>18</v>
      </c>
      <c r="G17" s="15">
        <f t="shared" si="4"/>
        <v>0.007443553056</v>
      </c>
      <c r="I17" s="12">
        <f t="shared" si="5"/>
        <v>4</v>
      </c>
      <c r="J17" s="15">
        <f t="shared" si="6"/>
        <v>0</v>
      </c>
      <c r="K17" s="16">
        <f t="shared" si="9"/>
        <v>0</v>
      </c>
      <c r="L17" s="16">
        <f t="shared" si="8"/>
        <v>0</v>
      </c>
      <c r="N17" s="17"/>
      <c r="O17" s="11"/>
      <c r="Q17" s="17"/>
      <c r="R17" s="11"/>
      <c r="T17" s="17"/>
      <c r="U17" s="11"/>
      <c r="W17" s="17"/>
      <c r="X17" s="11"/>
      <c r="Z17" s="17"/>
      <c r="AA17" s="11"/>
      <c r="AC17" s="17"/>
      <c r="AD17" s="11"/>
      <c r="AF17" s="17"/>
      <c r="AG17" s="11"/>
      <c r="AI17" s="17"/>
      <c r="AJ17" s="11"/>
      <c r="AL17" s="17"/>
      <c r="AM17" s="11"/>
      <c r="AO17" s="17"/>
      <c r="AP17" s="11"/>
      <c r="AR17" s="17"/>
      <c r="AS17" s="11"/>
      <c r="AU17" s="17"/>
      <c r="AV17" s="11"/>
      <c r="AX17" s="17"/>
      <c r="AY17" s="11"/>
      <c r="BA17" s="17"/>
      <c r="BB17" s="11"/>
      <c r="BD17" s="17"/>
      <c r="BE17" s="11"/>
      <c r="BG17" s="17"/>
      <c r="BH17" s="11"/>
      <c r="BJ17" s="17"/>
      <c r="BK17" s="11"/>
      <c r="BM17" s="17"/>
      <c r="BN17" s="11"/>
      <c r="BP17" s="17"/>
      <c r="BQ17" s="11"/>
      <c r="BS17" s="17"/>
      <c r="BT17" s="11"/>
      <c r="BV17" s="17"/>
      <c r="BW17" s="11"/>
      <c r="BY17" s="17"/>
      <c r="BZ17" s="11"/>
      <c r="CB17" s="17"/>
      <c r="CC17" s="11"/>
      <c r="CE17" s="17"/>
      <c r="CF17" s="11"/>
      <c r="CH17" s="17"/>
      <c r="CI17" s="11"/>
    </row>
    <row r="18">
      <c r="A18" s="12">
        <v>14.0</v>
      </c>
      <c r="B18" s="13" t="s">
        <v>80</v>
      </c>
      <c r="C18" s="13" t="s">
        <v>20</v>
      </c>
      <c r="D18" s="12">
        <v>2.0</v>
      </c>
      <c r="E18" s="16">
        <v>0.4</v>
      </c>
      <c r="F18" s="14">
        <f t="shared" si="3"/>
        <v>0.8</v>
      </c>
      <c r="G18" s="15">
        <f t="shared" si="4"/>
        <v>0.0003308245803</v>
      </c>
      <c r="I18" s="12">
        <f t="shared" si="5"/>
        <v>2</v>
      </c>
      <c r="J18" s="15">
        <f t="shared" si="6"/>
        <v>0</v>
      </c>
      <c r="K18" s="16">
        <f t="shared" si="9"/>
        <v>0</v>
      </c>
      <c r="L18" s="16">
        <f t="shared" si="8"/>
        <v>0</v>
      </c>
      <c r="N18" s="17"/>
      <c r="O18" s="11"/>
      <c r="Q18" s="17"/>
      <c r="R18" s="11"/>
      <c r="T18" s="17"/>
      <c r="U18" s="11"/>
      <c r="W18" s="17"/>
      <c r="X18" s="11"/>
      <c r="Z18" s="17"/>
      <c r="AA18" s="11"/>
      <c r="AC18" s="17"/>
      <c r="AD18" s="11"/>
      <c r="AF18" s="17"/>
      <c r="AG18" s="11"/>
      <c r="AI18" s="17"/>
      <c r="AJ18" s="11"/>
      <c r="AL18" s="17"/>
      <c r="AM18" s="11"/>
      <c r="AO18" s="17"/>
      <c r="AP18" s="11"/>
      <c r="AR18" s="17"/>
      <c r="AS18" s="11"/>
      <c r="AU18" s="17"/>
      <c r="AV18" s="11"/>
      <c r="AX18" s="17"/>
      <c r="AY18" s="11"/>
      <c r="BA18" s="17"/>
      <c r="BB18" s="11"/>
      <c r="BD18" s="17"/>
      <c r="BE18" s="11"/>
      <c r="BG18" s="17"/>
      <c r="BH18" s="11"/>
      <c r="BJ18" s="17"/>
      <c r="BK18" s="11"/>
      <c r="BM18" s="17"/>
      <c r="BN18" s="11"/>
      <c r="BP18" s="17"/>
      <c r="BQ18" s="11"/>
      <c r="BS18" s="17"/>
      <c r="BT18" s="11"/>
      <c r="BV18" s="17"/>
      <c r="BW18" s="11"/>
      <c r="BY18" s="17"/>
      <c r="BZ18" s="11"/>
      <c r="CB18" s="17"/>
      <c r="CC18" s="11"/>
      <c r="CE18" s="17"/>
      <c r="CF18" s="11"/>
      <c r="CH18" s="17"/>
      <c r="CI18" s="1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5">
    <mergeCell ref="AF5:AG5"/>
    <mergeCell ref="AI5:AJ5"/>
    <mergeCell ref="AL5:AM5"/>
    <mergeCell ref="AO5:AP5"/>
    <mergeCell ref="AR5:AS5"/>
    <mergeCell ref="AU5:AV5"/>
    <mergeCell ref="AX5:AY5"/>
    <mergeCell ref="BY6:BZ6"/>
    <mergeCell ref="CB6:CC6"/>
    <mergeCell ref="CE6:CF6"/>
    <mergeCell ref="CH6:CI6"/>
    <mergeCell ref="BD6:BE6"/>
    <mergeCell ref="BG6:BH6"/>
    <mergeCell ref="BJ6:BK6"/>
    <mergeCell ref="BM6:BN6"/>
    <mergeCell ref="BP6:BQ6"/>
    <mergeCell ref="BS6:BT6"/>
    <mergeCell ref="BV6:BW6"/>
    <mergeCell ref="Q6:R6"/>
    <mergeCell ref="Q7:R7"/>
    <mergeCell ref="W6:X6"/>
    <mergeCell ref="W7:X7"/>
    <mergeCell ref="AL6:AM6"/>
    <mergeCell ref="AL7:AM7"/>
    <mergeCell ref="BS7:BT7"/>
    <mergeCell ref="BV7:BW7"/>
    <mergeCell ref="BY7:BZ7"/>
    <mergeCell ref="CB7:CC7"/>
    <mergeCell ref="CE7:CF7"/>
    <mergeCell ref="CH7:CI7"/>
    <mergeCell ref="BA5:BB5"/>
    <mergeCell ref="BD5:BE5"/>
    <mergeCell ref="BD7:BE7"/>
    <mergeCell ref="BG7:BH7"/>
    <mergeCell ref="BJ7:BK7"/>
    <mergeCell ref="BM7:BN7"/>
    <mergeCell ref="BP7:BQ7"/>
    <mergeCell ref="N6:O6"/>
    <mergeCell ref="T6:U6"/>
    <mergeCell ref="Z6:AA6"/>
    <mergeCell ref="AF6:AG6"/>
    <mergeCell ref="T7:U7"/>
    <mergeCell ref="Z7:AA7"/>
    <mergeCell ref="AF7:AG7"/>
    <mergeCell ref="BM8:BN8"/>
    <mergeCell ref="BP8:BQ8"/>
    <mergeCell ref="BS8:BT8"/>
    <mergeCell ref="BV8:BW8"/>
    <mergeCell ref="BY8:BZ8"/>
    <mergeCell ref="CB8:CC8"/>
    <mergeCell ref="CE8:CF8"/>
    <mergeCell ref="CH8:CI8"/>
    <mergeCell ref="T8:U8"/>
    <mergeCell ref="T9:U9"/>
    <mergeCell ref="Q9:R9"/>
    <mergeCell ref="Q10:R10"/>
    <mergeCell ref="AC9:AD9"/>
    <mergeCell ref="AC10:AD10"/>
    <mergeCell ref="AI9:AJ9"/>
    <mergeCell ref="AI10:AJ10"/>
    <mergeCell ref="AR10:AS10"/>
    <mergeCell ref="AU10:AV10"/>
    <mergeCell ref="AX10:AY10"/>
    <mergeCell ref="BA10:BB10"/>
    <mergeCell ref="BD10:BE10"/>
    <mergeCell ref="CH9:CI9"/>
    <mergeCell ref="CH10:CI10"/>
    <mergeCell ref="BM9:BN9"/>
    <mergeCell ref="BP9:BQ9"/>
    <mergeCell ref="BS9:BT9"/>
    <mergeCell ref="BV9:BW9"/>
    <mergeCell ref="BY9:BZ9"/>
    <mergeCell ref="CB9:CC9"/>
    <mergeCell ref="CE9:CF9"/>
    <mergeCell ref="AL11:AM11"/>
    <mergeCell ref="AO11:AP11"/>
    <mergeCell ref="AR11:AS11"/>
    <mergeCell ref="AU11:AV11"/>
    <mergeCell ref="AX11:AY11"/>
    <mergeCell ref="BA11:BB11"/>
    <mergeCell ref="BD11:BE11"/>
    <mergeCell ref="AL12:AM12"/>
    <mergeCell ref="AO12:AP12"/>
    <mergeCell ref="AR12:AS12"/>
    <mergeCell ref="AU12:AV12"/>
    <mergeCell ref="AX12:AY12"/>
    <mergeCell ref="BA12:BB12"/>
    <mergeCell ref="BD12:BE12"/>
    <mergeCell ref="W9:X9"/>
    <mergeCell ref="W10:X10"/>
    <mergeCell ref="W11:X11"/>
    <mergeCell ref="W12:X12"/>
    <mergeCell ref="N11:O11"/>
    <mergeCell ref="Q11:R11"/>
    <mergeCell ref="T11:U11"/>
    <mergeCell ref="Z11:AA11"/>
    <mergeCell ref="AC11:AD11"/>
    <mergeCell ref="AF11:AG11"/>
    <mergeCell ref="AI11:AJ11"/>
    <mergeCell ref="CB11:CC11"/>
    <mergeCell ref="CE11:CF11"/>
    <mergeCell ref="CH11:CI11"/>
    <mergeCell ref="BG11:BH11"/>
    <mergeCell ref="BJ11:BK11"/>
    <mergeCell ref="BM11:BN11"/>
    <mergeCell ref="BP11:BQ11"/>
    <mergeCell ref="BS11:BT11"/>
    <mergeCell ref="BV11:BW11"/>
    <mergeCell ref="BY11:BZ11"/>
    <mergeCell ref="N7:O7"/>
    <mergeCell ref="N8:O8"/>
    <mergeCell ref="Q8:R8"/>
    <mergeCell ref="W8:X8"/>
    <mergeCell ref="N9:O9"/>
    <mergeCell ref="N10:O10"/>
    <mergeCell ref="T10:U10"/>
    <mergeCell ref="CB12:CC12"/>
    <mergeCell ref="CE12:CF12"/>
    <mergeCell ref="CH12:CI12"/>
    <mergeCell ref="BG12:BH12"/>
    <mergeCell ref="BJ12:BK12"/>
    <mergeCell ref="BM12:BN12"/>
    <mergeCell ref="BP12:BQ12"/>
    <mergeCell ref="BS12:BT12"/>
    <mergeCell ref="BV12:BW12"/>
    <mergeCell ref="BY12:BZ12"/>
    <mergeCell ref="AI14:AJ14"/>
    <mergeCell ref="AI15:AJ15"/>
    <mergeCell ref="AC12:AD12"/>
    <mergeCell ref="AC13:AD13"/>
    <mergeCell ref="AC14:AD14"/>
    <mergeCell ref="AF14:AG14"/>
    <mergeCell ref="AL14:AM14"/>
    <mergeCell ref="AF15:AG15"/>
    <mergeCell ref="AL15:AM15"/>
    <mergeCell ref="AF16:AG16"/>
    <mergeCell ref="AI16:AJ16"/>
    <mergeCell ref="AL16:AM16"/>
    <mergeCell ref="AO16:AP16"/>
    <mergeCell ref="AR16:AS16"/>
    <mergeCell ref="AU16:AV16"/>
    <mergeCell ref="AX16:AY16"/>
    <mergeCell ref="BV16:BW16"/>
    <mergeCell ref="BY16:BZ16"/>
    <mergeCell ref="CB16:CC16"/>
    <mergeCell ref="CE16:CF16"/>
    <mergeCell ref="CH16:CI16"/>
    <mergeCell ref="BA16:BB16"/>
    <mergeCell ref="BD16:BE16"/>
    <mergeCell ref="BG16:BH16"/>
    <mergeCell ref="BJ16:BK16"/>
    <mergeCell ref="BM16:BN16"/>
    <mergeCell ref="BP16:BQ16"/>
    <mergeCell ref="BS16:BT16"/>
    <mergeCell ref="CB15:CC15"/>
    <mergeCell ref="CE15:CF15"/>
    <mergeCell ref="BG15:BH15"/>
    <mergeCell ref="BJ15:BK15"/>
    <mergeCell ref="BM15:BN15"/>
    <mergeCell ref="BP15:BQ15"/>
    <mergeCell ref="BS15:BT15"/>
    <mergeCell ref="BV15:BW15"/>
    <mergeCell ref="BY15:BZ15"/>
    <mergeCell ref="Q12:R12"/>
    <mergeCell ref="Q13:R13"/>
    <mergeCell ref="N14:O14"/>
    <mergeCell ref="Q14:R14"/>
    <mergeCell ref="N15:O15"/>
    <mergeCell ref="Q15:R15"/>
    <mergeCell ref="N12:O12"/>
    <mergeCell ref="T12:U12"/>
    <mergeCell ref="Z12:AA12"/>
    <mergeCell ref="AF12:AG12"/>
    <mergeCell ref="N13:O13"/>
    <mergeCell ref="Z13:AA13"/>
    <mergeCell ref="AF13:AG13"/>
    <mergeCell ref="AI12:AJ12"/>
    <mergeCell ref="AI13:AJ13"/>
    <mergeCell ref="AL13:AM13"/>
    <mergeCell ref="AO13:AP13"/>
    <mergeCell ref="AR13:AS13"/>
    <mergeCell ref="AU13:AV13"/>
    <mergeCell ref="AX13:AY13"/>
    <mergeCell ref="BV13:BW13"/>
    <mergeCell ref="BY13:BZ13"/>
    <mergeCell ref="CB13:CC13"/>
    <mergeCell ref="CE13:CF13"/>
    <mergeCell ref="CH13:CI13"/>
    <mergeCell ref="BS14:BT14"/>
    <mergeCell ref="BV14:BW14"/>
    <mergeCell ref="BY14:BZ14"/>
    <mergeCell ref="CB14:CC14"/>
    <mergeCell ref="CE14:CF14"/>
    <mergeCell ref="CH14:CI14"/>
    <mergeCell ref="CH15:CI15"/>
    <mergeCell ref="BA13:BB13"/>
    <mergeCell ref="BD13:BE13"/>
    <mergeCell ref="BG13:BH13"/>
    <mergeCell ref="BJ13:BK13"/>
    <mergeCell ref="BM13:BN13"/>
    <mergeCell ref="BP13:BQ13"/>
    <mergeCell ref="BS13:BT13"/>
    <mergeCell ref="AO14:AP14"/>
    <mergeCell ref="AO15:AP15"/>
    <mergeCell ref="AR15:AS15"/>
    <mergeCell ref="AU15:AV15"/>
    <mergeCell ref="AX15:AY15"/>
    <mergeCell ref="BA15:BB15"/>
    <mergeCell ref="BD15:BE15"/>
    <mergeCell ref="W17:X17"/>
    <mergeCell ref="W18:X18"/>
    <mergeCell ref="N16:O16"/>
    <mergeCell ref="N17:O17"/>
    <mergeCell ref="T17:U17"/>
    <mergeCell ref="Z17:AA17"/>
    <mergeCell ref="N18:O18"/>
    <mergeCell ref="T18:U18"/>
    <mergeCell ref="Z18:AA18"/>
    <mergeCell ref="BP18:BQ18"/>
    <mergeCell ref="BS18:BT18"/>
    <mergeCell ref="AU18:AV18"/>
    <mergeCell ref="AX18:AY18"/>
    <mergeCell ref="BA18:BB18"/>
    <mergeCell ref="BD18:BE18"/>
    <mergeCell ref="BG18:BH18"/>
    <mergeCell ref="BJ18:BK18"/>
    <mergeCell ref="BM18:BN18"/>
    <mergeCell ref="T13:U13"/>
    <mergeCell ref="W13:X13"/>
    <mergeCell ref="T14:U14"/>
    <mergeCell ref="W14:X14"/>
    <mergeCell ref="Z14:AA14"/>
    <mergeCell ref="T15:U15"/>
    <mergeCell ref="W15:X15"/>
    <mergeCell ref="Z15:AA15"/>
    <mergeCell ref="AC15:AD15"/>
    <mergeCell ref="Q16:R16"/>
    <mergeCell ref="T16:U16"/>
    <mergeCell ref="W16:X16"/>
    <mergeCell ref="Z16:AA16"/>
    <mergeCell ref="AC16:AD16"/>
    <mergeCell ref="AF17:AG17"/>
    <mergeCell ref="AI17:AJ17"/>
    <mergeCell ref="AL17:AM17"/>
    <mergeCell ref="AO17:AP17"/>
    <mergeCell ref="AR17:AS17"/>
    <mergeCell ref="AU17:AV17"/>
    <mergeCell ref="AX17:AY17"/>
    <mergeCell ref="BA17:BB17"/>
    <mergeCell ref="BD17:BE17"/>
    <mergeCell ref="BG17:BH17"/>
    <mergeCell ref="BJ17:BK17"/>
    <mergeCell ref="BM17:BN17"/>
    <mergeCell ref="BP17:BQ17"/>
    <mergeCell ref="BS17:BT17"/>
    <mergeCell ref="Q17:R17"/>
    <mergeCell ref="Q18:R18"/>
    <mergeCell ref="AC17:AD17"/>
    <mergeCell ref="AC18:AD18"/>
    <mergeCell ref="AF18:AG18"/>
    <mergeCell ref="AI18:AJ18"/>
    <mergeCell ref="AL18:AM18"/>
    <mergeCell ref="AO18:AP18"/>
    <mergeCell ref="AR18:AS18"/>
    <mergeCell ref="CE17:CF17"/>
    <mergeCell ref="CE18:CF18"/>
    <mergeCell ref="BV17:BW17"/>
    <mergeCell ref="BY17:BZ17"/>
    <mergeCell ref="CB17:CC17"/>
    <mergeCell ref="CH17:CI17"/>
    <mergeCell ref="BV18:BW18"/>
    <mergeCell ref="BY18:BZ18"/>
    <mergeCell ref="CB18:CC18"/>
    <mergeCell ref="CH18:CI18"/>
    <mergeCell ref="BP4:BQ4"/>
    <mergeCell ref="BP5:BQ5"/>
    <mergeCell ref="BV4:BW4"/>
    <mergeCell ref="BV5:BW5"/>
    <mergeCell ref="BD4:BE4"/>
    <mergeCell ref="BG4:BH4"/>
    <mergeCell ref="BM4:BN4"/>
    <mergeCell ref="BS4:BT4"/>
    <mergeCell ref="BG5:BH5"/>
    <mergeCell ref="BM5:BN5"/>
    <mergeCell ref="BS5:BT5"/>
    <mergeCell ref="AI4:AJ4"/>
    <mergeCell ref="AL4:AM4"/>
    <mergeCell ref="AO4:AP4"/>
    <mergeCell ref="AR4:AS4"/>
    <mergeCell ref="AU4:AV4"/>
    <mergeCell ref="AX4:AY4"/>
    <mergeCell ref="BA4:BB4"/>
    <mergeCell ref="BY4:BZ4"/>
    <mergeCell ref="CB4:CC4"/>
    <mergeCell ref="CE4:CF4"/>
    <mergeCell ref="CH4:CI4"/>
    <mergeCell ref="BY5:BZ5"/>
    <mergeCell ref="CB5:CC5"/>
    <mergeCell ref="CE5:CF5"/>
    <mergeCell ref="CH5:CI5"/>
    <mergeCell ref="Q4:R4"/>
    <mergeCell ref="Q5:R5"/>
    <mergeCell ref="W4:X4"/>
    <mergeCell ref="W5:X5"/>
    <mergeCell ref="AC4:AD4"/>
    <mergeCell ref="AC5:AD5"/>
    <mergeCell ref="N4:O4"/>
    <mergeCell ref="T4:U4"/>
    <mergeCell ref="Z4:AA4"/>
    <mergeCell ref="AF4:AG4"/>
    <mergeCell ref="N5:O5"/>
    <mergeCell ref="T5:U5"/>
    <mergeCell ref="Z5:AA5"/>
    <mergeCell ref="BJ4:BK4"/>
    <mergeCell ref="BJ5:BK5"/>
    <mergeCell ref="AR6:AS6"/>
    <mergeCell ref="AR7:AS7"/>
    <mergeCell ref="AX6:AY6"/>
    <mergeCell ref="AX7:AY7"/>
    <mergeCell ref="AI6:AJ6"/>
    <mergeCell ref="AO6:AP6"/>
    <mergeCell ref="AU6:AV6"/>
    <mergeCell ref="BA6:BB6"/>
    <mergeCell ref="AI7:AJ7"/>
    <mergeCell ref="AO7:AP7"/>
    <mergeCell ref="AU7:AV7"/>
    <mergeCell ref="BA7:BB7"/>
    <mergeCell ref="AR8:AS8"/>
    <mergeCell ref="AU8:AV8"/>
    <mergeCell ref="AX8:AY8"/>
    <mergeCell ref="BA8:BB8"/>
    <mergeCell ref="BD8:BE8"/>
    <mergeCell ref="BG8:BH8"/>
    <mergeCell ref="BJ8:BK8"/>
    <mergeCell ref="AR9:AS9"/>
    <mergeCell ref="AU9:AV9"/>
    <mergeCell ref="AX9:AY9"/>
    <mergeCell ref="BA9:BB9"/>
    <mergeCell ref="BD9:BE9"/>
    <mergeCell ref="BG9:BH9"/>
    <mergeCell ref="BJ9:BK9"/>
    <mergeCell ref="AC6:AD6"/>
    <mergeCell ref="AC7:AD7"/>
    <mergeCell ref="AC8:AD8"/>
    <mergeCell ref="AF8:AG8"/>
    <mergeCell ref="AI8:AJ8"/>
    <mergeCell ref="AL8:AM8"/>
    <mergeCell ref="AO8:AP8"/>
    <mergeCell ref="AO9:AP9"/>
    <mergeCell ref="AO10:AP10"/>
    <mergeCell ref="Z8:AA8"/>
    <mergeCell ref="Z9:AA9"/>
    <mergeCell ref="AF9:AG9"/>
    <mergeCell ref="AL9:AM9"/>
    <mergeCell ref="Z10:AA10"/>
    <mergeCell ref="AF10:AG10"/>
    <mergeCell ref="AL10:AM10"/>
    <mergeCell ref="CB10:CC10"/>
    <mergeCell ref="CE10:CF10"/>
    <mergeCell ref="BG10:BH10"/>
    <mergeCell ref="BJ10:BK10"/>
    <mergeCell ref="BM10:BN10"/>
    <mergeCell ref="BP10:BQ10"/>
    <mergeCell ref="BS10:BT10"/>
    <mergeCell ref="BV10:BW10"/>
    <mergeCell ref="BY10:BZ10"/>
    <mergeCell ref="BM14:BN14"/>
    <mergeCell ref="BP14:BQ14"/>
    <mergeCell ref="AR14:AS14"/>
    <mergeCell ref="AU14:AV14"/>
    <mergeCell ref="AX14:AY14"/>
    <mergeCell ref="BA14:BB14"/>
    <mergeCell ref="BD14:BE14"/>
    <mergeCell ref="BG14:BH14"/>
    <mergeCell ref="BJ14:BK14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2.0" ySplit="4.0" topLeftCell="M5" activePane="bottomRight" state="frozen"/>
      <selection activeCell="M1" sqref="M1" pane="topRight"/>
      <selection activeCell="A5" sqref="A5" pane="bottomLeft"/>
      <selection activeCell="M5" sqref="M5" pane="bottomRight"/>
    </sheetView>
  </sheetViews>
  <sheetFormatPr customHeight="1" defaultColWidth="14.43" defaultRowHeight="15.0"/>
  <cols>
    <col customWidth="1" min="1" max="1" width="8.71"/>
    <col customWidth="1" min="2" max="2" width="10.71"/>
    <col customWidth="1" min="3" max="3" width="16.14"/>
    <col customWidth="1" min="4" max="4" width="7.29"/>
    <col customWidth="1" min="5" max="12" width="16.14"/>
    <col customWidth="1" min="13" max="87" width="8.71"/>
  </cols>
  <sheetData>
    <row r="1">
      <c r="A1" s="1" t="s">
        <v>0</v>
      </c>
      <c r="K1" s="2" t="s">
        <v>1</v>
      </c>
      <c r="L1" s="3">
        <f>COUNTA(O1,R1,U1,X1,AA1,AD1,AG1,AJ1,AM1,AP1,AS1,AV1,AY1,BB1,BE1,BH1,BK1,BN1,BQ1,BT1,BW1,EK1,BZ1,CC1,CF1)</f>
        <v>0</v>
      </c>
      <c r="N1" s="2" t="s">
        <v>2</v>
      </c>
      <c r="Q1" s="2" t="s">
        <v>2</v>
      </c>
      <c r="T1" s="2" t="s">
        <v>2</v>
      </c>
      <c r="W1" s="2" t="s">
        <v>2</v>
      </c>
      <c r="Z1" s="2" t="s">
        <v>2</v>
      </c>
      <c r="AC1" s="2" t="s">
        <v>2</v>
      </c>
      <c r="AF1" s="2" t="s">
        <v>2</v>
      </c>
      <c r="AI1" s="2" t="s">
        <v>2</v>
      </c>
      <c r="AL1" s="2" t="s">
        <v>2</v>
      </c>
      <c r="AO1" s="2" t="s">
        <v>2</v>
      </c>
      <c r="AR1" s="2" t="s">
        <v>2</v>
      </c>
      <c r="AU1" s="2" t="s">
        <v>2</v>
      </c>
      <c r="AX1" s="2" t="s">
        <v>2</v>
      </c>
      <c r="BA1" s="2" t="s">
        <v>2</v>
      </c>
      <c r="BD1" s="2" t="s">
        <v>2</v>
      </c>
      <c r="BG1" s="2" t="s">
        <v>2</v>
      </c>
      <c r="BJ1" s="2" t="s">
        <v>2</v>
      </c>
      <c r="BM1" s="2" t="s">
        <v>2</v>
      </c>
      <c r="BP1" s="2" t="s">
        <v>2</v>
      </c>
      <c r="BS1" s="2" t="s">
        <v>2</v>
      </c>
      <c r="BV1" s="2" t="s">
        <v>2</v>
      </c>
      <c r="BY1" s="2" t="s">
        <v>2</v>
      </c>
      <c r="CB1" s="2" t="s">
        <v>2</v>
      </c>
      <c r="CE1" s="2" t="s">
        <v>2</v>
      </c>
      <c r="CH1" s="2" t="s">
        <v>2</v>
      </c>
    </row>
    <row r="2">
      <c r="K2" s="2" t="s">
        <v>3</v>
      </c>
      <c r="L2" s="3" t="str">
        <f>IFERROR(L3/L1,"0")</f>
        <v>0</v>
      </c>
    </row>
    <row r="3">
      <c r="A3" s="1" t="s">
        <v>4</v>
      </c>
      <c r="D3" s="4">
        <f>SUM(D5:D24)</f>
        <v>664</v>
      </c>
      <c r="F3" s="5">
        <f t="shared" ref="F3:G3" si="1">SUM(F5:F24)</f>
        <v>2769</v>
      </c>
      <c r="G3" s="6">
        <f t="shared" si="1"/>
        <v>1</v>
      </c>
      <c r="I3" s="5">
        <f t="shared" ref="I3:L3" si="2">SUM(I5:I24)</f>
        <v>664</v>
      </c>
      <c r="J3" s="6">
        <f t="shared" si="2"/>
        <v>0</v>
      </c>
      <c r="K3" s="4">
        <f t="shared" si="2"/>
        <v>0</v>
      </c>
      <c r="L3" s="5">
        <f t="shared" si="2"/>
        <v>0</v>
      </c>
      <c r="N3" s="2" t="s">
        <v>5</v>
      </c>
      <c r="Q3" s="2" t="s">
        <v>5</v>
      </c>
      <c r="T3" s="2" t="s">
        <v>5</v>
      </c>
      <c r="W3" s="2" t="s">
        <v>5</v>
      </c>
      <c r="Z3" s="2" t="s">
        <v>5</v>
      </c>
      <c r="AC3" s="2" t="s">
        <v>5</v>
      </c>
      <c r="AF3" s="2" t="s">
        <v>5</v>
      </c>
      <c r="AI3" s="2" t="s">
        <v>5</v>
      </c>
      <c r="AL3" s="2" t="s">
        <v>5</v>
      </c>
      <c r="AO3" s="2" t="s">
        <v>5</v>
      </c>
      <c r="AR3" s="2" t="s">
        <v>5</v>
      </c>
      <c r="AU3" s="2" t="s">
        <v>5</v>
      </c>
      <c r="AX3" s="2" t="s">
        <v>5</v>
      </c>
      <c r="BA3" s="2" t="s">
        <v>5</v>
      </c>
      <c r="BD3" s="2" t="s">
        <v>5</v>
      </c>
      <c r="BG3" s="2" t="s">
        <v>5</v>
      </c>
      <c r="BJ3" s="2" t="s">
        <v>5</v>
      </c>
      <c r="BM3" s="2" t="s">
        <v>5</v>
      </c>
      <c r="BP3" s="2" t="s">
        <v>5</v>
      </c>
      <c r="BS3" s="2" t="s">
        <v>5</v>
      </c>
      <c r="BV3" s="2" t="s">
        <v>5</v>
      </c>
      <c r="BY3" s="2" t="s">
        <v>5</v>
      </c>
      <c r="CB3" s="2" t="s">
        <v>5</v>
      </c>
      <c r="CE3" s="2" t="s">
        <v>5</v>
      </c>
      <c r="CH3" s="2" t="s">
        <v>5</v>
      </c>
    </row>
    <row r="4">
      <c r="A4" s="7" t="s">
        <v>6</v>
      </c>
      <c r="B4" s="7" t="s">
        <v>7</v>
      </c>
      <c r="C4" s="7" t="s">
        <v>8</v>
      </c>
      <c r="D4" s="7" t="s">
        <v>10</v>
      </c>
      <c r="E4" s="7" t="s">
        <v>11</v>
      </c>
      <c r="F4" s="7" t="s">
        <v>12</v>
      </c>
      <c r="G4" s="7" t="s">
        <v>13</v>
      </c>
      <c r="I4" s="8" t="s">
        <v>14</v>
      </c>
      <c r="J4" s="8" t="s">
        <v>15</v>
      </c>
      <c r="K4" s="9" t="s">
        <v>16</v>
      </c>
      <c r="L4" s="9" t="s">
        <v>17</v>
      </c>
      <c r="N4" s="10" t="s">
        <v>18</v>
      </c>
      <c r="O4" s="11"/>
      <c r="Q4" s="10" t="s">
        <v>18</v>
      </c>
      <c r="R4" s="11"/>
      <c r="T4" s="10" t="s">
        <v>18</v>
      </c>
      <c r="U4" s="11"/>
      <c r="W4" s="10" t="s">
        <v>18</v>
      </c>
      <c r="X4" s="11"/>
      <c r="Z4" s="10" t="s">
        <v>18</v>
      </c>
      <c r="AA4" s="11"/>
      <c r="AC4" s="10" t="s">
        <v>18</v>
      </c>
      <c r="AD4" s="11"/>
      <c r="AF4" s="10" t="s">
        <v>18</v>
      </c>
      <c r="AG4" s="11"/>
      <c r="AI4" s="10" t="s">
        <v>18</v>
      </c>
      <c r="AJ4" s="11"/>
      <c r="AL4" s="10" t="s">
        <v>18</v>
      </c>
      <c r="AM4" s="11"/>
      <c r="AO4" s="10" t="s">
        <v>18</v>
      </c>
      <c r="AP4" s="11"/>
      <c r="AR4" s="10" t="s">
        <v>18</v>
      </c>
      <c r="AS4" s="11"/>
      <c r="AU4" s="10" t="s">
        <v>18</v>
      </c>
      <c r="AV4" s="11"/>
      <c r="AX4" s="10" t="s">
        <v>18</v>
      </c>
      <c r="AY4" s="11"/>
      <c r="BA4" s="10" t="s">
        <v>18</v>
      </c>
      <c r="BB4" s="11"/>
      <c r="BD4" s="10" t="s">
        <v>18</v>
      </c>
      <c r="BE4" s="11"/>
      <c r="BG4" s="10" t="s">
        <v>18</v>
      </c>
      <c r="BH4" s="11"/>
      <c r="BJ4" s="10" t="s">
        <v>18</v>
      </c>
      <c r="BK4" s="11"/>
      <c r="BM4" s="10" t="s">
        <v>18</v>
      </c>
      <c r="BN4" s="11"/>
      <c r="BP4" s="10" t="s">
        <v>18</v>
      </c>
      <c r="BQ4" s="11"/>
      <c r="BS4" s="10" t="s">
        <v>18</v>
      </c>
      <c r="BT4" s="11"/>
      <c r="BV4" s="10" t="s">
        <v>18</v>
      </c>
      <c r="BW4" s="11"/>
      <c r="BY4" s="10" t="s">
        <v>18</v>
      </c>
      <c r="BZ4" s="11"/>
      <c r="CB4" s="10" t="s">
        <v>18</v>
      </c>
      <c r="CC4" s="11"/>
      <c r="CE4" s="10" t="s">
        <v>18</v>
      </c>
      <c r="CF4" s="11"/>
      <c r="CH4" s="10" t="s">
        <v>18</v>
      </c>
      <c r="CI4" s="11"/>
    </row>
    <row r="5">
      <c r="A5" s="12">
        <f>1</f>
        <v>1</v>
      </c>
      <c r="B5" s="13" t="s">
        <v>67</v>
      </c>
      <c r="C5" s="13" t="s">
        <v>20</v>
      </c>
      <c r="D5" s="12">
        <v>420.0</v>
      </c>
      <c r="E5" s="16">
        <v>4.5</v>
      </c>
      <c r="F5" s="14">
        <f t="shared" ref="F5:F24" si="3">D5*E5</f>
        <v>1890</v>
      </c>
      <c r="G5" s="15">
        <f t="shared" ref="G5:G24" si="4">F5/$F$3</f>
        <v>0.6825568797</v>
      </c>
      <c r="I5" s="12">
        <f t="shared" ref="I5:I24" si="5">D5-K5</f>
        <v>420</v>
      </c>
      <c r="J5" s="15">
        <f t="shared" ref="J5:J24" si="6">L5/$F$3</f>
        <v>0</v>
      </c>
      <c r="K5" s="16">
        <f t="shared" ref="K5:K9" si="7">SUM(N5,Q5,T5,W5,Z55,AC5,AF5,AI5,AL5,AO5,AR5,AU5,AX5,BA5,BD5,BG5,BJ5,BM5,BP5,BS5,BV5,BY5,CB5,CE5)</f>
        <v>0</v>
      </c>
      <c r="L5" s="16">
        <f t="shared" ref="L5:L24" si="8">E5*K5</f>
        <v>0</v>
      </c>
      <c r="N5" s="17"/>
      <c r="O5" s="11"/>
      <c r="Q5" s="17"/>
      <c r="R5" s="11"/>
      <c r="T5" s="17"/>
      <c r="U5" s="11"/>
      <c r="W5" s="17"/>
      <c r="X5" s="11"/>
      <c r="Z5" s="17"/>
      <c r="AA5" s="11"/>
      <c r="AC5" s="17"/>
      <c r="AD5" s="11"/>
      <c r="AF5" s="17"/>
      <c r="AG5" s="11"/>
      <c r="AI5" s="17"/>
      <c r="AJ5" s="11"/>
      <c r="AL5" s="17"/>
      <c r="AM5" s="11"/>
      <c r="AO5" s="17"/>
      <c r="AP5" s="11"/>
      <c r="AR5" s="17"/>
      <c r="AS5" s="11"/>
      <c r="AU5" s="17"/>
      <c r="AV5" s="11"/>
      <c r="AX5" s="17"/>
      <c r="AY5" s="11"/>
      <c r="BA5" s="17"/>
      <c r="BB5" s="11"/>
      <c r="BD5" s="17"/>
      <c r="BE5" s="11"/>
      <c r="BG5" s="17"/>
      <c r="BH5" s="11"/>
      <c r="BJ5" s="17"/>
      <c r="BK5" s="11"/>
      <c r="BM5" s="17"/>
      <c r="BN5" s="11"/>
      <c r="BP5" s="17"/>
      <c r="BQ5" s="11"/>
      <c r="BS5" s="17"/>
      <c r="BT5" s="11"/>
      <c r="BV5" s="17"/>
      <c r="BW5" s="11"/>
      <c r="BY5" s="17"/>
      <c r="BZ5" s="11"/>
      <c r="CB5" s="17"/>
      <c r="CC5" s="11"/>
      <c r="CE5" s="17"/>
      <c r="CF5" s="11"/>
      <c r="CH5" s="17"/>
      <c r="CI5" s="11"/>
    </row>
    <row r="6">
      <c r="A6" s="12">
        <f>2</f>
        <v>2</v>
      </c>
      <c r="B6" s="13" t="s">
        <v>68</v>
      </c>
      <c r="C6" s="13" t="s">
        <v>20</v>
      </c>
      <c r="D6" s="12">
        <v>8.0</v>
      </c>
      <c r="E6" s="16">
        <v>5.8</v>
      </c>
      <c r="F6" s="14">
        <f t="shared" si="3"/>
        <v>46.4</v>
      </c>
      <c r="G6" s="15">
        <f t="shared" si="4"/>
        <v>0.01675695197</v>
      </c>
      <c r="I6" s="12">
        <f t="shared" si="5"/>
        <v>8</v>
      </c>
      <c r="J6" s="15">
        <f t="shared" si="6"/>
        <v>0</v>
      </c>
      <c r="K6" s="16">
        <f t="shared" si="7"/>
        <v>0</v>
      </c>
      <c r="L6" s="16">
        <f t="shared" si="8"/>
        <v>0</v>
      </c>
      <c r="N6" s="17"/>
      <c r="O6" s="11"/>
      <c r="Q6" s="17"/>
      <c r="R6" s="11"/>
      <c r="T6" s="17"/>
      <c r="U6" s="11"/>
      <c r="W6" s="17"/>
      <c r="X6" s="11"/>
      <c r="Z6" s="17"/>
      <c r="AA6" s="11"/>
      <c r="AC6" s="17"/>
      <c r="AD6" s="11"/>
      <c r="AF6" s="17"/>
      <c r="AG6" s="11"/>
      <c r="AI6" s="17"/>
      <c r="AJ6" s="11"/>
      <c r="AL6" s="17"/>
      <c r="AM6" s="11"/>
      <c r="AO6" s="17"/>
      <c r="AP6" s="11"/>
      <c r="AR6" s="17"/>
      <c r="AS6" s="11"/>
      <c r="AU6" s="17"/>
      <c r="AV6" s="11"/>
      <c r="AX6" s="17"/>
      <c r="AY6" s="11"/>
      <c r="BA6" s="17"/>
      <c r="BB6" s="11"/>
      <c r="BD6" s="17"/>
      <c r="BE6" s="11"/>
      <c r="BG6" s="17"/>
      <c r="BH6" s="11"/>
      <c r="BJ6" s="17"/>
      <c r="BK6" s="11"/>
      <c r="BM6" s="17"/>
      <c r="BN6" s="11"/>
      <c r="BP6" s="17"/>
      <c r="BQ6" s="11"/>
      <c r="BS6" s="17"/>
      <c r="BT6" s="11"/>
      <c r="BV6" s="17"/>
      <c r="BW6" s="11"/>
      <c r="BY6" s="17"/>
      <c r="BZ6" s="11"/>
      <c r="CB6" s="17"/>
      <c r="CC6" s="11"/>
      <c r="CE6" s="17"/>
      <c r="CF6" s="11"/>
      <c r="CH6" s="17"/>
      <c r="CI6" s="11"/>
    </row>
    <row r="7">
      <c r="A7" s="12">
        <f>3</f>
        <v>3</v>
      </c>
      <c r="B7" s="13" t="s">
        <v>69</v>
      </c>
      <c r="C7" s="13" t="s">
        <v>20</v>
      </c>
      <c r="D7" s="12">
        <v>8.0</v>
      </c>
      <c r="E7" s="16">
        <v>5.8</v>
      </c>
      <c r="F7" s="14">
        <f t="shared" si="3"/>
        <v>46.4</v>
      </c>
      <c r="G7" s="15">
        <f t="shared" si="4"/>
        <v>0.01675695197</v>
      </c>
      <c r="I7" s="12">
        <f t="shared" si="5"/>
        <v>8</v>
      </c>
      <c r="J7" s="15">
        <f t="shared" si="6"/>
        <v>0</v>
      </c>
      <c r="K7" s="16">
        <f t="shared" si="7"/>
        <v>0</v>
      </c>
      <c r="L7" s="16">
        <f t="shared" si="8"/>
        <v>0</v>
      </c>
      <c r="N7" s="17"/>
      <c r="O7" s="11"/>
      <c r="Q7" s="17"/>
      <c r="R7" s="11"/>
      <c r="T7" s="17"/>
      <c r="U7" s="11"/>
      <c r="W7" s="17"/>
      <c r="X7" s="11"/>
      <c r="Z7" s="17"/>
      <c r="AA7" s="11"/>
      <c r="AC7" s="17"/>
      <c r="AD7" s="11"/>
      <c r="AF7" s="17"/>
      <c r="AG7" s="11"/>
      <c r="AI7" s="17"/>
      <c r="AJ7" s="11"/>
      <c r="AL7" s="17"/>
      <c r="AM7" s="11"/>
      <c r="AO7" s="17"/>
      <c r="AP7" s="11"/>
      <c r="AR7" s="17"/>
      <c r="AS7" s="11"/>
      <c r="AU7" s="17"/>
      <c r="AV7" s="11"/>
      <c r="AX7" s="17"/>
      <c r="AY7" s="11"/>
      <c r="BA7" s="17"/>
      <c r="BB7" s="11"/>
      <c r="BD7" s="17"/>
      <c r="BE7" s="11"/>
      <c r="BG7" s="17"/>
      <c r="BH7" s="11"/>
      <c r="BJ7" s="17"/>
      <c r="BK7" s="11"/>
      <c r="BM7" s="17"/>
      <c r="BN7" s="11"/>
      <c r="BP7" s="17"/>
      <c r="BQ7" s="11"/>
      <c r="BS7" s="17"/>
      <c r="BT7" s="11"/>
      <c r="BV7" s="17"/>
      <c r="BW7" s="11"/>
      <c r="BY7" s="17"/>
      <c r="BZ7" s="11"/>
      <c r="CB7" s="17"/>
      <c r="CC7" s="11"/>
      <c r="CE7" s="17"/>
      <c r="CF7" s="11"/>
      <c r="CH7" s="17"/>
      <c r="CI7" s="11"/>
    </row>
    <row r="8">
      <c r="A8" s="12">
        <f>4</f>
        <v>4</v>
      </c>
      <c r="B8" s="13" t="s">
        <v>70</v>
      </c>
      <c r="C8" s="13" t="s">
        <v>20</v>
      </c>
      <c r="D8" s="12">
        <v>8.0</v>
      </c>
      <c r="E8" s="16">
        <v>4.6</v>
      </c>
      <c r="F8" s="14">
        <f t="shared" si="3"/>
        <v>36.8</v>
      </c>
      <c r="G8" s="15">
        <f t="shared" si="4"/>
        <v>0.01328999639</v>
      </c>
      <c r="I8" s="12">
        <f t="shared" si="5"/>
        <v>8</v>
      </c>
      <c r="J8" s="15">
        <f t="shared" si="6"/>
        <v>0</v>
      </c>
      <c r="K8" s="16">
        <f t="shared" si="7"/>
        <v>0</v>
      </c>
      <c r="L8" s="16">
        <f t="shared" si="8"/>
        <v>0</v>
      </c>
      <c r="N8" s="17"/>
      <c r="O8" s="11"/>
      <c r="Q8" s="17"/>
      <c r="R8" s="11"/>
      <c r="T8" s="17"/>
      <c r="U8" s="11"/>
      <c r="W8" s="17"/>
      <c r="X8" s="11"/>
      <c r="Z8" s="17"/>
      <c r="AA8" s="11"/>
      <c r="AC8" s="17"/>
      <c r="AD8" s="11"/>
      <c r="AF8" s="17"/>
      <c r="AG8" s="11"/>
      <c r="AI8" s="17"/>
      <c r="AJ8" s="11"/>
      <c r="AL8" s="17"/>
      <c r="AM8" s="11"/>
      <c r="AO8" s="17"/>
      <c r="AP8" s="11"/>
      <c r="AR8" s="17"/>
      <c r="AS8" s="11"/>
      <c r="AU8" s="17"/>
      <c r="AV8" s="11"/>
      <c r="AX8" s="17"/>
      <c r="AY8" s="11"/>
      <c r="BA8" s="17"/>
      <c r="BB8" s="11"/>
      <c r="BD8" s="17"/>
      <c r="BE8" s="11"/>
      <c r="BG8" s="17"/>
      <c r="BH8" s="11"/>
      <c r="BJ8" s="17"/>
      <c r="BK8" s="11"/>
      <c r="BM8" s="17"/>
      <c r="BN8" s="11"/>
      <c r="BP8" s="17"/>
      <c r="BQ8" s="11"/>
      <c r="BS8" s="17"/>
      <c r="BT8" s="11"/>
      <c r="BV8" s="17"/>
      <c r="BW8" s="11"/>
      <c r="BY8" s="17"/>
      <c r="BZ8" s="11"/>
      <c r="CB8" s="17"/>
      <c r="CC8" s="11"/>
      <c r="CE8" s="17"/>
      <c r="CF8" s="11"/>
      <c r="CH8" s="17"/>
      <c r="CI8" s="11"/>
    </row>
    <row r="9">
      <c r="A9" s="12">
        <f>5</f>
        <v>5</v>
      </c>
      <c r="B9" s="13" t="s">
        <v>71</v>
      </c>
      <c r="C9" s="13" t="s">
        <v>20</v>
      </c>
      <c r="D9" s="12">
        <v>4.0</v>
      </c>
      <c r="E9" s="16">
        <v>1.7</v>
      </c>
      <c r="F9" s="14">
        <f t="shared" si="3"/>
        <v>6.8</v>
      </c>
      <c r="G9" s="15">
        <f t="shared" si="4"/>
        <v>0.002455760202</v>
      </c>
      <c r="I9" s="12">
        <f t="shared" si="5"/>
        <v>4</v>
      </c>
      <c r="J9" s="15">
        <f t="shared" si="6"/>
        <v>0</v>
      </c>
      <c r="K9" s="16">
        <f t="shared" si="7"/>
        <v>0</v>
      </c>
      <c r="L9" s="16">
        <f t="shared" si="8"/>
        <v>0</v>
      </c>
      <c r="N9" s="17"/>
      <c r="O9" s="11"/>
      <c r="Q9" s="17"/>
      <c r="R9" s="11"/>
      <c r="T9" s="17"/>
      <c r="U9" s="11"/>
      <c r="W9" s="17"/>
      <c r="X9" s="11"/>
      <c r="Z9" s="17"/>
      <c r="AA9" s="11"/>
      <c r="AC9" s="17"/>
      <c r="AD9" s="11"/>
      <c r="AF9" s="17"/>
      <c r="AG9" s="11"/>
      <c r="AI9" s="17"/>
      <c r="AJ9" s="11"/>
      <c r="AL9" s="17"/>
      <c r="AM9" s="11"/>
      <c r="AO9" s="17"/>
      <c r="AP9" s="11"/>
      <c r="AR9" s="17"/>
      <c r="AS9" s="11"/>
      <c r="AU9" s="17"/>
      <c r="AV9" s="11"/>
      <c r="AX9" s="17"/>
      <c r="AY9" s="11"/>
      <c r="BA9" s="17"/>
      <c r="BB9" s="11"/>
      <c r="BD9" s="17"/>
      <c r="BE9" s="11"/>
      <c r="BG9" s="17"/>
      <c r="BH9" s="11"/>
      <c r="BJ9" s="17"/>
      <c r="BK9" s="11"/>
      <c r="BM9" s="17"/>
      <c r="BN9" s="11"/>
      <c r="BP9" s="17"/>
      <c r="BQ9" s="11"/>
      <c r="BS9" s="17"/>
      <c r="BT9" s="11"/>
      <c r="BV9" s="17"/>
      <c r="BW9" s="11"/>
      <c r="BY9" s="17"/>
      <c r="BZ9" s="11"/>
      <c r="CB9" s="17"/>
      <c r="CC9" s="11"/>
      <c r="CE9" s="17"/>
      <c r="CF9" s="11"/>
      <c r="CH9" s="17"/>
      <c r="CI9" s="11"/>
    </row>
    <row r="10">
      <c r="A10" s="12">
        <f>6</f>
        <v>6</v>
      </c>
      <c r="B10" s="13" t="s">
        <v>72</v>
      </c>
      <c r="C10" s="13" t="s">
        <v>20</v>
      </c>
      <c r="D10" s="12">
        <v>50.0</v>
      </c>
      <c r="E10" s="16">
        <v>6.1</v>
      </c>
      <c r="F10" s="14">
        <f t="shared" si="3"/>
        <v>305</v>
      </c>
      <c r="G10" s="15">
        <f t="shared" si="4"/>
        <v>0.1101480679</v>
      </c>
      <c r="I10" s="12">
        <f t="shared" si="5"/>
        <v>50</v>
      </c>
      <c r="J10" s="15">
        <f t="shared" si="6"/>
        <v>0</v>
      </c>
      <c r="K10" s="16">
        <f t="shared" ref="K10:K24" si="9">SUM(N10,Q10,T10,W10,Z510,AC10,AF10,AI10,AL10,AO10,AR10,AU10,AX10,BA10,BD10,BG10,BJ10,BM10,BP10,BS10,BV10,BY10,CB10,CE10)</f>
        <v>0</v>
      </c>
      <c r="L10" s="16">
        <f t="shared" si="8"/>
        <v>0</v>
      </c>
      <c r="N10" s="17"/>
      <c r="O10" s="11"/>
      <c r="Q10" s="17"/>
      <c r="R10" s="11"/>
      <c r="T10" s="17"/>
      <c r="U10" s="11"/>
      <c r="W10" s="17"/>
      <c r="X10" s="11"/>
      <c r="Z10" s="17"/>
      <c r="AA10" s="11"/>
      <c r="AC10" s="17"/>
      <c r="AD10" s="11"/>
      <c r="AF10" s="17"/>
      <c r="AG10" s="11"/>
      <c r="AI10" s="17"/>
      <c r="AJ10" s="11"/>
      <c r="AL10" s="17"/>
      <c r="AM10" s="11"/>
      <c r="AO10" s="17"/>
      <c r="AP10" s="11"/>
      <c r="AR10" s="17"/>
      <c r="AS10" s="11"/>
      <c r="AU10" s="17"/>
      <c r="AV10" s="11"/>
      <c r="AX10" s="17"/>
      <c r="AY10" s="11"/>
      <c r="BA10" s="17"/>
      <c r="BB10" s="11"/>
      <c r="BD10" s="17"/>
      <c r="BE10" s="11"/>
      <c r="BG10" s="17"/>
      <c r="BH10" s="11"/>
      <c r="BJ10" s="17"/>
      <c r="BK10" s="11"/>
      <c r="BM10" s="17"/>
      <c r="BN10" s="11"/>
      <c r="BP10" s="17"/>
      <c r="BQ10" s="11"/>
      <c r="BS10" s="17"/>
      <c r="BT10" s="11"/>
      <c r="BV10" s="17"/>
      <c r="BW10" s="11"/>
      <c r="BY10" s="17"/>
      <c r="BZ10" s="11"/>
      <c r="CB10" s="17"/>
      <c r="CC10" s="11"/>
      <c r="CE10" s="17"/>
      <c r="CF10" s="11"/>
      <c r="CH10" s="17"/>
      <c r="CI10" s="11"/>
    </row>
    <row r="11">
      <c r="A11" s="12">
        <f>7</f>
        <v>7</v>
      </c>
      <c r="B11" s="13" t="s">
        <v>73</v>
      </c>
      <c r="C11" s="13" t="s">
        <v>20</v>
      </c>
      <c r="D11" s="12">
        <v>4.0</v>
      </c>
      <c r="E11" s="16">
        <v>0.0</v>
      </c>
      <c r="F11" s="14">
        <f t="shared" si="3"/>
        <v>0</v>
      </c>
      <c r="G11" s="15">
        <f t="shared" si="4"/>
        <v>0</v>
      </c>
      <c r="I11" s="12">
        <f t="shared" si="5"/>
        <v>4</v>
      </c>
      <c r="J11" s="15">
        <f t="shared" si="6"/>
        <v>0</v>
      </c>
      <c r="K11" s="16">
        <f t="shared" si="9"/>
        <v>0</v>
      </c>
      <c r="L11" s="16">
        <f t="shared" si="8"/>
        <v>0</v>
      </c>
      <c r="N11" s="17"/>
      <c r="O11" s="11"/>
      <c r="Q11" s="17"/>
      <c r="R11" s="11"/>
      <c r="T11" s="17"/>
      <c r="U11" s="11"/>
      <c r="W11" s="17"/>
      <c r="X11" s="11"/>
      <c r="Z11" s="17"/>
      <c r="AA11" s="11"/>
      <c r="AC11" s="17"/>
      <c r="AD11" s="11"/>
      <c r="AF11" s="17"/>
      <c r="AG11" s="11"/>
      <c r="AI11" s="17"/>
      <c r="AJ11" s="11"/>
      <c r="AL11" s="17"/>
      <c r="AM11" s="11"/>
      <c r="AO11" s="17"/>
      <c r="AP11" s="11"/>
      <c r="AR11" s="17"/>
      <c r="AS11" s="11"/>
      <c r="AU11" s="17"/>
      <c r="AV11" s="11"/>
      <c r="AX11" s="17"/>
      <c r="AY11" s="11"/>
      <c r="BA11" s="17"/>
      <c r="BB11" s="11"/>
      <c r="BD11" s="17"/>
      <c r="BE11" s="11"/>
      <c r="BG11" s="17"/>
      <c r="BH11" s="11"/>
      <c r="BJ11" s="17"/>
      <c r="BK11" s="11"/>
      <c r="BM11" s="17"/>
      <c r="BN11" s="11"/>
      <c r="BP11" s="17"/>
      <c r="BQ11" s="11"/>
      <c r="BS11" s="17"/>
      <c r="BT11" s="11"/>
      <c r="BV11" s="17"/>
      <c r="BW11" s="11"/>
      <c r="BY11" s="17"/>
      <c r="BZ11" s="11"/>
      <c r="CB11" s="17"/>
      <c r="CC11" s="11"/>
      <c r="CE11" s="17"/>
      <c r="CF11" s="11"/>
      <c r="CH11" s="17"/>
      <c r="CI11" s="11"/>
    </row>
    <row r="12">
      <c r="A12" s="12">
        <f>8</f>
        <v>8</v>
      </c>
      <c r="B12" s="13" t="s">
        <v>74</v>
      </c>
      <c r="C12" s="13" t="s">
        <v>20</v>
      </c>
      <c r="D12" s="12">
        <v>4.0</v>
      </c>
      <c r="E12" s="16">
        <v>5.1</v>
      </c>
      <c r="F12" s="14">
        <f t="shared" si="3"/>
        <v>20.4</v>
      </c>
      <c r="G12" s="15">
        <f t="shared" si="4"/>
        <v>0.007367280607</v>
      </c>
      <c r="I12" s="12">
        <f t="shared" si="5"/>
        <v>4</v>
      </c>
      <c r="J12" s="15">
        <f t="shared" si="6"/>
        <v>0</v>
      </c>
      <c r="K12" s="16">
        <f t="shared" si="9"/>
        <v>0</v>
      </c>
      <c r="L12" s="16">
        <f t="shared" si="8"/>
        <v>0</v>
      </c>
      <c r="N12" s="17"/>
      <c r="O12" s="11"/>
      <c r="Q12" s="17"/>
      <c r="R12" s="11"/>
      <c r="T12" s="17"/>
      <c r="U12" s="11"/>
      <c r="W12" s="17"/>
      <c r="X12" s="11"/>
      <c r="Z12" s="17"/>
      <c r="AA12" s="11"/>
      <c r="AC12" s="17"/>
      <c r="AD12" s="11"/>
      <c r="AF12" s="17"/>
      <c r="AG12" s="11"/>
      <c r="AI12" s="17"/>
      <c r="AJ12" s="11"/>
      <c r="AL12" s="17"/>
      <c r="AM12" s="11"/>
      <c r="AO12" s="17"/>
      <c r="AP12" s="11"/>
      <c r="AR12" s="17"/>
      <c r="AS12" s="11"/>
      <c r="AU12" s="17"/>
      <c r="AV12" s="11"/>
      <c r="AX12" s="17"/>
      <c r="AY12" s="11"/>
      <c r="BA12" s="17"/>
      <c r="BB12" s="11"/>
      <c r="BD12" s="17"/>
      <c r="BE12" s="11"/>
      <c r="BG12" s="17"/>
      <c r="BH12" s="11"/>
      <c r="BJ12" s="17"/>
      <c r="BK12" s="11"/>
      <c r="BM12" s="17"/>
      <c r="BN12" s="11"/>
      <c r="BP12" s="17"/>
      <c r="BQ12" s="11"/>
      <c r="BS12" s="17"/>
      <c r="BT12" s="11"/>
      <c r="BV12" s="17"/>
      <c r="BW12" s="11"/>
      <c r="BY12" s="17"/>
      <c r="BZ12" s="11"/>
      <c r="CB12" s="17"/>
      <c r="CC12" s="11"/>
      <c r="CE12" s="17"/>
      <c r="CF12" s="11"/>
      <c r="CH12" s="17"/>
      <c r="CI12" s="11"/>
    </row>
    <row r="13">
      <c r="A13" s="12">
        <f>9</f>
        <v>9</v>
      </c>
      <c r="B13" s="13" t="s">
        <v>75</v>
      </c>
      <c r="C13" s="13" t="s">
        <v>20</v>
      </c>
      <c r="D13" s="12">
        <v>4.0</v>
      </c>
      <c r="E13" s="16">
        <v>0.9</v>
      </c>
      <c r="F13" s="14">
        <f t="shared" si="3"/>
        <v>3.6</v>
      </c>
      <c r="G13" s="15">
        <f t="shared" si="4"/>
        <v>0.001300108342</v>
      </c>
      <c r="I13" s="12">
        <f t="shared" si="5"/>
        <v>4</v>
      </c>
      <c r="J13" s="15">
        <f t="shared" si="6"/>
        <v>0</v>
      </c>
      <c r="K13" s="16">
        <f t="shared" si="9"/>
        <v>0</v>
      </c>
      <c r="L13" s="16">
        <f t="shared" si="8"/>
        <v>0</v>
      </c>
      <c r="N13" s="17"/>
      <c r="O13" s="11"/>
      <c r="Q13" s="17"/>
      <c r="R13" s="11"/>
      <c r="T13" s="17"/>
      <c r="U13" s="11"/>
      <c r="W13" s="17"/>
      <c r="X13" s="11"/>
      <c r="Z13" s="17"/>
      <c r="AA13" s="11"/>
      <c r="AC13" s="17"/>
      <c r="AD13" s="11"/>
      <c r="AF13" s="17"/>
      <c r="AG13" s="11"/>
      <c r="AI13" s="17"/>
      <c r="AJ13" s="11"/>
      <c r="AL13" s="17"/>
      <c r="AM13" s="11"/>
      <c r="AO13" s="17"/>
      <c r="AP13" s="11"/>
      <c r="AR13" s="17"/>
      <c r="AS13" s="11"/>
      <c r="AU13" s="17"/>
      <c r="AV13" s="11"/>
      <c r="AX13" s="17"/>
      <c r="AY13" s="11"/>
      <c r="BA13" s="17"/>
      <c r="BB13" s="11"/>
      <c r="BD13" s="17"/>
      <c r="BE13" s="11"/>
      <c r="BG13" s="17"/>
      <c r="BH13" s="11"/>
      <c r="BJ13" s="17"/>
      <c r="BK13" s="11"/>
      <c r="BM13" s="17"/>
      <c r="BN13" s="11"/>
      <c r="BP13" s="17"/>
      <c r="BQ13" s="11"/>
      <c r="BS13" s="17"/>
      <c r="BT13" s="11"/>
      <c r="BV13" s="17"/>
      <c r="BW13" s="11"/>
      <c r="BY13" s="17"/>
      <c r="BZ13" s="11"/>
      <c r="CB13" s="17"/>
      <c r="CC13" s="11"/>
      <c r="CE13" s="17"/>
      <c r="CF13" s="11"/>
      <c r="CH13" s="17"/>
      <c r="CI13" s="11"/>
    </row>
    <row r="14">
      <c r="A14" s="12">
        <f>10</f>
        <v>10</v>
      </c>
      <c r="B14" s="13" t="s">
        <v>76</v>
      </c>
      <c r="C14" s="13" t="s">
        <v>20</v>
      </c>
      <c r="D14" s="12">
        <v>4.0</v>
      </c>
      <c r="E14" s="16">
        <v>6.1</v>
      </c>
      <c r="F14" s="14">
        <f t="shared" si="3"/>
        <v>24.4</v>
      </c>
      <c r="G14" s="15">
        <f t="shared" si="4"/>
        <v>0.008811845432</v>
      </c>
      <c r="I14" s="12">
        <f t="shared" si="5"/>
        <v>4</v>
      </c>
      <c r="J14" s="15">
        <f t="shared" si="6"/>
        <v>0</v>
      </c>
      <c r="K14" s="16">
        <f t="shared" si="9"/>
        <v>0</v>
      </c>
      <c r="L14" s="16">
        <f t="shared" si="8"/>
        <v>0</v>
      </c>
      <c r="N14" s="17"/>
      <c r="O14" s="11"/>
      <c r="Q14" s="17"/>
      <c r="R14" s="11"/>
      <c r="T14" s="17"/>
      <c r="U14" s="11"/>
      <c r="W14" s="17"/>
      <c r="X14" s="11"/>
      <c r="Z14" s="17"/>
      <c r="AA14" s="11"/>
      <c r="AC14" s="17"/>
      <c r="AD14" s="11"/>
      <c r="AF14" s="17"/>
      <c r="AG14" s="11"/>
      <c r="AI14" s="17"/>
      <c r="AJ14" s="11"/>
      <c r="AL14" s="17"/>
      <c r="AM14" s="11"/>
      <c r="AO14" s="17"/>
      <c r="AP14" s="11"/>
      <c r="AR14" s="17"/>
      <c r="AS14" s="11"/>
      <c r="AU14" s="17"/>
      <c r="AV14" s="11"/>
      <c r="AX14" s="17"/>
      <c r="AY14" s="11"/>
      <c r="BA14" s="17"/>
      <c r="BB14" s="11"/>
      <c r="BD14" s="17"/>
      <c r="BE14" s="11"/>
      <c r="BG14" s="17"/>
      <c r="BH14" s="11"/>
      <c r="BJ14" s="17"/>
      <c r="BK14" s="11"/>
      <c r="BM14" s="17"/>
      <c r="BN14" s="11"/>
      <c r="BP14" s="17"/>
      <c r="BQ14" s="11"/>
      <c r="BS14" s="17"/>
      <c r="BT14" s="11"/>
      <c r="BV14" s="17"/>
      <c r="BW14" s="11"/>
      <c r="BY14" s="17"/>
      <c r="BZ14" s="11"/>
      <c r="CB14" s="17"/>
      <c r="CC14" s="11"/>
      <c r="CE14" s="17"/>
      <c r="CF14" s="11"/>
      <c r="CH14" s="17"/>
      <c r="CI14" s="11"/>
    </row>
    <row r="15">
      <c r="A15" s="12">
        <f>11</f>
        <v>11</v>
      </c>
      <c r="B15" s="13" t="s">
        <v>77</v>
      </c>
      <c r="C15" s="13" t="s">
        <v>20</v>
      </c>
      <c r="D15" s="12">
        <v>4.0</v>
      </c>
      <c r="E15" s="16">
        <v>4.5</v>
      </c>
      <c r="F15" s="14">
        <f t="shared" si="3"/>
        <v>18</v>
      </c>
      <c r="G15" s="15">
        <f t="shared" si="4"/>
        <v>0.006500541712</v>
      </c>
      <c r="I15" s="12">
        <f t="shared" si="5"/>
        <v>4</v>
      </c>
      <c r="J15" s="15">
        <f t="shared" si="6"/>
        <v>0</v>
      </c>
      <c r="K15" s="16">
        <f t="shared" si="9"/>
        <v>0</v>
      </c>
      <c r="L15" s="16">
        <f t="shared" si="8"/>
        <v>0</v>
      </c>
      <c r="N15" s="17"/>
      <c r="O15" s="11"/>
      <c r="Q15" s="17"/>
      <c r="R15" s="11"/>
      <c r="T15" s="17"/>
      <c r="U15" s="11"/>
      <c r="W15" s="17"/>
      <c r="X15" s="11"/>
      <c r="Z15" s="17"/>
      <c r="AA15" s="11"/>
      <c r="AC15" s="17"/>
      <c r="AD15" s="11"/>
      <c r="AF15" s="17"/>
      <c r="AG15" s="11"/>
      <c r="AI15" s="17"/>
      <c r="AJ15" s="11"/>
      <c r="AL15" s="17"/>
      <c r="AM15" s="11"/>
      <c r="AO15" s="17"/>
      <c r="AP15" s="11"/>
      <c r="AR15" s="17"/>
      <c r="AS15" s="11"/>
      <c r="AU15" s="17"/>
      <c r="AV15" s="11"/>
      <c r="AX15" s="17"/>
      <c r="AY15" s="11"/>
      <c r="BA15" s="17"/>
      <c r="BB15" s="11"/>
      <c r="BD15" s="17"/>
      <c r="BE15" s="11"/>
      <c r="BG15" s="17"/>
      <c r="BH15" s="11"/>
      <c r="BJ15" s="17"/>
      <c r="BK15" s="11"/>
      <c r="BM15" s="17"/>
      <c r="BN15" s="11"/>
      <c r="BP15" s="17"/>
      <c r="BQ15" s="11"/>
      <c r="BS15" s="17"/>
      <c r="BT15" s="11"/>
      <c r="BV15" s="17"/>
      <c r="BW15" s="11"/>
      <c r="BY15" s="17"/>
      <c r="BZ15" s="11"/>
      <c r="CB15" s="17"/>
      <c r="CC15" s="11"/>
      <c r="CE15" s="17"/>
      <c r="CF15" s="11"/>
      <c r="CH15" s="17"/>
      <c r="CI15" s="11"/>
    </row>
    <row r="16">
      <c r="A16" s="12">
        <f>12</f>
        <v>12</v>
      </c>
      <c r="B16" s="13" t="s">
        <v>78</v>
      </c>
      <c r="C16" s="13" t="s">
        <v>20</v>
      </c>
      <c r="D16" s="12">
        <v>4.0</v>
      </c>
      <c r="E16" s="16">
        <v>0.4</v>
      </c>
      <c r="F16" s="14">
        <f t="shared" si="3"/>
        <v>1.6</v>
      </c>
      <c r="G16" s="15">
        <f t="shared" si="4"/>
        <v>0.0005778259299</v>
      </c>
      <c r="I16" s="12">
        <f t="shared" si="5"/>
        <v>4</v>
      </c>
      <c r="J16" s="15">
        <f t="shared" si="6"/>
        <v>0</v>
      </c>
      <c r="K16" s="16">
        <f t="shared" si="9"/>
        <v>0</v>
      </c>
      <c r="L16" s="16">
        <f t="shared" si="8"/>
        <v>0</v>
      </c>
      <c r="N16" s="17"/>
      <c r="O16" s="11"/>
      <c r="Q16" s="17"/>
      <c r="R16" s="11"/>
      <c r="T16" s="17"/>
      <c r="U16" s="11"/>
      <c r="W16" s="17"/>
      <c r="X16" s="11"/>
      <c r="Z16" s="17"/>
      <c r="AA16" s="11"/>
      <c r="AC16" s="17"/>
      <c r="AD16" s="11"/>
      <c r="AF16" s="17"/>
      <c r="AG16" s="11"/>
      <c r="AI16" s="17"/>
      <c r="AJ16" s="11"/>
      <c r="AL16" s="17"/>
      <c r="AM16" s="11"/>
      <c r="AO16" s="17"/>
      <c r="AP16" s="11"/>
      <c r="AR16" s="17"/>
      <c r="AS16" s="11"/>
      <c r="AU16" s="17"/>
      <c r="AV16" s="11"/>
      <c r="AX16" s="17"/>
      <c r="AY16" s="11"/>
      <c r="BA16" s="17"/>
      <c r="BB16" s="11"/>
      <c r="BD16" s="17"/>
      <c r="BE16" s="11"/>
      <c r="BG16" s="17"/>
      <c r="BH16" s="11"/>
      <c r="BJ16" s="17"/>
      <c r="BK16" s="11"/>
      <c r="BM16" s="17"/>
      <c r="BN16" s="11"/>
      <c r="BP16" s="17"/>
      <c r="BQ16" s="11"/>
      <c r="BS16" s="17"/>
      <c r="BT16" s="11"/>
      <c r="BV16" s="17"/>
      <c r="BW16" s="11"/>
      <c r="BY16" s="17"/>
      <c r="BZ16" s="11"/>
      <c r="CB16" s="17"/>
      <c r="CC16" s="11"/>
      <c r="CE16" s="17"/>
      <c r="CF16" s="11"/>
      <c r="CH16" s="17"/>
      <c r="CI16" s="11"/>
    </row>
    <row r="17">
      <c r="A17" s="12">
        <f>13</f>
        <v>13</v>
      </c>
      <c r="B17" s="13" t="s">
        <v>79</v>
      </c>
      <c r="C17" s="13" t="s">
        <v>20</v>
      </c>
      <c r="D17" s="12">
        <v>4.0</v>
      </c>
      <c r="E17" s="16">
        <v>4.5</v>
      </c>
      <c r="F17" s="14">
        <f t="shared" si="3"/>
        <v>18</v>
      </c>
      <c r="G17" s="15">
        <f t="shared" si="4"/>
        <v>0.006500541712</v>
      </c>
      <c r="I17" s="12">
        <f t="shared" si="5"/>
        <v>4</v>
      </c>
      <c r="J17" s="15">
        <f t="shared" si="6"/>
        <v>0</v>
      </c>
      <c r="K17" s="16">
        <f t="shared" si="9"/>
        <v>0</v>
      </c>
      <c r="L17" s="16">
        <f t="shared" si="8"/>
        <v>0</v>
      </c>
      <c r="N17" s="17"/>
      <c r="O17" s="11"/>
      <c r="Q17" s="17"/>
      <c r="R17" s="11"/>
      <c r="T17" s="17"/>
      <c r="U17" s="11"/>
      <c r="W17" s="17"/>
      <c r="X17" s="11"/>
      <c r="Z17" s="17"/>
      <c r="AA17" s="11"/>
      <c r="AC17" s="17"/>
      <c r="AD17" s="11"/>
      <c r="AF17" s="17"/>
      <c r="AG17" s="11"/>
      <c r="AI17" s="17"/>
      <c r="AJ17" s="11"/>
      <c r="AL17" s="17"/>
      <c r="AM17" s="11"/>
      <c r="AO17" s="17"/>
      <c r="AP17" s="11"/>
      <c r="AR17" s="17"/>
      <c r="AS17" s="11"/>
      <c r="AU17" s="17"/>
      <c r="AV17" s="11"/>
      <c r="AX17" s="17"/>
      <c r="AY17" s="11"/>
      <c r="BA17" s="17"/>
      <c r="BB17" s="11"/>
      <c r="BD17" s="17"/>
      <c r="BE17" s="11"/>
      <c r="BG17" s="17"/>
      <c r="BH17" s="11"/>
      <c r="BJ17" s="17"/>
      <c r="BK17" s="11"/>
      <c r="BM17" s="17"/>
      <c r="BN17" s="11"/>
      <c r="BP17" s="17"/>
      <c r="BQ17" s="11"/>
      <c r="BS17" s="17"/>
      <c r="BT17" s="11"/>
      <c r="BV17" s="17"/>
      <c r="BW17" s="11"/>
      <c r="BY17" s="17"/>
      <c r="BZ17" s="11"/>
      <c r="CB17" s="17"/>
      <c r="CC17" s="11"/>
      <c r="CE17" s="17"/>
      <c r="CF17" s="11"/>
      <c r="CH17" s="17"/>
      <c r="CI17" s="11"/>
    </row>
    <row r="18">
      <c r="A18" s="12">
        <f>14</f>
        <v>14</v>
      </c>
      <c r="B18" s="13" t="s">
        <v>80</v>
      </c>
      <c r="C18" s="13" t="s">
        <v>20</v>
      </c>
      <c r="D18" s="12">
        <v>2.0</v>
      </c>
      <c r="E18" s="16">
        <v>0.4</v>
      </c>
      <c r="F18" s="14">
        <f t="shared" si="3"/>
        <v>0.8</v>
      </c>
      <c r="G18" s="15">
        <f t="shared" si="4"/>
        <v>0.000288912965</v>
      </c>
      <c r="I18" s="12">
        <f t="shared" si="5"/>
        <v>2</v>
      </c>
      <c r="J18" s="15">
        <f t="shared" si="6"/>
        <v>0</v>
      </c>
      <c r="K18" s="16">
        <f t="shared" si="9"/>
        <v>0</v>
      </c>
      <c r="L18" s="16">
        <f t="shared" si="8"/>
        <v>0</v>
      </c>
      <c r="N18" s="17"/>
      <c r="O18" s="11"/>
      <c r="Q18" s="17"/>
      <c r="R18" s="11"/>
      <c r="T18" s="17"/>
      <c r="U18" s="11"/>
      <c r="W18" s="17"/>
      <c r="X18" s="11"/>
      <c r="Z18" s="17"/>
      <c r="AA18" s="11"/>
      <c r="AC18" s="17"/>
      <c r="AD18" s="11"/>
      <c r="AF18" s="17"/>
      <c r="AG18" s="11"/>
      <c r="AI18" s="17"/>
      <c r="AJ18" s="11"/>
      <c r="AL18" s="17"/>
      <c r="AM18" s="11"/>
      <c r="AO18" s="17"/>
      <c r="AP18" s="11"/>
      <c r="AR18" s="17"/>
      <c r="AS18" s="11"/>
      <c r="AU18" s="17"/>
      <c r="AV18" s="11"/>
      <c r="AX18" s="17"/>
      <c r="AY18" s="11"/>
      <c r="BA18" s="17"/>
      <c r="BB18" s="11"/>
      <c r="BD18" s="17"/>
      <c r="BE18" s="11"/>
      <c r="BG18" s="17"/>
      <c r="BH18" s="11"/>
      <c r="BJ18" s="17"/>
      <c r="BK18" s="11"/>
      <c r="BM18" s="17"/>
      <c r="BN18" s="11"/>
      <c r="BP18" s="17"/>
      <c r="BQ18" s="11"/>
      <c r="BS18" s="17"/>
      <c r="BT18" s="11"/>
      <c r="BV18" s="17"/>
      <c r="BW18" s="11"/>
      <c r="BY18" s="17"/>
      <c r="BZ18" s="11"/>
      <c r="CB18" s="17"/>
      <c r="CC18" s="11"/>
      <c r="CE18" s="17"/>
      <c r="CF18" s="11"/>
      <c r="CH18" s="17"/>
      <c r="CI18" s="11"/>
    </row>
    <row r="19">
      <c r="A19" s="12">
        <f>15</f>
        <v>15</v>
      </c>
      <c r="B19" s="13" t="s">
        <v>61</v>
      </c>
      <c r="C19" s="13" t="s">
        <v>20</v>
      </c>
      <c r="D19" s="12">
        <v>8.0</v>
      </c>
      <c r="E19" s="16">
        <v>2.0</v>
      </c>
      <c r="F19" s="14">
        <f t="shared" si="3"/>
        <v>16</v>
      </c>
      <c r="G19" s="15">
        <f t="shared" si="4"/>
        <v>0.005778259299</v>
      </c>
      <c r="I19" s="12">
        <f t="shared" si="5"/>
        <v>8</v>
      </c>
      <c r="J19" s="15">
        <f t="shared" si="6"/>
        <v>0</v>
      </c>
      <c r="K19" s="16">
        <f t="shared" si="9"/>
        <v>0</v>
      </c>
      <c r="L19" s="16">
        <f t="shared" si="8"/>
        <v>0</v>
      </c>
      <c r="N19" s="17"/>
      <c r="O19" s="11"/>
      <c r="Q19" s="17"/>
      <c r="R19" s="11"/>
      <c r="T19" s="17"/>
      <c r="U19" s="11"/>
      <c r="W19" s="17"/>
      <c r="X19" s="11"/>
      <c r="Z19" s="17"/>
      <c r="AA19" s="11"/>
      <c r="AC19" s="17"/>
      <c r="AD19" s="11"/>
      <c r="AF19" s="17"/>
      <c r="AG19" s="11"/>
      <c r="AI19" s="17"/>
      <c r="AJ19" s="11"/>
      <c r="AL19" s="17"/>
      <c r="AM19" s="11"/>
      <c r="AO19" s="17"/>
      <c r="AP19" s="11"/>
      <c r="AR19" s="17"/>
      <c r="AS19" s="11"/>
      <c r="AU19" s="17"/>
      <c r="AV19" s="11"/>
      <c r="AX19" s="17"/>
      <c r="AY19" s="11"/>
      <c r="BA19" s="17"/>
      <c r="BB19" s="11"/>
      <c r="BD19" s="17"/>
      <c r="BE19" s="11"/>
      <c r="BG19" s="17"/>
      <c r="BH19" s="11"/>
      <c r="BJ19" s="17"/>
      <c r="BK19" s="11"/>
      <c r="BM19" s="17"/>
      <c r="BN19" s="11"/>
      <c r="BP19" s="17"/>
      <c r="BQ19" s="11"/>
      <c r="BS19" s="17"/>
      <c r="BT19" s="11"/>
      <c r="BV19" s="17"/>
      <c r="BW19" s="11"/>
      <c r="BY19" s="17"/>
      <c r="BZ19" s="11"/>
      <c r="CB19" s="17"/>
      <c r="CC19" s="11"/>
      <c r="CE19" s="17"/>
      <c r="CF19" s="11"/>
      <c r="CH19" s="17"/>
      <c r="CI19" s="11"/>
    </row>
    <row r="20">
      <c r="A20" s="12">
        <f>16</f>
        <v>16</v>
      </c>
      <c r="B20" s="13" t="s">
        <v>62</v>
      </c>
      <c r="C20" s="13" t="s">
        <v>20</v>
      </c>
      <c r="D20" s="12">
        <v>4.0</v>
      </c>
      <c r="E20" s="16">
        <v>2.9</v>
      </c>
      <c r="F20" s="14">
        <f t="shared" si="3"/>
        <v>11.6</v>
      </c>
      <c r="G20" s="15">
        <f t="shared" si="4"/>
        <v>0.004189237992</v>
      </c>
      <c r="I20" s="12">
        <f t="shared" si="5"/>
        <v>4</v>
      </c>
      <c r="J20" s="15">
        <f t="shared" si="6"/>
        <v>0</v>
      </c>
      <c r="K20" s="16">
        <f t="shared" si="9"/>
        <v>0</v>
      </c>
      <c r="L20" s="16">
        <f t="shared" si="8"/>
        <v>0</v>
      </c>
      <c r="N20" s="17"/>
      <c r="O20" s="11"/>
      <c r="Q20" s="17"/>
      <c r="R20" s="11"/>
      <c r="T20" s="17"/>
      <c r="U20" s="11"/>
      <c r="W20" s="17"/>
      <c r="X20" s="11"/>
      <c r="Z20" s="17"/>
      <c r="AA20" s="11"/>
      <c r="AC20" s="17"/>
      <c r="AD20" s="11"/>
      <c r="AF20" s="17"/>
      <c r="AG20" s="11"/>
      <c r="AI20" s="17"/>
      <c r="AJ20" s="11"/>
      <c r="AL20" s="17"/>
      <c r="AM20" s="11"/>
      <c r="AO20" s="17"/>
      <c r="AP20" s="11"/>
      <c r="AR20" s="17"/>
      <c r="AS20" s="11"/>
      <c r="AU20" s="17"/>
      <c r="AV20" s="11"/>
      <c r="AX20" s="17"/>
      <c r="AY20" s="11"/>
      <c r="BA20" s="17"/>
      <c r="BB20" s="11"/>
      <c r="BD20" s="17"/>
      <c r="BE20" s="11"/>
      <c r="BG20" s="17"/>
      <c r="BH20" s="11"/>
      <c r="BJ20" s="17"/>
      <c r="BK20" s="11"/>
      <c r="BM20" s="17"/>
      <c r="BN20" s="11"/>
      <c r="BP20" s="17"/>
      <c r="BQ20" s="11"/>
      <c r="BS20" s="17"/>
      <c r="BT20" s="11"/>
      <c r="BV20" s="17"/>
      <c r="BW20" s="11"/>
      <c r="BY20" s="17"/>
      <c r="BZ20" s="11"/>
      <c r="CB20" s="17"/>
      <c r="CC20" s="11"/>
      <c r="CE20" s="17"/>
      <c r="CF20" s="11"/>
      <c r="CH20" s="17"/>
      <c r="CI20" s="11"/>
    </row>
    <row r="21" ht="15.75" customHeight="1">
      <c r="A21" s="12">
        <f>17</f>
        <v>17</v>
      </c>
      <c r="B21" s="13" t="s">
        <v>63</v>
      </c>
      <c r="C21" s="13" t="s">
        <v>20</v>
      </c>
      <c r="D21" s="12">
        <v>4.0</v>
      </c>
      <c r="E21" s="16">
        <v>4.0</v>
      </c>
      <c r="F21" s="14">
        <f t="shared" si="3"/>
        <v>16</v>
      </c>
      <c r="G21" s="15">
        <f t="shared" si="4"/>
        <v>0.005778259299</v>
      </c>
      <c r="I21" s="12">
        <f t="shared" si="5"/>
        <v>4</v>
      </c>
      <c r="J21" s="15">
        <f t="shared" si="6"/>
        <v>0</v>
      </c>
      <c r="K21" s="16">
        <f t="shared" si="9"/>
        <v>0</v>
      </c>
      <c r="L21" s="16">
        <f t="shared" si="8"/>
        <v>0</v>
      </c>
      <c r="N21" s="17"/>
      <c r="O21" s="11"/>
      <c r="Q21" s="17"/>
      <c r="R21" s="11"/>
      <c r="T21" s="17"/>
      <c r="U21" s="11"/>
      <c r="W21" s="17"/>
      <c r="X21" s="11"/>
      <c r="Z21" s="17"/>
      <c r="AA21" s="11"/>
      <c r="AC21" s="17"/>
      <c r="AD21" s="11"/>
      <c r="AF21" s="17"/>
      <c r="AG21" s="11"/>
      <c r="AI21" s="17"/>
      <c r="AJ21" s="11"/>
      <c r="AL21" s="17"/>
      <c r="AM21" s="11"/>
      <c r="AO21" s="17"/>
      <c r="AP21" s="11"/>
      <c r="AR21" s="17"/>
      <c r="AS21" s="11"/>
      <c r="AU21" s="17"/>
      <c r="AV21" s="11"/>
      <c r="AX21" s="17"/>
      <c r="AY21" s="11"/>
      <c r="BA21" s="17"/>
      <c r="BB21" s="11"/>
      <c r="BD21" s="17"/>
      <c r="BE21" s="11"/>
      <c r="BG21" s="17"/>
      <c r="BH21" s="11"/>
      <c r="BJ21" s="17"/>
      <c r="BK21" s="11"/>
      <c r="BM21" s="17"/>
      <c r="BN21" s="11"/>
      <c r="BP21" s="17"/>
      <c r="BQ21" s="11"/>
      <c r="BS21" s="17"/>
      <c r="BT21" s="11"/>
      <c r="BV21" s="17"/>
      <c r="BW21" s="11"/>
      <c r="BY21" s="17"/>
      <c r="BZ21" s="11"/>
      <c r="CB21" s="17"/>
      <c r="CC21" s="11"/>
      <c r="CE21" s="17"/>
      <c r="CF21" s="11"/>
      <c r="CH21" s="17"/>
      <c r="CI21" s="11"/>
    </row>
    <row r="22" ht="15.75" customHeight="1">
      <c r="A22" s="12">
        <f>18</f>
        <v>18</v>
      </c>
      <c r="B22" s="13" t="s">
        <v>64</v>
      </c>
      <c r="C22" s="13" t="s">
        <v>20</v>
      </c>
      <c r="D22" s="12">
        <v>4.0</v>
      </c>
      <c r="E22" s="16">
        <v>5.1</v>
      </c>
      <c r="F22" s="14">
        <f t="shared" si="3"/>
        <v>20.4</v>
      </c>
      <c r="G22" s="15">
        <f t="shared" si="4"/>
        <v>0.007367280607</v>
      </c>
      <c r="I22" s="12">
        <f t="shared" si="5"/>
        <v>4</v>
      </c>
      <c r="J22" s="15">
        <f t="shared" si="6"/>
        <v>0</v>
      </c>
      <c r="K22" s="16">
        <f t="shared" si="9"/>
        <v>0</v>
      </c>
      <c r="L22" s="16">
        <f t="shared" si="8"/>
        <v>0</v>
      </c>
      <c r="N22" s="17"/>
      <c r="O22" s="11"/>
      <c r="Q22" s="17"/>
      <c r="R22" s="11"/>
      <c r="T22" s="17"/>
      <c r="U22" s="11"/>
      <c r="W22" s="17"/>
      <c r="X22" s="11"/>
      <c r="Z22" s="17"/>
      <c r="AA22" s="11"/>
      <c r="AC22" s="17"/>
      <c r="AD22" s="11"/>
      <c r="AF22" s="17"/>
      <c r="AG22" s="11"/>
      <c r="AI22" s="17"/>
      <c r="AJ22" s="11"/>
      <c r="AL22" s="17"/>
      <c r="AM22" s="11"/>
      <c r="AO22" s="17"/>
      <c r="AP22" s="11"/>
      <c r="AR22" s="17"/>
      <c r="AS22" s="11"/>
      <c r="AU22" s="17"/>
      <c r="AV22" s="11"/>
      <c r="AX22" s="17"/>
      <c r="AY22" s="11"/>
      <c r="BA22" s="17"/>
      <c r="BB22" s="11"/>
      <c r="BD22" s="17"/>
      <c r="BE22" s="11"/>
      <c r="BG22" s="17"/>
      <c r="BH22" s="11"/>
      <c r="BJ22" s="17"/>
      <c r="BK22" s="11"/>
      <c r="BM22" s="17"/>
      <c r="BN22" s="11"/>
      <c r="BP22" s="17"/>
      <c r="BQ22" s="11"/>
      <c r="BS22" s="17"/>
      <c r="BT22" s="11"/>
      <c r="BV22" s="17"/>
      <c r="BW22" s="11"/>
      <c r="BY22" s="17"/>
      <c r="BZ22" s="11"/>
      <c r="CB22" s="17"/>
      <c r="CC22" s="11"/>
      <c r="CE22" s="17"/>
      <c r="CF22" s="11"/>
      <c r="CH22" s="17"/>
      <c r="CI22" s="11"/>
    </row>
    <row r="23" ht="15.75" customHeight="1">
      <c r="A23" s="12">
        <f>19</f>
        <v>19</v>
      </c>
      <c r="B23" s="13" t="s">
        <v>65</v>
      </c>
      <c r="C23" s="13" t="s">
        <v>20</v>
      </c>
      <c r="D23" s="12">
        <v>4.0</v>
      </c>
      <c r="E23" s="16">
        <v>4.5</v>
      </c>
      <c r="F23" s="14">
        <f t="shared" si="3"/>
        <v>18</v>
      </c>
      <c r="G23" s="15">
        <f t="shared" si="4"/>
        <v>0.006500541712</v>
      </c>
      <c r="I23" s="12">
        <f t="shared" si="5"/>
        <v>4</v>
      </c>
      <c r="J23" s="15">
        <f t="shared" si="6"/>
        <v>0</v>
      </c>
      <c r="K23" s="16">
        <f t="shared" si="9"/>
        <v>0</v>
      </c>
      <c r="L23" s="16">
        <f t="shared" si="8"/>
        <v>0</v>
      </c>
      <c r="N23" s="17"/>
      <c r="O23" s="11"/>
      <c r="Q23" s="17"/>
      <c r="R23" s="11"/>
      <c r="T23" s="17"/>
      <c r="U23" s="11"/>
      <c r="W23" s="17"/>
      <c r="X23" s="11"/>
      <c r="Z23" s="17"/>
      <c r="AA23" s="11"/>
      <c r="AC23" s="17"/>
      <c r="AD23" s="11"/>
      <c r="AF23" s="17"/>
      <c r="AG23" s="11"/>
      <c r="AI23" s="17"/>
      <c r="AJ23" s="11"/>
      <c r="AL23" s="17"/>
      <c r="AM23" s="11"/>
      <c r="AO23" s="17"/>
      <c r="AP23" s="11"/>
      <c r="AR23" s="17"/>
      <c r="AS23" s="11"/>
      <c r="AU23" s="17"/>
      <c r="AV23" s="11"/>
      <c r="AX23" s="17"/>
      <c r="AY23" s="11"/>
      <c r="BA23" s="17"/>
      <c r="BB23" s="11"/>
      <c r="BD23" s="17"/>
      <c r="BE23" s="11"/>
      <c r="BG23" s="17"/>
      <c r="BH23" s="11"/>
      <c r="BJ23" s="17"/>
      <c r="BK23" s="11"/>
      <c r="BM23" s="17"/>
      <c r="BN23" s="11"/>
      <c r="BP23" s="17"/>
      <c r="BQ23" s="11"/>
      <c r="BS23" s="17"/>
      <c r="BT23" s="11"/>
      <c r="BV23" s="17"/>
      <c r="BW23" s="11"/>
      <c r="BY23" s="17"/>
      <c r="BZ23" s="11"/>
      <c r="CB23" s="17"/>
      <c r="CC23" s="11"/>
      <c r="CE23" s="17"/>
      <c r="CF23" s="11"/>
      <c r="CH23" s="17"/>
      <c r="CI23" s="11"/>
    </row>
    <row r="24" ht="15.75" customHeight="1">
      <c r="A24" s="12">
        <f>20</f>
        <v>20</v>
      </c>
      <c r="B24" s="13" t="s">
        <v>66</v>
      </c>
      <c r="C24" s="13" t="s">
        <v>20</v>
      </c>
      <c r="D24" s="12">
        <v>112.0</v>
      </c>
      <c r="E24" s="16">
        <v>2.4</v>
      </c>
      <c r="F24" s="14">
        <f t="shared" si="3"/>
        <v>268.8</v>
      </c>
      <c r="G24" s="15">
        <f t="shared" si="4"/>
        <v>0.09707475623</v>
      </c>
      <c r="I24" s="12">
        <f t="shared" si="5"/>
        <v>112</v>
      </c>
      <c r="J24" s="15">
        <f t="shared" si="6"/>
        <v>0</v>
      </c>
      <c r="K24" s="16">
        <f t="shared" si="9"/>
        <v>0</v>
      </c>
      <c r="L24" s="16">
        <f t="shared" si="8"/>
        <v>0</v>
      </c>
      <c r="N24" s="17"/>
      <c r="O24" s="11"/>
      <c r="Q24" s="17"/>
      <c r="R24" s="11"/>
      <c r="T24" s="17"/>
      <c r="U24" s="11"/>
      <c r="W24" s="17"/>
      <c r="X24" s="11"/>
      <c r="Z24" s="17"/>
      <c r="AA24" s="11"/>
      <c r="AC24" s="17"/>
      <c r="AD24" s="11"/>
      <c r="AF24" s="17"/>
      <c r="AG24" s="11"/>
      <c r="AI24" s="17"/>
      <c r="AJ24" s="11"/>
      <c r="AL24" s="17"/>
      <c r="AM24" s="11"/>
      <c r="AO24" s="17"/>
      <c r="AP24" s="11"/>
      <c r="AR24" s="17"/>
      <c r="AS24" s="11"/>
      <c r="AU24" s="17"/>
      <c r="AV24" s="11"/>
      <c r="AX24" s="17"/>
      <c r="AY24" s="11"/>
      <c r="BA24" s="17"/>
      <c r="BB24" s="11"/>
      <c r="BD24" s="17"/>
      <c r="BE24" s="11"/>
      <c r="BG24" s="17"/>
      <c r="BH24" s="11"/>
      <c r="BJ24" s="17"/>
      <c r="BK24" s="11"/>
      <c r="BM24" s="17"/>
      <c r="BN24" s="11"/>
      <c r="BP24" s="17"/>
      <c r="BQ24" s="11"/>
      <c r="BS24" s="17"/>
      <c r="BT24" s="11"/>
      <c r="BV24" s="17"/>
      <c r="BW24" s="11"/>
      <c r="BY24" s="17"/>
      <c r="BZ24" s="11"/>
      <c r="CB24" s="17"/>
      <c r="CC24" s="11"/>
      <c r="CE24" s="17"/>
      <c r="CF24" s="11"/>
      <c r="CH24" s="17"/>
      <c r="CI24" s="11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25">
    <mergeCell ref="AF5:AG5"/>
    <mergeCell ref="AI5:AJ5"/>
    <mergeCell ref="AL5:AM5"/>
    <mergeCell ref="AO5:AP5"/>
    <mergeCell ref="AR5:AS5"/>
    <mergeCell ref="AU5:AV5"/>
    <mergeCell ref="AX5:AY5"/>
    <mergeCell ref="BY6:BZ6"/>
    <mergeCell ref="CB6:CC6"/>
    <mergeCell ref="CE6:CF6"/>
    <mergeCell ref="CH6:CI6"/>
    <mergeCell ref="BD6:BE6"/>
    <mergeCell ref="BG6:BH6"/>
    <mergeCell ref="BJ6:BK6"/>
    <mergeCell ref="BM6:BN6"/>
    <mergeCell ref="BP6:BQ6"/>
    <mergeCell ref="BS6:BT6"/>
    <mergeCell ref="BV6:BW6"/>
    <mergeCell ref="Q6:R6"/>
    <mergeCell ref="Q7:R7"/>
    <mergeCell ref="W6:X6"/>
    <mergeCell ref="W7:X7"/>
    <mergeCell ref="AL6:AM6"/>
    <mergeCell ref="AL7:AM7"/>
    <mergeCell ref="BS7:BT7"/>
    <mergeCell ref="BV7:BW7"/>
    <mergeCell ref="BY7:BZ7"/>
    <mergeCell ref="CB7:CC7"/>
    <mergeCell ref="CE7:CF7"/>
    <mergeCell ref="CH7:CI7"/>
    <mergeCell ref="BA5:BB5"/>
    <mergeCell ref="BD5:BE5"/>
    <mergeCell ref="BD7:BE7"/>
    <mergeCell ref="BG7:BH7"/>
    <mergeCell ref="BJ7:BK7"/>
    <mergeCell ref="BM7:BN7"/>
    <mergeCell ref="BP7:BQ7"/>
    <mergeCell ref="N6:O6"/>
    <mergeCell ref="T6:U6"/>
    <mergeCell ref="Z6:AA6"/>
    <mergeCell ref="AF6:AG6"/>
    <mergeCell ref="T7:U7"/>
    <mergeCell ref="Z7:AA7"/>
    <mergeCell ref="AF7:AG7"/>
    <mergeCell ref="BM8:BN8"/>
    <mergeCell ref="BP8:BQ8"/>
    <mergeCell ref="BS8:BT8"/>
    <mergeCell ref="BV8:BW8"/>
    <mergeCell ref="BY8:BZ8"/>
    <mergeCell ref="CB8:CC8"/>
    <mergeCell ref="CE8:CF8"/>
    <mergeCell ref="CH8:CI8"/>
    <mergeCell ref="T8:U8"/>
    <mergeCell ref="T9:U9"/>
    <mergeCell ref="Q9:R9"/>
    <mergeCell ref="Q10:R10"/>
    <mergeCell ref="AC9:AD9"/>
    <mergeCell ref="AC10:AD10"/>
    <mergeCell ref="AI9:AJ9"/>
    <mergeCell ref="AI10:AJ10"/>
    <mergeCell ref="AR10:AS10"/>
    <mergeCell ref="AU10:AV10"/>
    <mergeCell ref="AX10:AY10"/>
    <mergeCell ref="BA10:BB10"/>
    <mergeCell ref="BD10:BE10"/>
    <mergeCell ref="CH9:CI9"/>
    <mergeCell ref="CH10:CI10"/>
    <mergeCell ref="BM9:BN9"/>
    <mergeCell ref="BP9:BQ9"/>
    <mergeCell ref="BS9:BT9"/>
    <mergeCell ref="BV9:BW9"/>
    <mergeCell ref="BY9:BZ9"/>
    <mergeCell ref="CB9:CC9"/>
    <mergeCell ref="CE9:CF9"/>
    <mergeCell ref="AL11:AM11"/>
    <mergeCell ref="AO11:AP11"/>
    <mergeCell ref="AR11:AS11"/>
    <mergeCell ref="AU11:AV11"/>
    <mergeCell ref="AX11:AY11"/>
    <mergeCell ref="BA11:BB11"/>
    <mergeCell ref="BD11:BE11"/>
    <mergeCell ref="AL12:AM12"/>
    <mergeCell ref="AO12:AP12"/>
    <mergeCell ref="AR12:AS12"/>
    <mergeCell ref="AU12:AV12"/>
    <mergeCell ref="AX12:AY12"/>
    <mergeCell ref="BA12:BB12"/>
    <mergeCell ref="BD12:BE12"/>
    <mergeCell ref="W9:X9"/>
    <mergeCell ref="W10:X10"/>
    <mergeCell ref="W11:X11"/>
    <mergeCell ref="W12:X12"/>
    <mergeCell ref="N11:O11"/>
    <mergeCell ref="Q11:R11"/>
    <mergeCell ref="T11:U11"/>
    <mergeCell ref="Z11:AA11"/>
    <mergeCell ref="AC11:AD11"/>
    <mergeCell ref="AF11:AG11"/>
    <mergeCell ref="AI11:AJ11"/>
    <mergeCell ref="CB11:CC11"/>
    <mergeCell ref="CE11:CF11"/>
    <mergeCell ref="CH11:CI11"/>
    <mergeCell ref="BG11:BH11"/>
    <mergeCell ref="BJ11:BK11"/>
    <mergeCell ref="BM11:BN11"/>
    <mergeCell ref="BP11:BQ11"/>
    <mergeCell ref="BS11:BT11"/>
    <mergeCell ref="BV11:BW11"/>
    <mergeCell ref="BY11:BZ11"/>
    <mergeCell ref="N7:O7"/>
    <mergeCell ref="N8:O8"/>
    <mergeCell ref="Q8:R8"/>
    <mergeCell ref="W8:X8"/>
    <mergeCell ref="N9:O9"/>
    <mergeCell ref="N10:O10"/>
    <mergeCell ref="T10:U10"/>
    <mergeCell ref="CB12:CC12"/>
    <mergeCell ref="CE12:CF12"/>
    <mergeCell ref="CH12:CI12"/>
    <mergeCell ref="BG12:BH12"/>
    <mergeCell ref="BJ12:BK12"/>
    <mergeCell ref="BM12:BN12"/>
    <mergeCell ref="BP12:BQ12"/>
    <mergeCell ref="BS12:BT12"/>
    <mergeCell ref="BV12:BW12"/>
    <mergeCell ref="BY12:BZ12"/>
    <mergeCell ref="BP4:BQ4"/>
    <mergeCell ref="BP5:BQ5"/>
    <mergeCell ref="BV4:BW4"/>
    <mergeCell ref="BV5:BW5"/>
    <mergeCell ref="BD4:BE4"/>
    <mergeCell ref="BG4:BH4"/>
    <mergeCell ref="BM4:BN4"/>
    <mergeCell ref="BS4:BT4"/>
    <mergeCell ref="BG5:BH5"/>
    <mergeCell ref="BM5:BN5"/>
    <mergeCell ref="BS5:BT5"/>
    <mergeCell ref="AI4:AJ4"/>
    <mergeCell ref="AL4:AM4"/>
    <mergeCell ref="AO4:AP4"/>
    <mergeCell ref="AR4:AS4"/>
    <mergeCell ref="AU4:AV4"/>
    <mergeCell ref="AX4:AY4"/>
    <mergeCell ref="BA4:BB4"/>
    <mergeCell ref="BY4:BZ4"/>
    <mergeCell ref="CB4:CC4"/>
    <mergeCell ref="CE4:CF4"/>
    <mergeCell ref="CH4:CI4"/>
    <mergeCell ref="BY5:BZ5"/>
    <mergeCell ref="CB5:CC5"/>
    <mergeCell ref="CE5:CF5"/>
    <mergeCell ref="CH5:CI5"/>
    <mergeCell ref="Q4:R4"/>
    <mergeCell ref="Q5:R5"/>
    <mergeCell ref="W4:X4"/>
    <mergeCell ref="W5:X5"/>
    <mergeCell ref="AC4:AD4"/>
    <mergeCell ref="AC5:AD5"/>
    <mergeCell ref="N4:O4"/>
    <mergeCell ref="T4:U4"/>
    <mergeCell ref="Z4:AA4"/>
    <mergeCell ref="AF4:AG4"/>
    <mergeCell ref="N5:O5"/>
    <mergeCell ref="T5:U5"/>
    <mergeCell ref="Z5:AA5"/>
    <mergeCell ref="BJ4:BK4"/>
    <mergeCell ref="BJ5:BK5"/>
    <mergeCell ref="AR6:AS6"/>
    <mergeCell ref="AR7:AS7"/>
    <mergeCell ref="AX6:AY6"/>
    <mergeCell ref="AX7:AY7"/>
    <mergeCell ref="AI6:AJ6"/>
    <mergeCell ref="AO6:AP6"/>
    <mergeCell ref="AU6:AV6"/>
    <mergeCell ref="BA6:BB6"/>
    <mergeCell ref="AI7:AJ7"/>
    <mergeCell ref="AO7:AP7"/>
    <mergeCell ref="AU7:AV7"/>
    <mergeCell ref="BA7:BB7"/>
    <mergeCell ref="AR8:AS8"/>
    <mergeCell ref="AU8:AV8"/>
    <mergeCell ref="AX8:AY8"/>
    <mergeCell ref="BA8:BB8"/>
    <mergeCell ref="BD8:BE8"/>
    <mergeCell ref="BG8:BH8"/>
    <mergeCell ref="BJ8:BK8"/>
    <mergeCell ref="AR9:AS9"/>
    <mergeCell ref="AU9:AV9"/>
    <mergeCell ref="AX9:AY9"/>
    <mergeCell ref="BA9:BB9"/>
    <mergeCell ref="BD9:BE9"/>
    <mergeCell ref="BG9:BH9"/>
    <mergeCell ref="BJ9:BK9"/>
    <mergeCell ref="AC6:AD6"/>
    <mergeCell ref="AC7:AD7"/>
    <mergeCell ref="AC8:AD8"/>
    <mergeCell ref="AF8:AG8"/>
    <mergeCell ref="AI8:AJ8"/>
    <mergeCell ref="AL8:AM8"/>
    <mergeCell ref="AO8:AP8"/>
    <mergeCell ref="AO9:AP9"/>
    <mergeCell ref="AO10:AP10"/>
    <mergeCell ref="Z8:AA8"/>
    <mergeCell ref="Z9:AA9"/>
    <mergeCell ref="AF9:AG9"/>
    <mergeCell ref="AL9:AM9"/>
    <mergeCell ref="Z10:AA10"/>
    <mergeCell ref="AF10:AG10"/>
    <mergeCell ref="AL10:AM10"/>
    <mergeCell ref="CB10:CC10"/>
    <mergeCell ref="CE10:CF10"/>
    <mergeCell ref="BG10:BH10"/>
    <mergeCell ref="BJ10:BK10"/>
    <mergeCell ref="BM10:BN10"/>
    <mergeCell ref="BP10:BQ10"/>
    <mergeCell ref="BS10:BT10"/>
    <mergeCell ref="BV10:BW10"/>
    <mergeCell ref="BY10:BZ10"/>
    <mergeCell ref="BM14:BN14"/>
    <mergeCell ref="BP14:BQ14"/>
    <mergeCell ref="AR14:AS14"/>
    <mergeCell ref="AU14:AV14"/>
    <mergeCell ref="AX14:AY14"/>
    <mergeCell ref="BA14:BB14"/>
    <mergeCell ref="BD14:BE14"/>
    <mergeCell ref="BG14:BH14"/>
    <mergeCell ref="BJ14:BK14"/>
    <mergeCell ref="W17:X17"/>
    <mergeCell ref="W18:X18"/>
    <mergeCell ref="W19:X19"/>
    <mergeCell ref="N16:O16"/>
    <mergeCell ref="N17:O17"/>
    <mergeCell ref="T17:U17"/>
    <mergeCell ref="Z17:AA17"/>
    <mergeCell ref="N18:O18"/>
    <mergeCell ref="T18:U18"/>
    <mergeCell ref="Z18:AA18"/>
    <mergeCell ref="AL19:AM19"/>
    <mergeCell ref="AO19:AP19"/>
    <mergeCell ref="AR19:AS19"/>
    <mergeCell ref="AU19:AV19"/>
    <mergeCell ref="AX19:AY19"/>
    <mergeCell ref="BA19:BB19"/>
    <mergeCell ref="BD19:BE19"/>
    <mergeCell ref="CB19:CC19"/>
    <mergeCell ref="CE19:CF19"/>
    <mergeCell ref="CH19:CI19"/>
    <mergeCell ref="CB20:CC20"/>
    <mergeCell ref="CE20:CF20"/>
    <mergeCell ref="CH20:CI20"/>
    <mergeCell ref="BG19:BH19"/>
    <mergeCell ref="BJ19:BK19"/>
    <mergeCell ref="BM19:BN19"/>
    <mergeCell ref="BP19:BQ19"/>
    <mergeCell ref="BS19:BT19"/>
    <mergeCell ref="BV19:BW19"/>
    <mergeCell ref="BY19:BZ19"/>
    <mergeCell ref="Q19:R19"/>
    <mergeCell ref="Q20:R20"/>
    <mergeCell ref="AC19:AD19"/>
    <mergeCell ref="AC20:AD20"/>
    <mergeCell ref="AL20:AM20"/>
    <mergeCell ref="AO20:AP20"/>
    <mergeCell ref="AR20:AS20"/>
    <mergeCell ref="AU20:AV20"/>
    <mergeCell ref="AX20:AY20"/>
    <mergeCell ref="BS22:BT22"/>
    <mergeCell ref="BV22:BW22"/>
    <mergeCell ref="AX22:AY22"/>
    <mergeCell ref="BA22:BB22"/>
    <mergeCell ref="BD22:BE22"/>
    <mergeCell ref="BG22:BH22"/>
    <mergeCell ref="BJ22:BK22"/>
    <mergeCell ref="BM22:BN22"/>
    <mergeCell ref="BP22:BQ22"/>
    <mergeCell ref="AI19:AJ19"/>
    <mergeCell ref="AI20:AJ20"/>
    <mergeCell ref="AI21:AJ21"/>
    <mergeCell ref="AI22:AJ22"/>
    <mergeCell ref="N19:O19"/>
    <mergeCell ref="T19:U19"/>
    <mergeCell ref="Z19:AA19"/>
    <mergeCell ref="AF19:AG19"/>
    <mergeCell ref="N20:O20"/>
    <mergeCell ref="Z20:AA20"/>
    <mergeCell ref="AF20:AG20"/>
    <mergeCell ref="AC21:AD21"/>
    <mergeCell ref="AF21:AG21"/>
    <mergeCell ref="AL21:AM21"/>
    <mergeCell ref="AO21:AP21"/>
    <mergeCell ref="AR21:AS21"/>
    <mergeCell ref="AU21:AV21"/>
    <mergeCell ref="AX21:AY21"/>
    <mergeCell ref="BA21:BB21"/>
    <mergeCell ref="BD21:BE21"/>
    <mergeCell ref="BG21:BH21"/>
    <mergeCell ref="BJ21:BK21"/>
    <mergeCell ref="BM21:BN21"/>
    <mergeCell ref="BP21:BQ21"/>
    <mergeCell ref="BS21:BT21"/>
    <mergeCell ref="Q21:R21"/>
    <mergeCell ref="Q22:R22"/>
    <mergeCell ref="Z22:AA22"/>
    <mergeCell ref="AC22:AD22"/>
    <mergeCell ref="AF22:AG22"/>
    <mergeCell ref="AL22:AM22"/>
    <mergeCell ref="AO22:AP22"/>
    <mergeCell ref="AR22:AS22"/>
    <mergeCell ref="AU22:AV22"/>
    <mergeCell ref="CH21:CI21"/>
    <mergeCell ref="CH22:CI22"/>
    <mergeCell ref="BV21:BW21"/>
    <mergeCell ref="BY21:BZ21"/>
    <mergeCell ref="CB21:CC21"/>
    <mergeCell ref="CE21:CF21"/>
    <mergeCell ref="BY22:BZ22"/>
    <mergeCell ref="CB22:CC22"/>
    <mergeCell ref="CE22:CF22"/>
    <mergeCell ref="T24:U24"/>
    <mergeCell ref="W24:X24"/>
    <mergeCell ref="AI23:AJ23"/>
    <mergeCell ref="AI24:AJ24"/>
    <mergeCell ref="N23:O23"/>
    <mergeCell ref="T23:U23"/>
    <mergeCell ref="Z23:AA23"/>
    <mergeCell ref="AF23:AG23"/>
    <mergeCell ref="N24:O24"/>
    <mergeCell ref="Z24:AA24"/>
    <mergeCell ref="AF24:AG24"/>
    <mergeCell ref="W21:X21"/>
    <mergeCell ref="W22:X22"/>
    <mergeCell ref="W23:X23"/>
    <mergeCell ref="T20:U20"/>
    <mergeCell ref="W20:X20"/>
    <mergeCell ref="N21:O21"/>
    <mergeCell ref="T21:U21"/>
    <mergeCell ref="Z21:AA21"/>
    <mergeCell ref="N22:O22"/>
    <mergeCell ref="T22:U22"/>
    <mergeCell ref="AL23:AM23"/>
    <mergeCell ref="AO23:AP23"/>
    <mergeCell ref="AR23:AS23"/>
    <mergeCell ref="AU23:AV23"/>
    <mergeCell ref="AX23:AY23"/>
    <mergeCell ref="BA23:BB23"/>
    <mergeCell ref="BD23:BE23"/>
    <mergeCell ref="CB23:CC23"/>
    <mergeCell ref="CE23:CF23"/>
    <mergeCell ref="CH23:CI23"/>
    <mergeCell ref="CB24:CC24"/>
    <mergeCell ref="CE24:CF24"/>
    <mergeCell ref="CH24:CI24"/>
    <mergeCell ref="BG23:BH23"/>
    <mergeCell ref="BJ23:BK23"/>
    <mergeCell ref="BM23:BN23"/>
    <mergeCell ref="BP23:BQ23"/>
    <mergeCell ref="BS23:BT23"/>
    <mergeCell ref="BV23:BW23"/>
    <mergeCell ref="BY23:BZ23"/>
    <mergeCell ref="Q23:R23"/>
    <mergeCell ref="Q24:R24"/>
    <mergeCell ref="AC23:AD23"/>
    <mergeCell ref="AC24:AD24"/>
    <mergeCell ref="AL24:AM24"/>
    <mergeCell ref="AO24:AP24"/>
    <mergeCell ref="AR24:AS24"/>
    <mergeCell ref="AU24:AV24"/>
    <mergeCell ref="AX24:AY24"/>
    <mergeCell ref="AI14:AJ14"/>
    <mergeCell ref="AI15:AJ15"/>
    <mergeCell ref="AC12:AD12"/>
    <mergeCell ref="AC13:AD13"/>
    <mergeCell ref="AC14:AD14"/>
    <mergeCell ref="AF14:AG14"/>
    <mergeCell ref="AL14:AM14"/>
    <mergeCell ref="AF15:AG15"/>
    <mergeCell ref="AL15:AM15"/>
    <mergeCell ref="AF16:AG16"/>
    <mergeCell ref="AI16:AJ16"/>
    <mergeCell ref="AL16:AM16"/>
    <mergeCell ref="AO16:AP16"/>
    <mergeCell ref="AR16:AS16"/>
    <mergeCell ref="AU16:AV16"/>
    <mergeCell ref="AX16:AY16"/>
    <mergeCell ref="BV16:BW16"/>
    <mergeCell ref="BY16:BZ16"/>
    <mergeCell ref="CB16:CC16"/>
    <mergeCell ref="CE16:CF16"/>
    <mergeCell ref="CH16:CI16"/>
    <mergeCell ref="BA16:BB16"/>
    <mergeCell ref="BD16:BE16"/>
    <mergeCell ref="BG16:BH16"/>
    <mergeCell ref="BJ16:BK16"/>
    <mergeCell ref="BM16:BN16"/>
    <mergeCell ref="BP16:BQ16"/>
    <mergeCell ref="BS16:BT16"/>
    <mergeCell ref="CB15:CC15"/>
    <mergeCell ref="CE15:CF15"/>
    <mergeCell ref="BG15:BH15"/>
    <mergeCell ref="BJ15:BK15"/>
    <mergeCell ref="BM15:BN15"/>
    <mergeCell ref="BP15:BQ15"/>
    <mergeCell ref="BS15:BT15"/>
    <mergeCell ref="BV15:BW15"/>
    <mergeCell ref="BY15:BZ15"/>
    <mergeCell ref="Q12:R12"/>
    <mergeCell ref="Q13:R13"/>
    <mergeCell ref="N14:O14"/>
    <mergeCell ref="Q14:R14"/>
    <mergeCell ref="N15:O15"/>
    <mergeCell ref="Q15:R15"/>
    <mergeCell ref="N12:O12"/>
    <mergeCell ref="T12:U12"/>
    <mergeCell ref="Z12:AA12"/>
    <mergeCell ref="AF12:AG12"/>
    <mergeCell ref="N13:O13"/>
    <mergeCell ref="Z13:AA13"/>
    <mergeCell ref="AF13:AG13"/>
    <mergeCell ref="AI12:AJ12"/>
    <mergeCell ref="AI13:AJ13"/>
    <mergeCell ref="AL13:AM13"/>
    <mergeCell ref="AO13:AP13"/>
    <mergeCell ref="AR13:AS13"/>
    <mergeCell ref="AU13:AV13"/>
    <mergeCell ref="AX13:AY13"/>
    <mergeCell ref="BV13:BW13"/>
    <mergeCell ref="BY13:BZ13"/>
    <mergeCell ref="CB13:CC13"/>
    <mergeCell ref="CE13:CF13"/>
    <mergeCell ref="CH13:CI13"/>
    <mergeCell ref="BS14:BT14"/>
    <mergeCell ref="BV14:BW14"/>
    <mergeCell ref="BY14:BZ14"/>
    <mergeCell ref="CB14:CC14"/>
    <mergeCell ref="CE14:CF14"/>
    <mergeCell ref="CH14:CI14"/>
    <mergeCell ref="CH15:CI15"/>
    <mergeCell ref="BA13:BB13"/>
    <mergeCell ref="BD13:BE13"/>
    <mergeCell ref="BG13:BH13"/>
    <mergeCell ref="BJ13:BK13"/>
    <mergeCell ref="BM13:BN13"/>
    <mergeCell ref="BP13:BQ13"/>
    <mergeCell ref="BS13:BT13"/>
    <mergeCell ref="AO14:AP14"/>
    <mergeCell ref="AO15:AP15"/>
    <mergeCell ref="AR15:AS15"/>
    <mergeCell ref="AU15:AV15"/>
    <mergeCell ref="AX15:AY15"/>
    <mergeCell ref="BA15:BB15"/>
    <mergeCell ref="BD15:BE15"/>
    <mergeCell ref="BP18:BQ18"/>
    <mergeCell ref="BS18:BT18"/>
    <mergeCell ref="AU18:AV18"/>
    <mergeCell ref="AX18:AY18"/>
    <mergeCell ref="BA18:BB18"/>
    <mergeCell ref="BD18:BE18"/>
    <mergeCell ref="BG18:BH18"/>
    <mergeCell ref="BJ18:BK18"/>
    <mergeCell ref="BM18:BN18"/>
    <mergeCell ref="T13:U13"/>
    <mergeCell ref="W13:X13"/>
    <mergeCell ref="T14:U14"/>
    <mergeCell ref="W14:X14"/>
    <mergeCell ref="Z14:AA14"/>
    <mergeCell ref="T15:U15"/>
    <mergeCell ref="W15:X15"/>
    <mergeCell ref="Z15:AA15"/>
    <mergeCell ref="AC15:AD15"/>
    <mergeCell ref="Q16:R16"/>
    <mergeCell ref="T16:U16"/>
    <mergeCell ref="W16:X16"/>
    <mergeCell ref="Z16:AA16"/>
    <mergeCell ref="AC16:AD16"/>
    <mergeCell ref="AF17:AG17"/>
    <mergeCell ref="AI17:AJ17"/>
    <mergeCell ref="AL17:AM17"/>
    <mergeCell ref="AO17:AP17"/>
    <mergeCell ref="AR17:AS17"/>
    <mergeCell ref="AU17:AV17"/>
    <mergeCell ref="AX17:AY17"/>
    <mergeCell ref="BA17:BB17"/>
    <mergeCell ref="BD17:BE17"/>
    <mergeCell ref="BG17:BH17"/>
    <mergeCell ref="BJ17:BK17"/>
    <mergeCell ref="BM17:BN17"/>
    <mergeCell ref="BP17:BQ17"/>
    <mergeCell ref="BS17:BT17"/>
    <mergeCell ref="Q17:R17"/>
    <mergeCell ref="Q18:R18"/>
    <mergeCell ref="AC17:AD17"/>
    <mergeCell ref="AC18:AD18"/>
    <mergeCell ref="AF18:AG18"/>
    <mergeCell ref="AI18:AJ18"/>
    <mergeCell ref="AL18:AM18"/>
    <mergeCell ref="AO18:AP18"/>
    <mergeCell ref="AR18:AS18"/>
    <mergeCell ref="CE17:CF17"/>
    <mergeCell ref="CE18:CF18"/>
    <mergeCell ref="BV17:BW17"/>
    <mergeCell ref="BY17:BZ17"/>
    <mergeCell ref="CB17:CC17"/>
    <mergeCell ref="CH17:CI17"/>
    <mergeCell ref="BV18:BW18"/>
    <mergeCell ref="BY18:BZ18"/>
    <mergeCell ref="CB18:CC18"/>
    <mergeCell ref="CH18:CI18"/>
    <mergeCell ref="BV20:BW20"/>
    <mergeCell ref="BY20:BZ20"/>
    <mergeCell ref="BA20:BB20"/>
    <mergeCell ref="BD20:BE20"/>
    <mergeCell ref="BG20:BH20"/>
    <mergeCell ref="BJ20:BK20"/>
    <mergeCell ref="BM20:BN20"/>
    <mergeCell ref="BP20:BQ20"/>
    <mergeCell ref="BS20:BT20"/>
    <mergeCell ref="BV24:BW24"/>
    <mergeCell ref="BY24:BZ24"/>
    <mergeCell ref="BA24:BB24"/>
    <mergeCell ref="BD24:BE24"/>
    <mergeCell ref="BG24:BH24"/>
    <mergeCell ref="BJ24:BK24"/>
    <mergeCell ref="BM24:BN24"/>
    <mergeCell ref="BP24:BQ24"/>
    <mergeCell ref="BS24:BT24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28.29"/>
    <col customWidth="1" min="3" max="3" width="11.0"/>
    <col customWidth="1" min="4" max="4" width="16.57"/>
    <col customWidth="1" min="5" max="5" width="24.14"/>
    <col customWidth="1" min="6" max="6" width="25.29"/>
    <col customWidth="1" min="7" max="7" width="17.14"/>
    <col customWidth="1" min="8" max="26" width="8.71"/>
  </cols>
  <sheetData>
    <row r="1">
      <c r="A1" s="18" t="s">
        <v>81</v>
      </c>
      <c r="B1" s="19"/>
      <c r="C1" s="19"/>
      <c r="D1" s="19"/>
      <c r="E1" s="19"/>
      <c r="F1" s="19"/>
      <c r="G1" s="11"/>
    </row>
    <row r="2">
      <c r="A2" s="20" t="s">
        <v>7</v>
      </c>
      <c r="B2" s="20" t="s">
        <v>8</v>
      </c>
      <c r="C2" s="20" t="s">
        <v>10</v>
      </c>
      <c r="D2" s="20" t="s">
        <v>11</v>
      </c>
      <c r="E2" s="20" t="s">
        <v>12</v>
      </c>
      <c r="F2" s="20" t="s">
        <v>16</v>
      </c>
      <c r="G2" s="20" t="s">
        <v>82</v>
      </c>
    </row>
    <row r="3">
      <c r="A3" s="20" t="s">
        <v>67</v>
      </c>
      <c r="B3" s="20" t="s">
        <v>20</v>
      </c>
      <c r="C3" s="20">
        <v>420.0</v>
      </c>
      <c r="D3" s="20">
        <v>4.5</v>
      </c>
      <c r="E3" s="20">
        <f t="shared" ref="E3:E22" si="1">D3*C3</f>
        <v>1890</v>
      </c>
      <c r="F3" s="21">
        <f>'Упаковка'!K5</f>
        <v>0</v>
      </c>
      <c r="G3" s="21">
        <f t="shared" ref="G3:G23" si="2">C3-F3</f>
        <v>420</v>
      </c>
    </row>
    <row r="4">
      <c r="A4" s="20" t="s">
        <v>68</v>
      </c>
      <c r="B4" s="20" t="s">
        <v>20</v>
      </c>
      <c r="C4" s="20">
        <v>8.0</v>
      </c>
      <c r="D4" s="20">
        <v>5.8</v>
      </c>
      <c r="E4" s="20">
        <f t="shared" si="1"/>
        <v>46.4</v>
      </c>
      <c r="F4" s="21">
        <f>'Упаковка'!K6</f>
        <v>0</v>
      </c>
      <c r="G4" s="21">
        <f t="shared" si="2"/>
        <v>8</v>
      </c>
    </row>
    <row r="5">
      <c r="A5" s="20" t="s">
        <v>69</v>
      </c>
      <c r="B5" s="20" t="s">
        <v>20</v>
      </c>
      <c r="C5" s="20">
        <v>8.0</v>
      </c>
      <c r="D5" s="20">
        <v>5.8</v>
      </c>
      <c r="E5" s="20">
        <f t="shared" si="1"/>
        <v>46.4</v>
      </c>
      <c r="F5" s="21">
        <f>'Упаковка'!K7</f>
        <v>0</v>
      </c>
      <c r="G5" s="21">
        <f t="shared" si="2"/>
        <v>8</v>
      </c>
    </row>
    <row r="6">
      <c r="A6" s="20" t="s">
        <v>70</v>
      </c>
      <c r="B6" s="20" t="s">
        <v>20</v>
      </c>
      <c r="C6" s="20">
        <v>8.0</v>
      </c>
      <c r="D6" s="20">
        <v>4.6</v>
      </c>
      <c r="E6" s="20">
        <f t="shared" si="1"/>
        <v>36.8</v>
      </c>
      <c r="F6" s="21">
        <f>'Упаковка'!K8</f>
        <v>0</v>
      </c>
      <c r="G6" s="21">
        <f t="shared" si="2"/>
        <v>8</v>
      </c>
    </row>
    <row r="7">
      <c r="A7" s="20" t="s">
        <v>71</v>
      </c>
      <c r="B7" s="20" t="s">
        <v>20</v>
      </c>
      <c r="C7" s="20">
        <v>4.0</v>
      </c>
      <c r="D7" s="20">
        <v>1.7</v>
      </c>
      <c r="E7" s="20">
        <f t="shared" si="1"/>
        <v>6.8</v>
      </c>
      <c r="F7" s="21">
        <f>'Упаковка'!K9</f>
        <v>0</v>
      </c>
      <c r="G7" s="21">
        <f t="shared" si="2"/>
        <v>4</v>
      </c>
    </row>
    <row r="8">
      <c r="A8" s="20" t="s">
        <v>72</v>
      </c>
      <c r="B8" s="20" t="s">
        <v>20</v>
      </c>
      <c r="C8" s="20">
        <v>50.0</v>
      </c>
      <c r="D8" s="20">
        <v>6.1</v>
      </c>
      <c r="E8" s="20">
        <f t="shared" si="1"/>
        <v>305</v>
      </c>
      <c r="F8" s="21">
        <f>'Упаковка'!K10</f>
        <v>0</v>
      </c>
      <c r="G8" s="21">
        <f t="shared" si="2"/>
        <v>50</v>
      </c>
    </row>
    <row r="9">
      <c r="A9" s="20" t="s">
        <v>73</v>
      </c>
      <c r="B9" s="20" t="s">
        <v>20</v>
      </c>
      <c r="C9" s="20">
        <v>4.0</v>
      </c>
      <c r="D9" s="20">
        <v>0.0</v>
      </c>
      <c r="E9" s="20">
        <f t="shared" si="1"/>
        <v>0</v>
      </c>
      <c r="F9" s="21">
        <f>'Упаковка'!K11</f>
        <v>0</v>
      </c>
      <c r="G9" s="21">
        <f t="shared" si="2"/>
        <v>4</v>
      </c>
    </row>
    <row r="10">
      <c r="A10" s="20" t="s">
        <v>74</v>
      </c>
      <c r="B10" s="20" t="s">
        <v>20</v>
      </c>
      <c r="C10" s="20">
        <v>4.0</v>
      </c>
      <c r="D10" s="20">
        <v>5.1</v>
      </c>
      <c r="E10" s="20">
        <f t="shared" si="1"/>
        <v>20.4</v>
      </c>
      <c r="F10" s="21">
        <f>'Упаковка'!K12</f>
        <v>0</v>
      </c>
      <c r="G10" s="21">
        <f t="shared" si="2"/>
        <v>4</v>
      </c>
    </row>
    <row r="11">
      <c r="A11" s="20" t="s">
        <v>75</v>
      </c>
      <c r="B11" s="20" t="s">
        <v>20</v>
      </c>
      <c r="C11" s="20">
        <v>4.0</v>
      </c>
      <c r="D11" s="20">
        <v>0.9</v>
      </c>
      <c r="E11" s="20">
        <f t="shared" si="1"/>
        <v>3.6</v>
      </c>
      <c r="F11" s="21">
        <f>'Упаковка'!K13</f>
        <v>0</v>
      </c>
      <c r="G11" s="21">
        <f t="shared" si="2"/>
        <v>4</v>
      </c>
    </row>
    <row r="12">
      <c r="A12" s="20" t="s">
        <v>76</v>
      </c>
      <c r="B12" s="20" t="s">
        <v>20</v>
      </c>
      <c r="C12" s="20">
        <v>4.0</v>
      </c>
      <c r="D12" s="20">
        <v>6.1</v>
      </c>
      <c r="E12" s="20">
        <f t="shared" si="1"/>
        <v>24.4</v>
      </c>
      <c r="F12" s="21">
        <f>'Упаковка'!K14</f>
        <v>0</v>
      </c>
      <c r="G12" s="21">
        <f t="shared" si="2"/>
        <v>4</v>
      </c>
    </row>
    <row r="13">
      <c r="A13" s="20" t="s">
        <v>77</v>
      </c>
      <c r="B13" s="20" t="s">
        <v>20</v>
      </c>
      <c r="C13" s="20">
        <v>4.0</v>
      </c>
      <c r="D13" s="20">
        <v>4.5</v>
      </c>
      <c r="E13" s="20">
        <f t="shared" si="1"/>
        <v>18</v>
      </c>
      <c r="F13" s="21">
        <f>'Упаковка'!K15</f>
        <v>0</v>
      </c>
      <c r="G13" s="21">
        <f t="shared" si="2"/>
        <v>4</v>
      </c>
    </row>
    <row r="14">
      <c r="A14" s="20" t="s">
        <v>78</v>
      </c>
      <c r="B14" s="20" t="s">
        <v>20</v>
      </c>
      <c r="C14" s="20">
        <v>4.0</v>
      </c>
      <c r="D14" s="20">
        <v>0.4</v>
      </c>
      <c r="E14" s="20">
        <f t="shared" si="1"/>
        <v>1.6</v>
      </c>
      <c r="F14" s="21">
        <f>'Упаковка'!K16</f>
        <v>0</v>
      </c>
      <c r="G14" s="21">
        <f t="shared" si="2"/>
        <v>4</v>
      </c>
    </row>
    <row r="15">
      <c r="A15" s="20" t="s">
        <v>79</v>
      </c>
      <c r="B15" s="20" t="s">
        <v>20</v>
      </c>
      <c r="C15" s="20">
        <v>4.0</v>
      </c>
      <c r="D15" s="20">
        <v>4.5</v>
      </c>
      <c r="E15" s="20">
        <f t="shared" si="1"/>
        <v>18</v>
      </c>
      <c r="F15" s="21">
        <f>'Упаковка'!K17</f>
        <v>0</v>
      </c>
      <c r="G15" s="21">
        <f t="shared" si="2"/>
        <v>4</v>
      </c>
    </row>
    <row r="16">
      <c r="A16" s="20" t="s">
        <v>80</v>
      </c>
      <c r="B16" s="20" t="s">
        <v>20</v>
      </c>
      <c r="C16" s="20">
        <v>2.0</v>
      </c>
      <c r="D16" s="20">
        <v>0.4</v>
      </c>
      <c r="E16" s="20">
        <f t="shared" si="1"/>
        <v>0.8</v>
      </c>
      <c r="F16" s="21">
        <f>'Упаковка'!K18</f>
        <v>0</v>
      </c>
      <c r="G16" s="21">
        <f t="shared" si="2"/>
        <v>2</v>
      </c>
    </row>
    <row r="17">
      <c r="A17" s="20" t="s">
        <v>61</v>
      </c>
      <c r="B17" s="20" t="s">
        <v>20</v>
      </c>
      <c r="C17" s="20">
        <v>8.0</v>
      </c>
      <c r="D17" s="20">
        <v>2.0</v>
      </c>
      <c r="E17" s="20">
        <f t="shared" si="1"/>
        <v>16</v>
      </c>
      <c r="F17" s="21">
        <f>'Упаковка'!K19</f>
        <v>0</v>
      </c>
      <c r="G17" s="21">
        <f t="shared" si="2"/>
        <v>8</v>
      </c>
    </row>
    <row r="18">
      <c r="A18" s="20" t="s">
        <v>62</v>
      </c>
      <c r="B18" s="20" t="s">
        <v>20</v>
      </c>
      <c r="C18" s="20">
        <v>4.0</v>
      </c>
      <c r="D18" s="20">
        <v>2.9</v>
      </c>
      <c r="E18" s="20">
        <f t="shared" si="1"/>
        <v>11.6</v>
      </c>
      <c r="F18" s="21">
        <f>'Упаковка'!K20</f>
        <v>0</v>
      </c>
      <c r="G18" s="21">
        <f t="shared" si="2"/>
        <v>4</v>
      </c>
    </row>
    <row r="19">
      <c r="A19" s="20" t="s">
        <v>63</v>
      </c>
      <c r="B19" s="20" t="s">
        <v>20</v>
      </c>
      <c r="C19" s="20">
        <v>4.0</v>
      </c>
      <c r="D19" s="20">
        <v>4.0</v>
      </c>
      <c r="E19" s="20">
        <f t="shared" si="1"/>
        <v>16</v>
      </c>
      <c r="F19" s="21">
        <f>'Упаковка'!K21</f>
        <v>0</v>
      </c>
      <c r="G19" s="21">
        <f t="shared" si="2"/>
        <v>4</v>
      </c>
    </row>
    <row r="20">
      <c r="A20" s="20" t="s">
        <v>64</v>
      </c>
      <c r="B20" s="20" t="s">
        <v>20</v>
      </c>
      <c r="C20" s="20">
        <v>4.0</v>
      </c>
      <c r="D20" s="20">
        <v>5.1</v>
      </c>
      <c r="E20" s="20">
        <f t="shared" si="1"/>
        <v>20.4</v>
      </c>
      <c r="F20" s="21">
        <f>'Упаковка'!K22</f>
        <v>0</v>
      </c>
      <c r="G20" s="21">
        <f t="shared" si="2"/>
        <v>4</v>
      </c>
    </row>
    <row r="21" ht="15.75" customHeight="1">
      <c r="A21" s="20" t="s">
        <v>65</v>
      </c>
      <c r="B21" s="20" t="s">
        <v>20</v>
      </c>
      <c r="C21" s="20">
        <v>4.0</v>
      </c>
      <c r="D21" s="20">
        <v>4.5</v>
      </c>
      <c r="E21" s="20">
        <f t="shared" si="1"/>
        <v>18</v>
      </c>
      <c r="F21" s="21">
        <f>'Упаковка'!K23</f>
        <v>0</v>
      </c>
      <c r="G21" s="21">
        <f t="shared" si="2"/>
        <v>4</v>
      </c>
    </row>
    <row r="22" ht="15.75" customHeight="1">
      <c r="A22" s="20" t="s">
        <v>66</v>
      </c>
      <c r="B22" s="20" t="s">
        <v>20</v>
      </c>
      <c r="C22" s="20">
        <v>112.0</v>
      </c>
      <c r="D22" s="20">
        <v>2.4</v>
      </c>
      <c r="E22" s="20">
        <f t="shared" si="1"/>
        <v>268.8</v>
      </c>
      <c r="F22" s="21">
        <f>'Упаковка'!K24</f>
        <v>0</v>
      </c>
      <c r="G22" s="21">
        <f t="shared" si="2"/>
        <v>112</v>
      </c>
    </row>
    <row r="23" ht="15.75" customHeight="1">
      <c r="A23" s="20" t="s">
        <v>83</v>
      </c>
      <c r="B23" s="20"/>
      <c r="C23" s="20"/>
      <c r="D23" s="20"/>
      <c r="E23" s="20">
        <f>SUM(E3:E22)</f>
        <v>2769</v>
      </c>
      <c r="F23" s="20"/>
      <c r="G23" s="20">
        <f t="shared" si="2"/>
        <v>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G1"/>
  </mergeCells>
  <printOptions/>
  <pageMargins bottom="0.75" footer="0.0" header="0.0" left="0.7" right="0.7" top="0.75"/>
  <pageSetup orientation="landscape"/>
  <drawing r:id="rId1"/>
</worksheet>
</file>