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e63c3c1b071bac/Documentos/GitHub/Curso-de-SIS---TOLEDO-PRUDENTE-/Prof Mário/Sistema de informação/"/>
    </mc:Choice>
  </mc:AlternateContent>
  <xr:revisionPtr revIDLastSave="0" documentId="14_{DFC6C6F1-C646-426C-882C-BBEC60F8B01A}" xr6:coauthVersionLast="47" xr6:coauthVersionMax="47" xr10:uidLastSave="{00000000-0000-0000-0000-000000000000}"/>
  <bookViews>
    <workbookView xWindow="-120" yWindow="-120" windowWidth="29040" windowHeight="15720" activeTab="1" xr2:uid="{97B7ABE2-BB4A-4838-A024-0A672012FA40}"/>
  </bookViews>
  <sheets>
    <sheet name="Modelagem" sheetId="1" r:id="rId1"/>
    <sheet name="Prototipa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31" i="2"/>
  <c r="F20" i="2" s="1"/>
  <c r="G20" i="2" s="1"/>
  <c r="B30" i="2"/>
  <c r="B29" i="2"/>
  <c r="F21" i="2" l="1"/>
  <c r="G21" i="2" s="1"/>
  <c r="F12" i="2"/>
  <c r="G12" i="2" s="1"/>
  <c r="F14" i="2"/>
  <c r="G14" i="2" s="1"/>
  <c r="F9" i="2"/>
  <c r="G9" i="2" s="1"/>
  <c r="F10" i="2"/>
  <c r="G10" i="2" s="1"/>
  <c r="F15" i="2"/>
  <c r="G15" i="2" s="1"/>
  <c r="F18" i="2"/>
  <c r="G18" i="2" s="1"/>
  <c r="F11" i="2"/>
  <c r="G11" i="2" s="1"/>
  <c r="F13" i="2"/>
  <c r="G13" i="2" s="1"/>
  <c r="F17" i="2"/>
  <c r="G17" i="2" s="1"/>
  <c r="F16" i="2"/>
  <c r="G16" i="2" s="1"/>
  <c r="F19" i="2"/>
  <c r="G19" i="2" s="1"/>
  <c r="F8" i="2"/>
  <c r="G8" i="2" s="1"/>
  <c r="F7" i="2"/>
  <c r="G7" i="2" s="1"/>
  <c r="G22" i="2" l="1"/>
  <c r="B26" i="2" s="1"/>
  <c r="B24" i="2" l="1"/>
  <c r="B25" i="2"/>
</calcChain>
</file>

<file path=xl/sharedStrings.xml><?xml version="1.0" encoding="utf-8"?>
<sst xmlns="http://schemas.openxmlformats.org/spreadsheetml/2006/main" count="50" uniqueCount="39">
  <si>
    <t>Qtde. Homens</t>
  </si>
  <si>
    <t>Qtde. Mulheres</t>
  </si>
  <si>
    <t xml:space="preserve">Clima </t>
  </si>
  <si>
    <t>Duração</t>
  </si>
  <si>
    <t>Frio</t>
  </si>
  <si>
    <t>Produto</t>
  </si>
  <si>
    <t>Unidade</t>
  </si>
  <si>
    <t>Preço</t>
  </si>
  <si>
    <t>MCH</t>
  </si>
  <si>
    <t>MCM</t>
  </si>
  <si>
    <t>QTDE</t>
  </si>
  <si>
    <t>VALOR</t>
  </si>
  <si>
    <t>Carne</t>
  </si>
  <si>
    <t>kg</t>
  </si>
  <si>
    <t>Cerveja</t>
  </si>
  <si>
    <t>Litro</t>
  </si>
  <si>
    <t>Guardanapo</t>
  </si>
  <si>
    <t>índice da Comida</t>
  </si>
  <si>
    <t>índice da Bebida</t>
  </si>
  <si>
    <t>índice da Duração</t>
  </si>
  <si>
    <t>3P</t>
  </si>
  <si>
    <t>Gelo</t>
  </si>
  <si>
    <t>Linguiça</t>
  </si>
  <si>
    <t>Refrigerante</t>
  </si>
  <si>
    <t>Carvão</t>
  </si>
  <si>
    <t>Kg</t>
  </si>
  <si>
    <t xml:space="preserve">Farofa </t>
  </si>
  <si>
    <t>Gramas</t>
  </si>
  <si>
    <t>Vinagrete</t>
  </si>
  <si>
    <t>Prato</t>
  </si>
  <si>
    <t>Assinha de Frango</t>
  </si>
  <si>
    <t>Arroz</t>
  </si>
  <si>
    <t>Agua Mineral</t>
  </si>
  <si>
    <t>Queijo Coalho</t>
  </si>
  <si>
    <t>Sal</t>
  </si>
  <si>
    <t xml:space="preserve">Val. Homem </t>
  </si>
  <si>
    <t xml:space="preserve"> Val. Mulher</t>
  </si>
  <si>
    <t>Valor Unificado</t>
  </si>
  <si>
    <t>Total de 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</si>
</sst>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0" fillId="0" borderId="1" xfId="0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/>
    <xf numFmtId="44" fontId="0" fillId="0" borderId="1" xfId="1" applyFont="1" applyBorder="1" applyAlignment="1">
      <alignment horizontal="center"/>
    </xf>
    <xf numFmtId="44" fontId="0" fillId="0" borderId="1" xfId="1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0" fillId="4" borderId="1" xfId="0" applyNumberFormat="1" applyFill="1" applyBorder="1" applyAlignment="1">
      <alignment horizontal="center"/>
    </xf>
    <xf numFmtId="0" fontId="2" fillId="5" borderId="0" xfId="0" applyFont="1" applyFill="1"/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44" fontId="0" fillId="0" borderId="0" xfId="0" applyNumberFormat="1"/>
    <xf numFmtId="0" fontId="2" fillId="2" borderId="0" xfId="0" applyFont="1" applyFill="1" applyBorder="1" applyAlignment="1">
      <alignment horizontal="center"/>
    </xf>
    <xf numFmtId="44" fontId="0" fillId="4" borderId="2" xfId="0" applyNumberFormat="1" applyFill="1" applyBorder="1" applyAlignment="1">
      <alignment horizontal="center"/>
    </xf>
    <xf numFmtId="44" fontId="2" fillId="6" borderId="1" xfId="0" applyNumberFormat="1" applyFont="1" applyFill="1" applyBorder="1"/>
    <xf numFmtId="0" fontId="0" fillId="0" borderId="0" xfId="0" applyFill="1" applyBorder="1"/>
    <xf numFmtId="0" fontId="2" fillId="5" borderId="0" xfId="0" applyFont="1" applyFill="1" applyBorder="1" applyAlignment="1">
      <alignment horizontal="center"/>
    </xf>
    <xf numFmtId="44" fontId="0" fillId="0" borderId="0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113269</xdr:rowOff>
    </xdr:from>
    <xdr:to>
      <xdr:col>16</xdr:col>
      <xdr:colOff>219075</xdr:colOff>
      <xdr:row>36</xdr:row>
      <xdr:rowOff>162991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76919D-8C6C-3296-0829-8583F28A4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13269"/>
          <a:ext cx="9896475" cy="6907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C7BD-3BDE-4D71-844B-48B2F8AB746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78DF-52DE-48DD-B082-5C9B254805A8}">
  <dimension ref="A1:G31"/>
  <sheetViews>
    <sheetView tabSelected="1" topLeftCell="A13" zoomScale="220" zoomScaleNormal="220" workbookViewId="0">
      <selection activeCell="C27" sqref="C27"/>
    </sheetView>
  </sheetViews>
  <sheetFormatPr defaultRowHeight="15" x14ac:dyDescent="0.25"/>
  <cols>
    <col min="1" max="1" width="20.42578125" customWidth="1"/>
    <col min="2" max="2" width="13.140625" customWidth="1"/>
    <col min="3" max="3" width="10.5703125" bestFit="1" customWidth="1"/>
    <col min="7" max="7" width="13.85546875" customWidth="1"/>
    <col min="8" max="8" width="11.5703125" customWidth="1"/>
    <col min="9" max="9" width="12" customWidth="1"/>
  </cols>
  <sheetData>
    <row r="1" spans="1:7" x14ac:dyDescent="0.25">
      <c r="A1" s="1" t="s">
        <v>0</v>
      </c>
      <c r="B1" s="4">
        <v>55</v>
      </c>
    </row>
    <row r="2" spans="1:7" x14ac:dyDescent="0.25">
      <c r="A2" s="1" t="s">
        <v>1</v>
      </c>
      <c r="B2" s="4">
        <v>55</v>
      </c>
    </row>
    <row r="3" spans="1:7" x14ac:dyDescent="0.25">
      <c r="A3" s="1" t="s">
        <v>2</v>
      </c>
      <c r="B3" s="15" t="s">
        <v>4</v>
      </c>
      <c r="D3" s="14"/>
    </row>
    <row r="4" spans="1:7" x14ac:dyDescent="0.25">
      <c r="A4" s="1" t="s">
        <v>3</v>
      </c>
      <c r="B4" s="5" t="s">
        <v>20</v>
      </c>
    </row>
    <row r="5" spans="1:7" x14ac:dyDescent="0.25">
      <c r="A5" s="1" t="s">
        <v>38</v>
      </c>
      <c r="B5" s="9">
        <f>SUM(B1:B2)</f>
        <v>110</v>
      </c>
    </row>
    <row r="6" spans="1:7" x14ac:dyDescent="0.25">
      <c r="A6" s="19" t="s">
        <v>5</v>
      </c>
      <c r="B6" s="19" t="s">
        <v>6</v>
      </c>
      <c r="C6" s="19" t="s">
        <v>7</v>
      </c>
      <c r="D6" s="19" t="s">
        <v>8</v>
      </c>
      <c r="E6" s="19" t="s">
        <v>9</v>
      </c>
      <c r="F6" s="19" t="s">
        <v>10</v>
      </c>
      <c r="G6" s="19" t="s">
        <v>11</v>
      </c>
    </row>
    <row r="7" spans="1:7" x14ac:dyDescent="0.25">
      <c r="A7" s="3" t="s">
        <v>12</v>
      </c>
      <c r="B7" s="9" t="s">
        <v>13</v>
      </c>
      <c r="C7" s="7">
        <v>32</v>
      </c>
      <c r="D7" s="10">
        <v>0.4</v>
      </c>
      <c r="E7" s="10">
        <v>0.2</v>
      </c>
      <c r="F7" s="11">
        <f>($B$1*D7+$B$2*E7)*B29*B31</f>
        <v>87.12</v>
      </c>
      <c r="G7" s="12">
        <f>F7*C7</f>
        <v>2787.84</v>
      </c>
    </row>
    <row r="8" spans="1:7" x14ac:dyDescent="0.25">
      <c r="A8" s="2" t="s">
        <v>14</v>
      </c>
      <c r="B8" s="9" t="s">
        <v>15</v>
      </c>
      <c r="C8" s="7">
        <v>12</v>
      </c>
      <c r="D8" s="9">
        <v>1.5</v>
      </c>
      <c r="E8" s="9">
        <v>0.6</v>
      </c>
      <c r="F8" s="11">
        <f>($B$1*D8+$B$2*E8)*B30*B31</f>
        <v>203.28000000000003</v>
      </c>
      <c r="G8" s="12">
        <f t="shared" ref="G8" si="0">F8*C8</f>
        <v>2439.3600000000006</v>
      </c>
    </row>
    <row r="9" spans="1:7" x14ac:dyDescent="0.25">
      <c r="A9" s="2" t="s">
        <v>16</v>
      </c>
      <c r="B9" s="9" t="s">
        <v>6</v>
      </c>
      <c r="C9" s="7">
        <v>0.03</v>
      </c>
      <c r="D9" s="9">
        <v>5</v>
      </c>
      <c r="E9" s="9">
        <v>148</v>
      </c>
      <c r="F9" s="11">
        <f>($B$1*D9+$B$2*E9)*B31</f>
        <v>18513</v>
      </c>
      <c r="G9" s="12">
        <f>F9*C9</f>
        <v>555.39</v>
      </c>
    </row>
    <row r="10" spans="1:7" x14ac:dyDescent="0.25">
      <c r="A10" s="2" t="s">
        <v>21</v>
      </c>
      <c r="B10" s="16" t="s">
        <v>6</v>
      </c>
      <c r="C10" s="17">
        <v>15</v>
      </c>
      <c r="D10" s="9">
        <v>0.6</v>
      </c>
      <c r="E10" s="9">
        <v>0.3</v>
      </c>
      <c r="F10" s="11">
        <f>($B$1*D11+$B$2*E11)*B31</f>
        <v>72.600000000000009</v>
      </c>
      <c r="G10" s="12">
        <f t="shared" ref="G10:G21" si="1">F10*C10</f>
        <v>1089.0000000000002</v>
      </c>
    </row>
    <row r="11" spans="1:7" x14ac:dyDescent="0.25">
      <c r="A11" s="2" t="s">
        <v>22</v>
      </c>
      <c r="B11" s="9" t="s">
        <v>25</v>
      </c>
      <c r="C11" s="7">
        <v>22</v>
      </c>
      <c r="D11" s="9">
        <v>0.4</v>
      </c>
      <c r="E11" s="9">
        <v>0.2</v>
      </c>
      <c r="F11" s="11">
        <f>($B$1*D11+$B$2*E11)*B29*B31</f>
        <v>87.12</v>
      </c>
      <c r="G11" s="12">
        <f t="shared" si="1"/>
        <v>1916.64</v>
      </c>
    </row>
    <row r="12" spans="1:7" x14ac:dyDescent="0.25">
      <c r="A12" s="2" t="s">
        <v>23</v>
      </c>
      <c r="B12" s="9" t="s">
        <v>15</v>
      </c>
      <c r="C12" s="7">
        <v>10</v>
      </c>
      <c r="D12" s="9">
        <v>1.5</v>
      </c>
      <c r="E12" s="9">
        <v>0.6</v>
      </c>
      <c r="F12" s="11">
        <f>($B$1*D12+$B$2*E12)*B30*B31</f>
        <v>203.28000000000003</v>
      </c>
      <c r="G12" s="12">
        <f t="shared" si="1"/>
        <v>2032.8000000000002</v>
      </c>
    </row>
    <row r="13" spans="1:7" x14ac:dyDescent="0.25">
      <c r="A13" s="2" t="s">
        <v>26</v>
      </c>
      <c r="B13" s="9" t="s">
        <v>27</v>
      </c>
      <c r="C13" s="7">
        <v>12</v>
      </c>
      <c r="D13" s="9">
        <v>0.5</v>
      </c>
      <c r="E13" s="9">
        <v>0.25</v>
      </c>
      <c r="F13" s="11">
        <f>($B$1*D13+$B$2*E13)*B29*B31</f>
        <v>108.9</v>
      </c>
      <c r="G13" s="12">
        <f t="shared" si="1"/>
        <v>1306.8000000000002</v>
      </c>
    </row>
    <row r="14" spans="1:7" x14ac:dyDescent="0.25">
      <c r="A14" s="2" t="s">
        <v>28</v>
      </c>
      <c r="B14" s="9" t="s">
        <v>27</v>
      </c>
      <c r="C14" s="8">
        <v>10</v>
      </c>
      <c r="D14" s="9">
        <v>0.6</v>
      </c>
      <c r="E14" s="9">
        <v>0.3</v>
      </c>
      <c r="F14" s="11">
        <f>($B$1*D14+$B$2*E14)*B29</f>
        <v>59.4</v>
      </c>
      <c r="G14" s="12">
        <f t="shared" si="1"/>
        <v>594</v>
      </c>
    </row>
    <row r="15" spans="1:7" x14ac:dyDescent="0.25">
      <c r="A15" s="2" t="s">
        <v>29</v>
      </c>
      <c r="B15" s="9" t="s">
        <v>6</v>
      </c>
      <c r="C15" s="8">
        <v>5</v>
      </c>
      <c r="D15" s="9">
        <v>1</v>
      </c>
      <c r="E15" s="9">
        <v>1</v>
      </c>
      <c r="F15" s="11">
        <f>($B$1*D15+$B$2*E15)*B31</f>
        <v>242.00000000000003</v>
      </c>
      <c r="G15" s="12">
        <f t="shared" si="1"/>
        <v>1210.0000000000002</v>
      </c>
    </row>
    <row r="16" spans="1:7" x14ac:dyDescent="0.25">
      <c r="A16" s="2" t="s">
        <v>30</v>
      </c>
      <c r="B16" s="9" t="s">
        <v>13</v>
      </c>
      <c r="C16" s="8">
        <v>18</v>
      </c>
      <c r="D16" s="9">
        <v>0.5</v>
      </c>
      <c r="E16" s="9">
        <v>0.25</v>
      </c>
      <c r="F16" s="11">
        <f>($B$1*D16+$B$2*E16)*B29*B31</f>
        <v>108.9</v>
      </c>
      <c r="G16" s="12">
        <f t="shared" si="1"/>
        <v>1960.2</v>
      </c>
    </row>
    <row r="17" spans="1:7" x14ac:dyDescent="0.25">
      <c r="A17" s="2" t="s">
        <v>31</v>
      </c>
      <c r="B17" s="9" t="s">
        <v>13</v>
      </c>
      <c r="C17" s="8">
        <v>12</v>
      </c>
      <c r="D17" s="9">
        <v>0.8</v>
      </c>
      <c r="E17" s="9">
        <v>0.4</v>
      </c>
      <c r="F17" s="11">
        <f>($B$1*D17+$B$2*E17)*B29*B31</f>
        <v>174.24</v>
      </c>
      <c r="G17" s="12">
        <f t="shared" si="1"/>
        <v>2090.88</v>
      </c>
    </row>
    <row r="18" spans="1:7" x14ac:dyDescent="0.25">
      <c r="A18" s="2" t="s">
        <v>32</v>
      </c>
      <c r="B18" s="9" t="s">
        <v>15</v>
      </c>
      <c r="C18" s="8">
        <v>2</v>
      </c>
      <c r="D18" s="9">
        <v>1.2</v>
      </c>
      <c r="E18" s="9">
        <v>0.6</v>
      </c>
      <c r="F18" s="11">
        <f>($B$1*D18+$B$2*E18)*B30</f>
        <v>79.2</v>
      </c>
      <c r="G18" s="12">
        <f t="shared" si="1"/>
        <v>158.4</v>
      </c>
    </row>
    <row r="19" spans="1:7" x14ac:dyDescent="0.25">
      <c r="A19" s="2" t="s">
        <v>33</v>
      </c>
      <c r="B19" s="9" t="s">
        <v>6</v>
      </c>
      <c r="C19" s="8">
        <v>30</v>
      </c>
      <c r="D19" s="9">
        <v>0.7</v>
      </c>
      <c r="E19" s="9">
        <v>0.5</v>
      </c>
      <c r="F19" s="11">
        <f>($B$1*D19+$B$2*E19)*B29*B31</f>
        <v>174.24</v>
      </c>
      <c r="G19" s="12">
        <f t="shared" si="1"/>
        <v>5227.2000000000007</v>
      </c>
    </row>
    <row r="20" spans="1:7" x14ac:dyDescent="0.25">
      <c r="A20" s="2" t="s">
        <v>24</v>
      </c>
      <c r="B20" s="9" t="s">
        <v>25</v>
      </c>
      <c r="C20" s="8">
        <v>30</v>
      </c>
      <c r="D20" s="9">
        <v>1</v>
      </c>
      <c r="E20" s="9">
        <v>1</v>
      </c>
      <c r="F20" s="11">
        <f>($B$1*D20+$B$2*E20)*B31</f>
        <v>242.00000000000003</v>
      </c>
      <c r="G20" s="12">
        <f t="shared" si="1"/>
        <v>7260.0000000000009</v>
      </c>
    </row>
    <row r="21" spans="1:7" x14ac:dyDescent="0.25">
      <c r="A21" s="2" t="s">
        <v>34</v>
      </c>
      <c r="B21" s="9" t="s">
        <v>13</v>
      </c>
      <c r="C21" s="8">
        <v>8</v>
      </c>
      <c r="D21" s="9">
        <v>0.2</v>
      </c>
      <c r="E21" s="9">
        <v>0.1</v>
      </c>
      <c r="F21" s="11">
        <f>($B$1*D21+$B$2*E21)*B29*B31</f>
        <v>43.56</v>
      </c>
      <c r="G21" s="20">
        <f t="shared" si="1"/>
        <v>348.48</v>
      </c>
    </row>
    <row r="22" spans="1:7" x14ac:dyDescent="0.25">
      <c r="A22" s="6"/>
      <c r="G22" s="21">
        <f>SUM(G7:G21)</f>
        <v>30976.990000000005</v>
      </c>
    </row>
    <row r="23" spans="1:7" x14ac:dyDescent="0.25">
      <c r="A23" s="22"/>
      <c r="C23" s="24"/>
    </row>
    <row r="24" spans="1:7" x14ac:dyDescent="0.25">
      <c r="A24" s="19" t="s">
        <v>35</v>
      </c>
      <c r="B24" s="18">
        <f>(B26/2)+40</f>
        <v>180.80450000000002</v>
      </c>
    </row>
    <row r="25" spans="1:7" x14ac:dyDescent="0.25">
      <c r="A25" s="19" t="s">
        <v>36</v>
      </c>
      <c r="B25" s="18">
        <f>(B26/2)-40</f>
        <v>100.80450000000002</v>
      </c>
    </row>
    <row r="26" spans="1:7" x14ac:dyDescent="0.25">
      <c r="A26" s="23" t="s">
        <v>37</v>
      </c>
      <c r="B26" s="18">
        <f>G22/B5</f>
        <v>281.60900000000004</v>
      </c>
      <c r="C26" s="18"/>
    </row>
    <row r="29" spans="1:7" x14ac:dyDescent="0.25">
      <c r="A29" s="13" t="s">
        <v>17</v>
      </c>
      <c r="B29" s="9">
        <f>IF(B3="Normal",1,IF(B3="Frio",1.2,0.8))</f>
        <v>1.2</v>
      </c>
    </row>
    <row r="30" spans="1:7" x14ac:dyDescent="0.25">
      <c r="A30" s="13" t="s">
        <v>18</v>
      </c>
      <c r="B30" s="9">
        <f>IF(B3="Normal",1,IF(B3="Frio",0.8,1.2))</f>
        <v>0.8</v>
      </c>
    </row>
    <row r="31" spans="1:7" x14ac:dyDescent="0.25">
      <c r="A31" s="13" t="s">
        <v>19</v>
      </c>
      <c r="B31" s="9">
        <f>IF(B4="1P",1,IF(B4="2P",1.6,2.2))</f>
        <v>2.2000000000000002</v>
      </c>
    </row>
  </sheetData>
  <dataValidations count="2">
    <dataValidation type="list" allowBlank="1" showInputMessage="1" showErrorMessage="1" sqref="B3" xr:uid="{892C0AB2-9A5D-4E60-BFBD-577BB06BC688}">
      <formula1>"Normal,Frio,Calor"</formula1>
    </dataValidation>
    <dataValidation type="list" allowBlank="1" showInputMessage="1" showErrorMessage="1" sqref="B4" xr:uid="{8E9AA000-27FB-4981-A05B-9B8DCE22A9D1}">
      <formula1>"1P,2P,3P"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Modelagem</vt:lpstr>
      <vt:lpstr>Prototipação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airton junior</dc:creator>
  <cp:lastModifiedBy>airton junior</cp:lastModifiedBy>
  <dcterms:created xsi:type="dcterms:W3CDTF">2025-08-13T22:34:07Z</dcterms:created>
  <dcterms:modified xsi:type="dcterms:W3CDTF">2025-08-14T00:43:11Z</dcterms:modified>
</cp:coreProperties>
</file>