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jin02\Desktop\"/>
    </mc:Choice>
  </mc:AlternateContent>
  <bookViews>
    <workbookView xWindow="0" yWindow="0" windowWidth="28800" windowHeight="12180" tabRatio="637" firstSheet="22" activeTab="24"/>
  </bookViews>
  <sheets>
    <sheet name="2021年11.1" sheetId="1" r:id="rId1"/>
    <sheet name="2021年11.2" sheetId="62" r:id="rId2"/>
    <sheet name="2021年11.3" sheetId="63" r:id="rId3"/>
    <sheet name="2021年11.4" sheetId="64" r:id="rId4"/>
    <sheet name="2021年11.5" sheetId="65" r:id="rId5"/>
    <sheet name="2021年11.6" sheetId="66" r:id="rId6"/>
    <sheet name="2021年11.7" sheetId="67" r:id="rId7"/>
    <sheet name="2021年11.8" sheetId="68" r:id="rId8"/>
    <sheet name="2021年11.9" sheetId="69" r:id="rId9"/>
    <sheet name="2021年11.10" sheetId="70" r:id="rId10"/>
    <sheet name="2021年11.11" sheetId="71" r:id="rId11"/>
    <sheet name="2021年11.12" sheetId="72" r:id="rId12"/>
    <sheet name="2021年11.13" sheetId="73" r:id="rId13"/>
    <sheet name="2021年11.14" sheetId="74" r:id="rId14"/>
    <sheet name="2021年11.15 " sheetId="76" r:id="rId15"/>
    <sheet name="2021年11.16" sheetId="77" r:id="rId16"/>
    <sheet name="2021年11.17" sheetId="78" r:id="rId17"/>
    <sheet name="2021年11.18" sheetId="79" r:id="rId18"/>
    <sheet name="2021年11.19" sheetId="80" r:id="rId19"/>
    <sheet name="2021年11.20" sheetId="81" r:id="rId20"/>
    <sheet name="2021年11.21" sheetId="82" r:id="rId21"/>
    <sheet name="2021年11.22" sheetId="84" r:id="rId22"/>
    <sheet name="2021年11.23" sheetId="85" r:id="rId23"/>
    <sheet name="2021年11.24" sheetId="86" r:id="rId24"/>
    <sheet name="2021年11.25" sheetId="87" r:id="rId25"/>
    <sheet name="2021年11.26" sheetId="88" r:id="rId26"/>
    <sheet name="2021年11.27" sheetId="89" r:id="rId27"/>
    <sheet name="2021年11.28" sheetId="90" r:id="rId28"/>
    <sheet name="数据汇总" sheetId="2" r:id="rId29"/>
  </sheets>
  <calcPr calcId="162913"/>
</workbook>
</file>

<file path=xl/calcChain.xml><?xml version="1.0" encoding="utf-8"?>
<calcChain xmlns="http://schemas.openxmlformats.org/spreadsheetml/2006/main">
  <c r="N110" i="2" l="1"/>
  <c r="N109" i="2"/>
  <c r="N108" i="2"/>
  <c r="N107" i="2"/>
  <c r="N106" i="2"/>
  <c r="N105" i="2"/>
  <c r="N104" i="2"/>
  <c r="N103" i="2"/>
  <c r="N102" i="2"/>
  <c r="N101" i="2"/>
  <c r="N100" i="2"/>
  <c r="N99" i="2"/>
  <c r="N111" i="2" s="1"/>
  <c r="N98" i="2"/>
  <c r="N97" i="2"/>
  <c r="I97" i="2"/>
  <c r="H97" i="2"/>
  <c r="G97" i="2"/>
  <c r="F97" i="2"/>
  <c r="E97" i="2"/>
  <c r="D97" i="2"/>
  <c r="C97" i="2"/>
  <c r="N96" i="2"/>
  <c r="I95" i="2"/>
  <c r="H95" i="2"/>
  <c r="G95" i="2"/>
  <c r="F95" i="2"/>
  <c r="E95" i="2"/>
  <c r="D95" i="2"/>
  <c r="C95" i="2"/>
  <c r="N94" i="2"/>
  <c r="N93" i="2"/>
  <c r="N95" i="2" s="1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I77" i="2"/>
  <c r="H77" i="2"/>
  <c r="G77" i="2"/>
  <c r="F77" i="2"/>
  <c r="E77" i="2"/>
  <c r="D77" i="2"/>
  <c r="C77" i="2"/>
  <c r="N76" i="2"/>
  <c r="N77" i="2" s="1"/>
  <c r="I75" i="2"/>
  <c r="H75" i="2"/>
  <c r="G75" i="2"/>
  <c r="F75" i="2"/>
  <c r="E75" i="2"/>
  <c r="D75" i="2"/>
  <c r="C75" i="2"/>
  <c r="N74" i="2"/>
  <c r="N73" i="2"/>
  <c r="N75" i="2" s="1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I57" i="2"/>
  <c r="H57" i="2"/>
  <c r="G57" i="2"/>
  <c r="F57" i="2"/>
  <c r="E57" i="2"/>
  <c r="D57" i="2"/>
  <c r="C57" i="2"/>
  <c r="N56" i="2"/>
  <c r="N57" i="2" s="1"/>
  <c r="I55" i="2"/>
  <c r="H55" i="2"/>
  <c r="G55" i="2"/>
  <c r="F55" i="2"/>
  <c r="E55" i="2"/>
  <c r="D55" i="2"/>
  <c r="C55" i="2"/>
  <c r="N54" i="2"/>
  <c r="N53" i="2"/>
  <c r="N55" i="2" s="1"/>
  <c r="O50" i="2"/>
  <c r="N49" i="2"/>
  <c r="O110" i="2" s="1"/>
  <c r="N48" i="2"/>
  <c r="O109" i="2" s="1"/>
  <c r="N47" i="2"/>
  <c r="O108" i="2" s="1"/>
  <c r="N46" i="2"/>
  <c r="O107" i="2" s="1"/>
  <c r="N45" i="2"/>
  <c r="O106" i="2" s="1"/>
  <c r="N44" i="2"/>
  <c r="O105" i="2" s="1"/>
  <c r="N43" i="2"/>
  <c r="O104" i="2" s="1"/>
  <c r="N42" i="2"/>
  <c r="O103" i="2" s="1"/>
  <c r="N41" i="2"/>
  <c r="O102" i="2" s="1"/>
  <c r="N40" i="2"/>
  <c r="O101" i="2" s="1"/>
  <c r="N39" i="2"/>
  <c r="O100" i="2" s="1"/>
  <c r="N38" i="2"/>
  <c r="O99" i="2" s="1"/>
  <c r="N37" i="2"/>
  <c r="O98" i="2" s="1"/>
  <c r="I36" i="2"/>
  <c r="H36" i="2"/>
  <c r="G36" i="2"/>
  <c r="F36" i="2"/>
  <c r="E36" i="2"/>
  <c r="D36" i="2"/>
  <c r="C36" i="2"/>
  <c r="N35" i="2"/>
  <c r="N36" i="2" s="1"/>
  <c r="I34" i="2"/>
  <c r="H34" i="2"/>
  <c r="G34" i="2"/>
  <c r="F34" i="2"/>
  <c r="E34" i="2"/>
  <c r="D34" i="2"/>
  <c r="C34" i="2"/>
  <c r="N33" i="2"/>
  <c r="O94" i="2" s="1"/>
  <c r="N32" i="2"/>
  <c r="O93" i="2" s="1"/>
  <c r="O95" i="2" s="1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G6" i="2"/>
  <c r="C6" i="2"/>
  <c r="AC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G4" i="2"/>
  <c r="C4" i="2"/>
  <c r="AC3" i="2"/>
  <c r="AC2" i="2"/>
  <c r="AC4" i="2" s="1"/>
  <c r="B56" i="90"/>
  <c r="B57" i="90" s="1"/>
  <c r="G53" i="90"/>
  <c r="D53" i="90"/>
  <c r="G52" i="90"/>
  <c r="D52" i="90"/>
  <c r="G51" i="90"/>
  <c r="D51" i="90"/>
  <c r="G49" i="90"/>
  <c r="D49" i="90"/>
  <c r="G44" i="90"/>
  <c r="D44" i="90"/>
  <c r="G43" i="90"/>
  <c r="D43" i="90"/>
  <c r="G42" i="90"/>
  <c r="D42" i="90"/>
  <c r="D40" i="90" s="1"/>
  <c r="G41" i="90"/>
  <c r="D41" i="90"/>
  <c r="G40" i="90"/>
  <c r="G8" i="90"/>
  <c r="D8" i="90"/>
  <c r="B56" i="89"/>
  <c r="B57" i="89" s="1"/>
  <c r="G53" i="89"/>
  <c r="D53" i="89"/>
  <c r="G52" i="89"/>
  <c r="D52" i="89"/>
  <c r="G51" i="89"/>
  <c r="D51" i="89"/>
  <c r="G49" i="89"/>
  <c r="D49" i="89"/>
  <c r="G44" i="89"/>
  <c r="D44" i="89"/>
  <c r="G43" i="89"/>
  <c r="D43" i="89"/>
  <c r="G42" i="89"/>
  <c r="D42" i="89"/>
  <c r="G41" i="89"/>
  <c r="G40" i="89" s="1"/>
  <c r="D41" i="89"/>
  <c r="D40" i="89" s="1"/>
  <c r="G8" i="89"/>
  <c r="D8" i="89"/>
  <c r="B56" i="88"/>
  <c r="B57" i="88" s="1"/>
  <c r="G53" i="88"/>
  <c r="D53" i="88"/>
  <c r="G52" i="88"/>
  <c r="D52" i="88"/>
  <c r="G51" i="88"/>
  <c r="D51" i="88"/>
  <c r="G49" i="88"/>
  <c r="D49" i="88"/>
  <c r="G44" i="88"/>
  <c r="D44" i="88"/>
  <c r="G43" i="88"/>
  <c r="D43" i="88"/>
  <c r="G42" i="88"/>
  <c r="D42" i="88"/>
  <c r="D40" i="88" s="1"/>
  <c r="G41" i="88"/>
  <c r="D41" i="88"/>
  <c r="G40" i="88"/>
  <c r="G8" i="88"/>
  <c r="D8" i="88"/>
  <c r="B56" i="87"/>
  <c r="B57" i="87" s="1"/>
  <c r="G53" i="87"/>
  <c r="D53" i="87"/>
  <c r="G52" i="87"/>
  <c r="D52" i="87"/>
  <c r="G51" i="87"/>
  <c r="D51" i="87"/>
  <c r="G49" i="87"/>
  <c r="D49" i="87"/>
  <c r="G44" i="87"/>
  <c r="D44" i="87"/>
  <c r="G43" i="87"/>
  <c r="D43" i="87"/>
  <c r="G42" i="87"/>
  <c r="D42" i="87"/>
  <c r="G41" i="87"/>
  <c r="G40" i="87" s="1"/>
  <c r="D41" i="87"/>
  <c r="D40" i="87" s="1"/>
  <c r="G8" i="87"/>
  <c r="D8" i="87"/>
  <c r="B56" i="86"/>
  <c r="B57" i="86" s="1"/>
  <c r="G53" i="86"/>
  <c r="D53" i="86"/>
  <c r="G52" i="86"/>
  <c r="D52" i="86"/>
  <c r="G51" i="86"/>
  <c r="D51" i="86"/>
  <c r="G49" i="86"/>
  <c r="D49" i="86"/>
  <c r="G44" i="86"/>
  <c r="D44" i="86"/>
  <c r="G43" i="86"/>
  <c r="D43" i="86"/>
  <c r="G42" i="86"/>
  <c r="D42" i="86"/>
  <c r="D40" i="86" s="1"/>
  <c r="G41" i="86"/>
  <c r="D41" i="86"/>
  <c r="G40" i="86"/>
  <c r="G8" i="86"/>
  <c r="D8" i="86"/>
  <c r="B56" i="85"/>
  <c r="B57" i="85" s="1"/>
  <c r="G53" i="85"/>
  <c r="D53" i="85"/>
  <c r="G52" i="85"/>
  <c r="D52" i="85"/>
  <c r="G51" i="85"/>
  <c r="D51" i="85"/>
  <c r="G49" i="85"/>
  <c r="D49" i="85"/>
  <c r="G44" i="85"/>
  <c r="D44" i="85"/>
  <c r="G43" i="85"/>
  <c r="D43" i="85"/>
  <c r="G42" i="85"/>
  <c r="D42" i="85"/>
  <c r="G41" i="85"/>
  <c r="D41" i="85"/>
  <c r="D40" i="85" s="1"/>
  <c r="G40" i="85"/>
  <c r="G8" i="85"/>
  <c r="D8" i="85"/>
  <c r="B57" i="84"/>
  <c r="B56" i="84"/>
  <c r="G53" i="84"/>
  <c r="D53" i="84"/>
  <c r="G52" i="84"/>
  <c r="D52" i="84"/>
  <c r="G51" i="84"/>
  <c r="D51" i="84"/>
  <c r="G49" i="84"/>
  <c r="D49" i="84"/>
  <c r="G44" i="84"/>
  <c r="D44" i="84"/>
  <c r="G43" i="84"/>
  <c r="D43" i="84"/>
  <c r="G42" i="84"/>
  <c r="D42" i="84"/>
  <c r="D40" i="84" s="1"/>
  <c r="G41" i="84"/>
  <c r="G40" i="84" s="1"/>
  <c r="D41" i="84"/>
  <c r="G8" i="84"/>
  <c r="D8" i="84"/>
  <c r="B56" i="82"/>
  <c r="B57" i="82" s="1"/>
  <c r="G53" i="82"/>
  <c r="D53" i="82"/>
  <c r="G52" i="82"/>
  <c r="D52" i="82"/>
  <c r="G51" i="82"/>
  <c r="D51" i="82"/>
  <c r="G49" i="82"/>
  <c r="D49" i="82"/>
  <c r="G44" i="82"/>
  <c r="D44" i="82"/>
  <c r="G43" i="82"/>
  <c r="D43" i="82"/>
  <c r="G42" i="82"/>
  <c r="D42" i="82"/>
  <c r="G41" i="82"/>
  <c r="D41" i="82"/>
  <c r="D40" i="82" s="1"/>
  <c r="G40" i="82"/>
  <c r="G8" i="82"/>
  <c r="D8" i="82"/>
  <c r="B56" i="81"/>
  <c r="B57" i="81" s="1"/>
  <c r="G53" i="81"/>
  <c r="D53" i="81"/>
  <c r="G52" i="81"/>
  <c r="D52" i="81"/>
  <c r="G51" i="81"/>
  <c r="D51" i="81"/>
  <c r="G49" i="81"/>
  <c r="D49" i="81"/>
  <c r="G44" i="81"/>
  <c r="D44" i="81"/>
  <c r="G43" i="81"/>
  <c r="D43" i="81"/>
  <c r="G42" i="81"/>
  <c r="D42" i="81"/>
  <c r="D40" i="81" s="1"/>
  <c r="G41" i="81"/>
  <c r="D41" i="81"/>
  <c r="G40" i="81"/>
  <c r="G8" i="81"/>
  <c r="D8" i="81"/>
  <c r="B56" i="80"/>
  <c r="B57" i="80" s="1"/>
  <c r="G53" i="80"/>
  <c r="D53" i="80"/>
  <c r="G52" i="80"/>
  <c r="D52" i="80"/>
  <c r="G51" i="80"/>
  <c r="D51" i="80"/>
  <c r="G49" i="80"/>
  <c r="D49" i="80"/>
  <c r="G44" i="80"/>
  <c r="D44" i="80"/>
  <c r="G43" i="80"/>
  <c r="D43" i="80"/>
  <c r="G42" i="80"/>
  <c r="D42" i="80"/>
  <c r="G41" i="80"/>
  <c r="D41" i="80"/>
  <c r="D40" i="80" s="1"/>
  <c r="G40" i="80"/>
  <c r="G8" i="80"/>
  <c r="D8" i="80"/>
  <c r="B56" i="79"/>
  <c r="B57" i="79" s="1"/>
  <c r="G53" i="79"/>
  <c r="D53" i="79"/>
  <c r="G52" i="79"/>
  <c r="D52" i="79"/>
  <c r="G51" i="79"/>
  <c r="D51" i="79"/>
  <c r="G49" i="79"/>
  <c r="D49" i="79"/>
  <c r="G44" i="79"/>
  <c r="D44" i="79"/>
  <c r="G43" i="79"/>
  <c r="D43" i="79"/>
  <c r="G42" i="79"/>
  <c r="D42" i="79"/>
  <c r="G41" i="79"/>
  <c r="D41" i="79"/>
  <c r="G40" i="79"/>
  <c r="D40" i="79"/>
  <c r="G8" i="79"/>
  <c r="D8" i="79"/>
  <c r="B56" i="78"/>
  <c r="B57" i="78" s="1"/>
  <c r="G53" i="78"/>
  <c r="D53" i="78"/>
  <c r="G52" i="78"/>
  <c r="D52" i="78"/>
  <c r="G51" i="78"/>
  <c r="D51" i="78"/>
  <c r="G49" i="78"/>
  <c r="D49" i="78"/>
  <c r="G44" i="78"/>
  <c r="D44" i="78"/>
  <c r="G43" i="78"/>
  <c r="D43" i="78"/>
  <c r="G42" i="78"/>
  <c r="D42" i="78"/>
  <c r="G41" i="78"/>
  <c r="D41" i="78"/>
  <c r="D40" i="78" s="1"/>
  <c r="G40" i="78"/>
  <c r="G8" i="78"/>
  <c r="D8" i="78"/>
  <c r="B56" i="77"/>
  <c r="B57" i="77" s="1"/>
  <c r="G53" i="77"/>
  <c r="D53" i="77"/>
  <c r="G52" i="77"/>
  <c r="D52" i="77"/>
  <c r="G51" i="77"/>
  <c r="D51" i="77"/>
  <c r="G49" i="77"/>
  <c r="D49" i="77"/>
  <c r="G44" i="77"/>
  <c r="D44" i="77"/>
  <c r="G43" i="77"/>
  <c r="D43" i="77"/>
  <c r="G42" i="77"/>
  <c r="D42" i="77"/>
  <c r="D40" i="77" s="1"/>
  <c r="G41" i="77"/>
  <c r="G40" i="77" s="1"/>
  <c r="D41" i="77"/>
  <c r="G8" i="77"/>
  <c r="D8" i="77"/>
  <c r="B56" i="76"/>
  <c r="B57" i="76" s="1"/>
  <c r="G53" i="76"/>
  <c r="D53" i="76"/>
  <c r="G52" i="76"/>
  <c r="D52" i="76"/>
  <c r="G51" i="76"/>
  <c r="D51" i="76"/>
  <c r="G49" i="76"/>
  <c r="D49" i="76"/>
  <c r="G44" i="76"/>
  <c r="D44" i="76"/>
  <c r="G43" i="76"/>
  <c r="D43" i="76"/>
  <c r="G42" i="76"/>
  <c r="D42" i="76"/>
  <c r="G41" i="76"/>
  <c r="D41" i="76"/>
  <c r="G8" i="76"/>
  <c r="D8" i="76"/>
  <c r="B56" i="74"/>
  <c r="B57" i="74" s="1"/>
  <c r="G53" i="74"/>
  <c r="D53" i="74"/>
  <c r="G52" i="74"/>
  <c r="D52" i="74"/>
  <c r="G51" i="74"/>
  <c r="D51" i="74"/>
  <c r="G49" i="74"/>
  <c r="D49" i="74"/>
  <c r="G44" i="74"/>
  <c r="D44" i="74"/>
  <c r="G43" i="74"/>
  <c r="D43" i="74"/>
  <c r="G42" i="74"/>
  <c r="D42" i="74"/>
  <c r="G41" i="74"/>
  <c r="D41" i="74"/>
  <c r="G8" i="74"/>
  <c r="D8" i="74"/>
  <c r="B56" i="73"/>
  <c r="B57" i="73" s="1"/>
  <c r="G53" i="73"/>
  <c r="D53" i="73"/>
  <c r="G52" i="73"/>
  <c r="D52" i="73"/>
  <c r="G51" i="73"/>
  <c r="D51" i="73"/>
  <c r="G49" i="73"/>
  <c r="D49" i="73"/>
  <c r="G44" i="73"/>
  <c r="D44" i="73"/>
  <c r="G43" i="73"/>
  <c r="D43" i="73"/>
  <c r="G42" i="73"/>
  <c r="D42" i="73"/>
  <c r="G41" i="73"/>
  <c r="D41" i="73"/>
  <c r="G8" i="73"/>
  <c r="D8" i="73"/>
  <c r="B53" i="72"/>
  <c r="B54" i="72" s="1"/>
  <c r="G50" i="72"/>
  <c r="D50" i="72"/>
  <c r="G49" i="72"/>
  <c r="D49" i="72"/>
  <c r="G48" i="72"/>
  <c r="D48" i="72"/>
  <c r="G46" i="72"/>
  <c r="D46" i="72"/>
  <c r="G41" i="72"/>
  <c r="D41" i="72"/>
  <c r="G40" i="72"/>
  <c r="D40" i="72"/>
  <c r="G39" i="72"/>
  <c r="D39" i="72"/>
  <c r="G38" i="72"/>
  <c r="D38" i="72"/>
  <c r="G8" i="72"/>
  <c r="D8" i="72"/>
  <c r="B53" i="71"/>
  <c r="B54" i="71" s="1"/>
  <c r="G50" i="71"/>
  <c r="D50" i="71"/>
  <c r="G49" i="71"/>
  <c r="D49" i="71"/>
  <c r="G48" i="71"/>
  <c r="D48" i="71"/>
  <c r="G46" i="71"/>
  <c r="D46" i="71"/>
  <c r="G41" i="71"/>
  <c r="D41" i="71"/>
  <c r="G40" i="71"/>
  <c r="D40" i="71"/>
  <c r="G39" i="71"/>
  <c r="D39" i="71"/>
  <c r="G38" i="71"/>
  <c r="D38" i="71"/>
  <c r="G8" i="71"/>
  <c r="D8" i="71"/>
  <c r="B53" i="70"/>
  <c r="B54" i="70" s="1"/>
  <c r="G50" i="70"/>
  <c r="D50" i="70"/>
  <c r="G49" i="70"/>
  <c r="D49" i="70"/>
  <c r="G48" i="70"/>
  <c r="D48" i="70"/>
  <c r="G46" i="70"/>
  <c r="D46" i="70"/>
  <c r="G41" i="70"/>
  <c r="D41" i="70"/>
  <c r="G40" i="70"/>
  <c r="D40" i="70"/>
  <c r="G39" i="70"/>
  <c r="D39" i="70"/>
  <c r="G38" i="70"/>
  <c r="D38" i="70"/>
  <c r="G8" i="70"/>
  <c r="D8" i="70"/>
  <c r="B53" i="69"/>
  <c r="B54" i="69" s="1"/>
  <c r="G50" i="69"/>
  <c r="D50" i="69"/>
  <c r="G49" i="69"/>
  <c r="D49" i="69"/>
  <c r="G48" i="69"/>
  <c r="D48" i="69"/>
  <c r="G46" i="69"/>
  <c r="D46" i="69"/>
  <c r="G41" i="69"/>
  <c r="D41" i="69"/>
  <c r="G40" i="69"/>
  <c r="D40" i="69"/>
  <c r="G39" i="69"/>
  <c r="D39" i="69"/>
  <c r="G38" i="69"/>
  <c r="D38" i="69"/>
  <c r="G8" i="69"/>
  <c r="D8" i="69"/>
  <c r="B53" i="68"/>
  <c r="B54" i="68" s="1"/>
  <c r="G50" i="68"/>
  <c r="D50" i="68"/>
  <c r="G49" i="68"/>
  <c r="D49" i="68"/>
  <c r="G48" i="68"/>
  <c r="D48" i="68"/>
  <c r="G46" i="68"/>
  <c r="D46" i="68"/>
  <c r="G41" i="68"/>
  <c r="D41" i="68"/>
  <c r="G40" i="68"/>
  <c r="D40" i="68"/>
  <c r="G39" i="68"/>
  <c r="D39" i="68"/>
  <c r="G38" i="68"/>
  <c r="D38" i="68"/>
  <c r="G8" i="68"/>
  <c r="D8" i="68"/>
  <c r="B53" i="67"/>
  <c r="B54" i="67" s="1"/>
  <c r="G50" i="67"/>
  <c r="D50" i="67"/>
  <c r="G49" i="67"/>
  <c r="D49" i="67"/>
  <c r="G48" i="67"/>
  <c r="D48" i="67"/>
  <c r="G46" i="67"/>
  <c r="D46" i="67"/>
  <c r="G41" i="67"/>
  <c r="D41" i="67"/>
  <c r="G40" i="67"/>
  <c r="D40" i="67"/>
  <c r="G39" i="67"/>
  <c r="D39" i="67"/>
  <c r="G38" i="67"/>
  <c r="D38" i="67"/>
  <c r="G8" i="67"/>
  <c r="D8" i="67"/>
  <c r="B53" i="66"/>
  <c r="B54" i="66" s="1"/>
  <c r="G50" i="66"/>
  <c r="D50" i="66"/>
  <c r="G49" i="66"/>
  <c r="D49" i="66"/>
  <c r="G48" i="66"/>
  <c r="D48" i="66"/>
  <c r="G46" i="66"/>
  <c r="D46" i="66"/>
  <c r="G41" i="66"/>
  <c r="D41" i="66"/>
  <c r="G40" i="66"/>
  <c r="D40" i="66"/>
  <c r="G39" i="66"/>
  <c r="D39" i="66"/>
  <c r="G38" i="66"/>
  <c r="D38" i="66"/>
  <c r="G8" i="66"/>
  <c r="D8" i="66"/>
  <c r="B53" i="65"/>
  <c r="B54" i="65" s="1"/>
  <c r="G50" i="65"/>
  <c r="D50" i="65"/>
  <c r="G49" i="65"/>
  <c r="D49" i="65"/>
  <c r="G48" i="65"/>
  <c r="D48" i="65"/>
  <c r="G46" i="65"/>
  <c r="D46" i="65"/>
  <c r="G41" i="65"/>
  <c r="D41" i="65"/>
  <c r="G40" i="65"/>
  <c r="D40" i="65"/>
  <c r="G39" i="65"/>
  <c r="D39" i="65"/>
  <c r="G38" i="65"/>
  <c r="D38" i="65"/>
  <c r="G8" i="65"/>
  <c r="D8" i="65"/>
  <c r="B53" i="64"/>
  <c r="B54" i="64" s="1"/>
  <c r="G50" i="64"/>
  <c r="D50" i="64"/>
  <c r="G49" i="64"/>
  <c r="D49" i="64"/>
  <c r="G48" i="64"/>
  <c r="D48" i="64"/>
  <c r="G46" i="64"/>
  <c r="D46" i="64"/>
  <c r="G41" i="64"/>
  <c r="D41" i="64"/>
  <c r="G40" i="64"/>
  <c r="D40" i="64"/>
  <c r="G39" i="64"/>
  <c r="D39" i="64"/>
  <c r="G38" i="64"/>
  <c r="D38" i="64"/>
  <c r="G8" i="64"/>
  <c r="D8" i="64"/>
  <c r="B53" i="63"/>
  <c r="B54" i="63" s="1"/>
  <c r="G50" i="63"/>
  <c r="D50" i="63"/>
  <c r="G49" i="63"/>
  <c r="D49" i="63"/>
  <c r="G48" i="63"/>
  <c r="D48" i="63"/>
  <c r="G46" i="63"/>
  <c r="D46" i="63"/>
  <c r="G41" i="63"/>
  <c r="D41" i="63"/>
  <c r="G40" i="63"/>
  <c r="D40" i="63"/>
  <c r="G39" i="63"/>
  <c r="D39" i="63"/>
  <c r="G38" i="63"/>
  <c r="D38" i="63"/>
  <c r="G8" i="63"/>
  <c r="D8" i="63"/>
  <c r="B53" i="62"/>
  <c r="B54" i="62" s="1"/>
  <c r="G50" i="62"/>
  <c r="D50" i="62"/>
  <c r="G49" i="62"/>
  <c r="D49" i="62"/>
  <c r="G48" i="62"/>
  <c r="D48" i="62"/>
  <c r="G46" i="62"/>
  <c r="D46" i="62"/>
  <c r="G41" i="62"/>
  <c r="D41" i="62"/>
  <c r="G40" i="62"/>
  <c r="D40" i="62"/>
  <c r="G39" i="62"/>
  <c r="D39" i="62"/>
  <c r="G38" i="62"/>
  <c r="D38" i="62"/>
  <c r="G8" i="62"/>
  <c r="D8" i="62"/>
  <c r="B53" i="1"/>
  <c r="B54" i="1" s="1"/>
  <c r="G50" i="1"/>
  <c r="D50" i="1"/>
  <c r="G49" i="1"/>
  <c r="D49" i="1"/>
  <c r="G48" i="1"/>
  <c r="D48" i="1"/>
  <c r="G46" i="1"/>
  <c r="D46" i="1"/>
  <c r="G41" i="1"/>
  <c r="D41" i="1"/>
  <c r="G40" i="1"/>
  <c r="D40" i="1"/>
  <c r="G39" i="1"/>
  <c r="D39" i="1"/>
  <c r="G38" i="1"/>
  <c r="D38" i="1"/>
  <c r="G8" i="1"/>
  <c r="D8" i="1"/>
  <c r="O111" i="2" l="1"/>
  <c r="N50" i="2"/>
  <c r="N34" i="2"/>
  <c r="O96" i="2"/>
  <c r="O97" i="2" s="1"/>
</calcChain>
</file>

<file path=xl/sharedStrings.xml><?xml version="1.0" encoding="utf-8"?>
<sst xmlns="http://schemas.openxmlformats.org/spreadsheetml/2006/main" count="5503" uniqueCount="367">
  <si>
    <t>第四部分</t>
  </si>
  <si>
    <t>手机壳定制</t>
  </si>
  <si>
    <t>访客来源TOP3</t>
  </si>
  <si>
    <t>长按识别二维码、三国咸话、公众号文章</t>
  </si>
  <si>
    <t>长按二维码-总访客数</t>
  </si>
  <si>
    <t>三国咸话访客数</t>
  </si>
  <si>
    <t>小程序支付笔数</t>
  </si>
  <si>
    <t>长按识别二维码笔数</t>
  </si>
  <si>
    <t>（当日）销售数量</t>
  </si>
  <si>
    <t>（本周）总销售数量</t>
  </si>
  <si>
    <t>SGS-001 一世风华 郭嘉</t>
  </si>
  <si>
    <t>传说皮肤</t>
  </si>
  <si>
    <t>SGS-005 绝世倾城 貂蝉</t>
  </si>
  <si>
    <t>手杀史诗皮肤</t>
  </si>
  <si>
    <t>SGS-011 绰约多姿 张春华</t>
  </si>
  <si>
    <t>SGS-022 七步绝章 曹植</t>
  </si>
  <si>
    <t>SGS-028 谋定天下 司马懿</t>
  </si>
  <si>
    <t>限定皮肤</t>
  </si>
  <si>
    <t>SGS-060 淑人君子 陆逊</t>
  </si>
  <si>
    <t>史诗皮肤</t>
  </si>
  <si>
    <t>SGS-096 红莲业火 神周瑜</t>
  </si>
  <si>
    <t>SGS-102 逸志俊才 戏志才</t>
  </si>
  <si>
    <t>SGS-245 嫣然一笑 鲍三娘</t>
  </si>
  <si>
    <t>SGS-275 战场限定 张春华</t>
  </si>
  <si>
    <t>SGS-289 岁稔年丰 张琪瑛</t>
  </si>
  <si>
    <t>SGS-306 万人辟易 神甘宁</t>
  </si>
  <si>
    <t>SGS-356 风雅清韵 郭嘉</t>
  </si>
  <si>
    <t>SGS-357 清奢明水 王基</t>
  </si>
  <si>
    <t>SGS-358 采莲江南 小乔</t>
  </si>
  <si>
    <t>SGS-362 与虎嬉戏 孙鲁育</t>
  </si>
  <si>
    <t>SGS-363 采莲江南 小乔（竖版）</t>
  </si>
  <si>
    <t>SGS-364 端午限定 羊徽瑜</t>
  </si>
  <si>
    <t>SGS-365 星光流婉 杨婉</t>
  </si>
  <si>
    <t>SGS-366 落花神伤 灵雎</t>
  </si>
  <si>
    <t>普通皮肤</t>
  </si>
  <si>
    <t>SGS-367 驭魂千机 SP貂蝉</t>
  </si>
  <si>
    <t>SGS-368 哭包权权 孙权</t>
  </si>
  <si>
    <t>三国秀</t>
  </si>
  <si>
    <t>SGS-369 顽皮策策 孙策</t>
  </si>
  <si>
    <t>SGS-370 十全十美 郭嘉</t>
  </si>
  <si>
    <t>SGS-371 华情秀丽 张春华</t>
  </si>
  <si>
    <t>SGS-372 大寒蔡文姬</t>
  </si>
  <si>
    <t>其他</t>
  </si>
  <si>
    <t>文字款</t>
  </si>
  <si>
    <r>
      <rPr>
        <b/>
        <sz val="11"/>
        <color rgb="FFFF0000"/>
        <rFont val="Microsoft YaHei UI"/>
        <charset val="134"/>
      </rPr>
      <t>（当日）</t>
    </r>
    <r>
      <rPr>
        <b/>
        <sz val="11"/>
        <color theme="1"/>
        <rFont val="Microsoft YaHei UI"/>
        <charset val="134"/>
      </rPr>
      <t>皮肤特征汇总</t>
    </r>
  </si>
  <si>
    <r>
      <rPr>
        <b/>
        <sz val="11"/>
        <color rgb="FFFF0000"/>
        <rFont val="Microsoft YaHei UI"/>
        <charset val="134"/>
      </rPr>
      <t>（本周）</t>
    </r>
    <r>
      <rPr>
        <b/>
        <sz val="11"/>
        <color theme="1"/>
        <rFont val="Microsoft YaHei UI"/>
        <charset val="134"/>
      </rPr>
      <t>皮肤特征汇总</t>
    </r>
  </si>
  <si>
    <t>手杀稀有皮肤</t>
  </si>
  <si>
    <t>经典形象</t>
  </si>
  <si>
    <t>绝版皮肤</t>
  </si>
  <si>
    <t>阵面对决皮肤</t>
  </si>
  <si>
    <t>稀有皮肤</t>
  </si>
  <si>
    <t>精良皮肤</t>
  </si>
  <si>
    <t>Q版三国秀</t>
  </si>
  <si>
    <t>成本/元：</t>
  </si>
  <si>
    <t>销售额/元：</t>
  </si>
  <si>
    <t>毛利额</t>
  </si>
  <si>
    <t>毛利率：</t>
  </si>
  <si>
    <t>SGS-374 花纤涟漪 界小乔</t>
  </si>
  <si>
    <t>SGS-373 巾帼花武 灵雎</t>
  </si>
  <si>
    <t>SGS-378 界限突破 黄月英</t>
  </si>
  <si>
    <t>SGS-379 中秋限定 陆郁生</t>
  </si>
  <si>
    <t>SGS-380 冠军皮肤 秦宓</t>
  </si>
  <si>
    <t>销售组织</t>
  </si>
  <si>
    <t>日期</t>
  </si>
  <si>
    <t>2021/11月14日</t>
  </si>
  <si>
    <t>2021/11月合计</t>
  </si>
  <si>
    <t>2021/10月合计</t>
  </si>
  <si>
    <t>2021年9月合计</t>
  </si>
  <si>
    <t>2021年8月合计</t>
  </si>
  <si>
    <t>2021年7月合计</t>
  </si>
  <si>
    <t>2021年6月合计</t>
  </si>
  <si>
    <t>2021年5月合计</t>
  </si>
  <si>
    <t>2021年4月合计</t>
  </si>
  <si>
    <t>2021年3月合计</t>
  </si>
  <si>
    <t>2021年2月合计</t>
  </si>
  <si>
    <t>2021年1月合计</t>
  </si>
  <si>
    <t>2020年12月合计</t>
  </si>
  <si>
    <t>2020年11月合计</t>
  </si>
  <si>
    <t>2020年10月合计</t>
  </si>
  <si>
    <t>2020年9月合计</t>
  </si>
  <si>
    <t>2020年8月合计</t>
  </si>
  <si>
    <t>2020年7月合计</t>
  </si>
  <si>
    <t>2020年6月合计</t>
  </si>
  <si>
    <t>2020年5月合计</t>
  </si>
  <si>
    <t>2020年4月合计</t>
  </si>
  <si>
    <t>2020年3月合计</t>
  </si>
  <si>
    <t>2020年2月合计</t>
  </si>
  <si>
    <t>2020年1月合计</t>
  </si>
  <si>
    <t>12月合计</t>
  </si>
  <si>
    <t>11月合计</t>
  </si>
  <si>
    <t>19年11月-21年6月累计</t>
  </si>
  <si>
    <t>占比</t>
  </si>
  <si>
    <t>游卡文化</t>
  </si>
  <si>
    <t>销售额 元</t>
  </si>
  <si>
    <t>销售数量 个</t>
  </si>
  <si>
    <t>售卖单价  元/个</t>
  </si>
  <si>
    <t>毛利率</t>
  </si>
  <si>
    <t>其中</t>
  </si>
  <si>
    <t>限定皮肤 个 （共34款）</t>
  </si>
  <si>
    <t>传说皮肤 个 （共63款）</t>
  </si>
  <si>
    <t>史诗皮肤 个 （共27款）</t>
  </si>
  <si>
    <t>手杀史诗皮肤 个 （共14款）</t>
  </si>
  <si>
    <t>手杀稀有皮肤 个 （共2款）</t>
  </si>
  <si>
    <t>经典形象 个 （共8款）</t>
  </si>
  <si>
    <t>绝版皮肤 个 （共7款）</t>
  </si>
  <si>
    <t>阵面对决 个（共2款）</t>
  </si>
  <si>
    <t>稀有皮肤 个 （共21款）</t>
  </si>
  <si>
    <t>精良皮肤 个 （共1款）</t>
  </si>
  <si>
    <t>普通皮肤 个 （共2款）</t>
  </si>
  <si>
    <t>其他 个 （共8款）</t>
  </si>
  <si>
    <t>三国秀 个 （共7款）</t>
  </si>
  <si>
    <t>TOP5</t>
  </si>
  <si>
    <t>累计销量</t>
  </si>
  <si>
    <t>凰梦汉回 曹节</t>
  </si>
  <si>
    <t>皮肤名称</t>
  </si>
  <si>
    <t>销量</t>
  </si>
  <si>
    <t>上新时间</t>
  </si>
  <si>
    <t>七步绝章 曹植</t>
  </si>
  <si>
    <t>1月第一周皮肤</t>
  </si>
  <si>
    <t>立嗣陷危 刘封</t>
  </si>
  <si>
    <t>4月第一周皮肤</t>
  </si>
  <si>
    <t>含泪桃花 赵襄</t>
  </si>
  <si>
    <t>6月第一周皮肤</t>
  </si>
  <si>
    <t>文怀心中 辛宪英</t>
  </si>
  <si>
    <t>8月第一周皮肤</t>
  </si>
  <si>
    <t>风雅神逸 诸葛瑾</t>
  </si>
  <si>
    <t>10月第一周皮肤</t>
  </si>
  <si>
    <t>文和乱武 吕布</t>
  </si>
  <si>
    <t>12月第一周皮肤</t>
  </si>
  <si>
    <t>思我乡土 蔡文姬</t>
  </si>
  <si>
    <t>2月第一周皮肤</t>
  </si>
  <si>
    <t>红莲业火 神周瑜</t>
  </si>
  <si>
    <t>5月第一周皮肤</t>
  </si>
  <si>
    <t>战场限定 张春华</t>
  </si>
  <si>
    <r>
      <rPr>
        <sz val="10"/>
        <color rgb="FFE7E6E6"/>
        <rFont val="微软雅黑"/>
        <charset val="134"/>
      </rPr>
      <t xml:space="preserve">8月第一周皮肤
</t>
    </r>
    <r>
      <rPr>
        <sz val="10"/>
        <color rgb="FFFFFF00"/>
        <rFont val="微软雅黑"/>
        <charset val="134"/>
      </rPr>
      <t>本周上新三款产品</t>
    </r>
  </si>
  <si>
    <t>万人辟易 神甘宁</t>
  </si>
  <si>
    <t>谋定天下 司马懿</t>
  </si>
  <si>
    <t>洛神御水 甄姬</t>
  </si>
  <si>
    <t>阵面对决 灵雎</t>
  </si>
  <si>
    <t>经典形象 戏志才</t>
  </si>
  <si>
    <t xml:space="preserve"> 翩若惊鸿 甄姬</t>
  </si>
  <si>
    <t>谋定天下 贾诩</t>
  </si>
  <si>
    <t>汉末龙裔 SP刘协</t>
  </si>
  <si>
    <t>逸志俊才 戏志才</t>
  </si>
  <si>
    <t>岁稔年丰 张琪瑛</t>
  </si>
  <si>
    <t>嫣然一笑 鲍三娘</t>
  </si>
  <si>
    <t>傲雪凌霜 王基</t>
  </si>
  <si>
    <t>漫花剑俏 鲍三娘</t>
  </si>
  <si>
    <t>鱼游濠水 孙茹</t>
  </si>
  <si>
    <t>谋定天下 庞统</t>
  </si>
  <si>
    <t>玉蝉仙子 貂蝉</t>
  </si>
  <si>
    <t>经典形象 神刘备</t>
  </si>
  <si>
    <t>绰约多姿 张春华</t>
  </si>
  <si>
    <t>明辨忠奸 辛宪英</t>
  </si>
  <si>
    <t>俊雅无双 戏志才</t>
  </si>
  <si>
    <t>四季平安 Q版秀</t>
  </si>
  <si>
    <t>七窍玲珑 黄月英</t>
  </si>
  <si>
    <t>枪舞乾坤 马云騄</t>
  </si>
  <si>
    <t>护国麒麟 姜维</t>
  </si>
  <si>
    <t>水墨国风 貂蝉</t>
  </si>
  <si>
    <t>猪年七夕 大乔</t>
  </si>
  <si>
    <t>绝世倾城 貂蝉</t>
  </si>
  <si>
    <t>怀橘盼新 陆绩</t>
  </si>
  <si>
    <t>容貌初现 SP黄月英</t>
  </si>
  <si>
    <t xml:space="preserve"> 经典形象 曹婴</t>
  </si>
  <si>
    <t>游历吴中 SP步骘</t>
  </si>
  <si>
    <t>望君早归 大乔</t>
  </si>
  <si>
    <t>名将经典 司马懿</t>
  </si>
  <si>
    <t>吴王六剑 孙权</t>
  </si>
  <si>
    <t>万花簇威 关索</t>
  </si>
  <si>
    <t>隆中陇亩 卧龙诸葛</t>
  </si>
  <si>
    <t>兰荷艾莲 诸葛果</t>
  </si>
  <si>
    <t>资优神童 曹冲</t>
  </si>
  <si>
    <t>名将经典 孙尚香</t>
  </si>
  <si>
    <t>笼中箜响 周妃</t>
  </si>
  <si>
    <t>2021/11月1日</t>
  </si>
  <si>
    <t>2021/11月2日</t>
  </si>
  <si>
    <t>2021/11月3日</t>
  </si>
  <si>
    <t>2021/11月4日</t>
  </si>
  <si>
    <t>2021/11月5日</t>
  </si>
  <si>
    <t>2021/11月6日</t>
  </si>
  <si>
    <t>2021/11月7日</t>
  </si>
  <si>
    <t>本周汇总</t>
  </si>
  <si>
    <t>本月加合计</t>
  </si>
  <si>
    <t>2020春节特别款</t>
  </si>
  <si>
    <t>芦曳意坚 曹婴</t>
  </si>
  <si>
    <t>衣袂翩跹 王元姬</t>
  </si>
  <si>
    <t>轻舞花烛 蜀香</t>
  </si>
  <si>
    <t>金枝玉叶 灵雎</t>
  </si>
  <si>
    <t>福运锦鲤 吴苋</t>
  </si>
  <si>
    <t>风舞魔鸟 神诸葛亮</t>
  </si>
  <si>
    <t>云端花枝 王荣</t>
  </si>
  <si>
    <t>1月第二周皮肤</t>
  </si>
  <si>
    <t>联刘抗曹 鲁肃</t>
  </si>
  <si>
    <t>绝色异彩 王异</t>
  </si>
  <si>
    <t>巾帼无畏 孙尚香</t>
  </si>
  <si>
    <t>泪捻琵琶 蔡文姬</t>
  </si>
  <si>
    <t>花月福智 诸葛月英</t>
  </si>
  <si>
    <t>缘法耀世 卑弥呼</t>
  </si>
  <si>
    <t>往期皮肤</t>
  </si>
  <si>
    <t>焰腾麒麟 神周瑜</t>
  </si>
  <si>
    <t>恬然浩然 秦宓</t>
  </si>
  <si>
    <t>风华绝代 曹植</t>
  </si>
  <si>
    <t>同气连枝 大乔小乔</t>
  </si>
  <si>
    <t>七星高照 Q版秀</t>
  </si>
  <si>
    <t>大雪专属 小乔</t>
  </si>
  <si>
    <t>浊乱海内 张让</t>
  </si>
  <si>
    <t>2月第二周皮肤</t>
  </si>
  <si>
    <t>出水如月 界貂蝉</t>
  </si>
  <si>
    <t xml:space="preserve">萤绕佳人 甄姬 </t>
  </si>
  <si>
    <t>战场绝版 大乔</t>
  </si>
  <si>
    <t>战场绝版 曹叡</t>
  </si>
  <si>
    <t>谋定天下郭嘉</t>
  </si>
  <si>
    <t>经典形象 孙登</t>
  </si>
  <si>
    <t>鉴往知来 神司马懿</t>
  </si>
  <si>
    <t>花好月圆 王异</t>
  </si>
  <si>
    <t>去疾还瑞 司马朗</t>
  </si>
  <si>
    <t>龙骧麟振 刘备</t>
  </si>
  <si>
    <t>雄姿英发 周瑜</t>
  </si>
  <si>
    <t>彬彬名儒 薛综</t>
  </si>
  <si>
    <t>英姿白袍 周瑜</t>
  </si>
  <si>
    <t>5月第二周皮肤</t>
  </si>
  <si>
    <r>
      <rPr>
        <sz val="10"/>
        <color rgb="FFE7E6E6"/>
        <rFont val="微软雅黑"/>
        <charset val="134"/>
      </rPr>
      <t xml:space="preserve">8月第二周皮肤
</t>
    </r>
    <r>
      <rPr>
        <sz val="10"/>
        <color rgb="FFFFFF00"/>
        <rFont val="微软雅黑"/>
        <charset val="134"/>
      </rPr>
      <t>本周上新三款产品</t>
    </r>
  </si>
  <si>
    <t>好观武事 蜀孙尚香</t>
  </si>
  <si>
    <t>经典形象 曹植</t>
  </si>
  <si>
    <t>拈花思君 徐氏</t>
  </si>
  <si>
    <t>绝色巾帼 鲍三娘</t>
  </si>
  <si>
    <t>灯烛辉煌 夏侯氏</t>
  </si>
  <si>
    <t>踏云羽升 诸葛果</t>
  </si>
  <si>
    <t>战场绝版 孙尚香</t>
  </si>
  <si>
    <t>4月第二周皮肤</t>
  </si>
  <si>
    <t>1月第三-四周皮肤</t>
  </si>
  <si>
    <t>十胜十败 郭嘉</t>
  </si>
  <si>
    <t>6月第二周皮肤</t>
  </si>
  <si>
    <t>8月第二周皮肤</t>
  </si>
  <si>
    <t>思亲念志 赵襄</t>
  </si>
  <si>
    <t>10月第二周皮肤</t>
  </si>
  <si>
    <t>12月第二周皮肤</t>
  </si>
  <si>
    <t>辅政平乱 司马懿</t>
  </si>
  <si>
    <t>洛阳感怀 曹植</t>
  </si>
  <si>
    <t>烈火焚城 李儒</t>
  </si>
  <si>
    <t>泰山捧日 SP程昱</t>
  </si>
  <si>
    <t>茂美之德 孙登</t>
  </si>
  <si>
    <t>骁勇小将 SP关索</t>
  </si>
  <si>
    <t>2月第三周皮肤</t>
  </si>
  <si>
    <t>星花柔矛 张星彩</t>
  </si>
  <si>
    <t>与虎嬉戏 孙鲁育</t>
  </si>
  <si>
    <t>缘后雅志 步练师</t>
  </si>
  <si>
    <t>红飞翠舞 SP张星彩</t>
  </si>
  <si>
    <t>登锋陷阵 张辽</t>
  </si>
  <si>
    <t>采莲江南 小乔（竖版）</t>
  </si>
  <si>
    <t>花舞血带 灵雎</t>
  </si>
  <si>
    <t>鬼谋乱世 SP贾诩</t>
  </si>
  <si>
    <t>鸩杀少帝 李儒</t>
  </si>
  <si>
    <t xml:space="preserve">端午限定 羊徽瑜 </t>
  </si>
  <si>
    <t>花好月圆 黄月英</t>
  </si>
  <si>
    <t>翩舞星灵 小乔</t>
  </si>
  <si>
    <t>金枝玉叶 SP关银屏</t>
  </si>
  <si>
    <t>谋定天下 荀彧</t>
  </si>
  <si>
    <t>新禾兴国 界司马懿</t>
  </si>
  <si>
    <t>绝策魔仕 李儒</t>
  </si>
  <si>
    <t>5月第三周皮肤</t>
  </si>
  <si>
    <t>断情伤躯 张春华</t>
  </si>
  <si>
    <t>清异明心 王异</t>
  </si>
  <si>
    <t>武动乾坤 界吕布</t>
  </si>
  <si>
    <t>淑人君子 陆逊</t>
  </si>
  <si>
    <t>星春候福 全家福</t>
  </si>
  <si>
    <t>冥夜引念 SP贾诩</t>
  </si>
  <si>
    <t>故土难离 SP蔡文姬</t>
  </si>
  <si>
    <t>花好月圆 甄姬</t>
  </si>
  <si>
    <t>明智春馨 全家福</t>
  </si>
  <si>
    <t>枪碎星河 张星彩</t>
  </si>
  <si>
    <t>描眉绘唇 糜夫人</t>
  </si>
  <si>
    <t>宽容慈惠 步练师</t>
  </si>
  <si>
    <t>玉脂牵芯 SP貂蝉</t>
  </si>
  <si>
    <t>众人之表 鲁肃</t>
  </si>
  <si>
    <t>4月第三周皮肤</t>
  </si>
  <si>
    <t>烟绚繁星 赵云马云騄</t>
  </si>
  <si>
    <t>烈焰燃天 界陆逊</t>
  </si>
  <si>
    <t>智飞巧慧 界黄月英</t>
  </si>
  <si>
    <t>工神月英 黄月英</t>
  </si>
  <si>
    <t>花好月圆 孙尚香</t>
  </si>
  <si>
    <t xml:space="preserve"> 熟心百药 华佗</t>
  </si>
  <si>
    <t>月下弄兔 貂蝉</t>
  </si>
  <si>
    <t>归乡别离 SP蔡文姬</t>
  </si>
  <si>
    <t>持匕待机 灵雎</t>
  </si>
  <si>
    <t>3月第二周皮肤</t>
  </si>
  <si>
    <t>寄情山水 张菖蒲</t>
  </si>
  <si>
    <t>2021/11月8日</t>
  </si>
  <si>
    <t>2021/11月9日</t>
  </si>
  <si>
    <t>2021/11月10日</t>
  </si>
  <si>
    <t>2021/11月11日</t>
  </si>
  <si>
    <t>2021/11月12日</t>
  </si>
  <si>
    <t>2021/11月13日</t>
  </si>
  <si>
    <t>3月第一周皮肤</t>
  </si>
  <si>
    <t>12月第五周皮肤</t>
  </si>
  <si>
    <t>3月第三周皮肤</t>
  </si>
  <si>
    <t>6月第三周皮肤</t>
  </si>
  <si>
    <t>7月第二周皮肤</t>
  </si>
  <si>
    <t>9月第二周皮肤</t>
  </si>
  <si>
    <t>11月第二周皮肤</t>
  </si>
  <si>
    <t>杀夫弑敌 徐氏</t>
  </si>
  <si>
    <t>九天揽月 Q版黄月英</t>
  </si>
  <si>
    <t>凰舞九天 关银屏</t>
  </si>
  <si>
    <t>雪诉离伤 蔡文姬</t>
  </si>
  <si>
    <t>3月第四周皮肤</t>
  </si>
  <si>
    <t>问道于天 诸葛亮</t>
  </si>
  <si>
    <t>2021/11月15日</t>
  </si>
  <si>
    <t>2021/11月16日</t>
  </si>
  <si>
    <t>2021/11月17日</t>
  </si>
  <si>
    <t>2021/11月18日</t>
  </si>
  <si>
    <t>2021/11月19日</t>
  </si>
  <si>
    <t>2021/11月20日</t>
  </si>
  <si>
    <t>2021/11月21日</t>
  </si>
  <si>
    <t>7月第三周皮肤</t>
  </si>
  <si>
    <t>9月第三周皮肤</t>
  </si>
  <si>
    <t>11月第三周皮肤</t>
  </si>
  <si>
    <t>颍川之才 戏志才</t>
  </si>
  <si>
    <t>清雅止奢 王基</t>
  </si>
  <si>
    <t>挥剑驭火 陆逊</t>
  </si>
  <si>
    <t>玉颜双娇 孙鲁育</t>
  </si>
  <si>
    <r>
      <rPr>
        <sz val="10"/>
        <color rgb="FFE7E6E6"/>
        <rFont val="微软雅黑"/>
        <charset val="134"/>
      </rPr>
      <t xml:space="preserve">7月第一周皮肤
</t>
    </r>
    <r>
      <rPr>
        <sz val="10"/>
        <color rgb="FFFFFF00"/>
        <rFont val="微软雅黑"/>
        <charset val="134"/>
      </rPr>
      <t>本周上新三款产品</t>
    </r>
  </si>
  <si>
    <t>2021/11月22日</t>
  </si>
  <si>
    <t>2021/11月23日</t>
  </si>
  <si>
    <t>2021/11月24日</t>
  </si>
  <si>
    <t>2021/11月25日</t>
  </si>
  <si>
    <t>2021/11月26日</t>
  </si>
  <si>
    <t>2021/11月27日</t>
  </si>
  <si>
    <t>2021/11月28日</t>
  </si>
  <si>
    <t>2021/11月29日</t>
  </si>
  <si>
    <t>2021/11月30日</t>
  </si>
  <si>
    <t>7月第四周皮肤</t>
  </si>
  <si>
    <t>9月第四周皮肤</t>
  </si>
  <si>
    <t>11月第四周皮肤</t>
  </si>
  <si>
    <t>1月第三周皮肤</t>
  </si>
  <si>
    <t>5月第四周皮肤</t>
  </si>
  <si>
    <t>7月第五周皮肤</t>
  </si>
  <si>
    <t>9月第五周皮肤</t>
  </si>
  <si>
    <t>八红缨彩云 徐氏</t>
  </si>
  <si>
    <t>上兵伐谋 法正</t>
  </si>
  <si>
    <r>
      <rPr>
        <sz val="10"/>
        <color rgb="FFE7E6E6"/>
        <rFont val="微软雅黑"/>
        <charset val="134"/>
      </rPr>
      <t xml:space="preserve">7月第二周皮肤
</t>
    </r>
    <r>
      <rPr>
        <sz val="10"/>
        <color rgb="FFFFFF00"/>
        <rFont val="微软雅黑"/>
        <charset val="134"/>
      </rPr>
      <t>本周上新三款产品</t>
    </r>
  </si>
  <si>
    <t>清雨踏春 吕蒙</t>
  </si>
  <si>
    <t>药练玄妙 华佗</t>
  </si>
  <si>
    <t>1月第四周皮肤</t>
  </si>
  <si>
    <t>筹谋画策 刘晔</t>
  </si>
  <si>
    <t>独秉固志 王基</t>
  </si>
  <si>
    <t>凤飞赐福 吴苋</t>
  </si>
  <si>
    <t>娇巧伶俐 孙鲁育</t>
  </si>
  <si>
    <t>牛年端午 孙鲁育</t>
  </si>
  <si>
    <t>战场绝版 大小乔</t>
  </si>
  <si>
    <t>牛年端午 孙鲁班</t>
  </si>
  <si>
    <t>夷陵破蜀 神陆逊</t>
  </si>
  <si>
    <t>淑逸闲华 吴国太</t>
  </si>
  <si>
    <t>戡律定科 法正</t>
  </si>
  <si>
    <t>祈福祛灾 张琪瑛</t>
  </si>
  <si>
    <t>兼资文武 神吕蒙</t>
  </si>
  <si>
    <t>抚琴绘黛 魏蔡文姬</t>
  </si>
  <si>
    <t>举棋若定 戏志才</t>
  </si>
  <si>
    <t>月夜逐华 张春华</t>
  </si>
  <si>
    <t>4月第四周皮肤</t>
  </si>
  <si>
    <r>
      <rPr>
        <sz val="10"/>
        <color rgb="FFE7E6E6"/>
        <rFont val="微软雅黑"/>
        <charset val="134"/>
      </rPr>
      <t xml:space="preserve">7月第四周皮肤
</t>
    </r>
    <r>
      <rPr>
        <sz val="10"/>
        <color rgb="FFFFFF00"/>
        <rFont val="微软雅黑"/>
        <charset val="134"/>
      </rPr>
      <t>本周上新三款产品</t>
    </r>
  </si>
  <si>
    <t>一世风华 郭嘉</t>
  </si>
  <si>
    <t>风雅清韵 郭嘉</t>
  </si>
  <si>
    <t>清奢明水 王基</t>
  </si>
  <si>
    <t>采莲江南 小乔</t>
  </si>
  <si>
    <r>
      <rPr>
        <sz val="10"/>
        <color rgb="FFE7E6E6"/>
        <rFont val="微软雅黑"/>
        <charset val="134"/>
      </rPr>
      <t xml:space="preserve">7月第五周皮肤
</t>
    </r>
    <r>
      <rPr>
        <sz val="10"/>
        <color rgb="FFFFFF00"/>
        <rFont val="微软雅黑"/>
        <charset val="134"/>
      </rPr>
      <t>本周上新三款产品</t>
    </r>
  </si>
  <si>
    <t>萤绕佳人 甄姬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</si>
</sst>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01" formatCode="0.00_ 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Microsoft YaHei UI"/>
      <charset val="134"/>
    </font>
    <font>
      <b/>
      <sz val="11"/>
      <color theme="1"/>
      <name val="Microsoft YaHei UI"/>
      <charset val="134"/>
    </font>
    <font>
      <sz val="10"/>
      <color theme="1"/>
      <name val="宋体"/>
      <charset val="134"/>
      <scheme val="minor"/>
    </font>
    <font>
      <sz val="10"/>
      <color rgb="FFE7E6E6"/>
      <name val="Microsoft YaHei UI"/>
      <charset val="134"/>
    </font>
    <font>
      <sz val="10"/>
      <color theme="1"/>
      <name val="Microsoft YaHei UI"/>
      <charset val="134"/>
    </font>
    <font>
      <sz val="10"/>
      <color rgb="FF191F25"/>
      <name val="Microsoft YaHei UI"/>
      <charset val="134"/>
    </font>
    <font>
      <sz val="10"/>
      <color rgb="FF000000"/>
      <name val="Microsoft YaHei UI"/>
      <charset val="134"/>
    </font>
    <font>
      <sz val="10"/>
      <color rgb="FF000000"/>
      <name val="宋体"/>
      <charset val="134"/>
    </font>
    <font>
      <b/>
      <sz val="10"/>
      <color theme="1"/>
      <name val="Microsoft YaHei UI"/>
      <charset val="134"/>
    </font>
    <font>
      <b/>
      <sz val="10"/>
      <color rgb="FFE7E6E6"/>
      <name val="微软雅黑"/>
      <charset val="134"/>
    </font>
    <font>
      <sz val="10"/>
      <color rgb="FFE7E6E6"/>
      <name val="微软雅黑"/>
      <charset val="134"/>
    </font>
    <font>
      <sz val="10"/>
      <name val="Microsoft YaHei UI"/>
      <charset val="134"/>
    </font>
    <font>
      <sz val="10"/>
      <color rgb="FFFF0000"/>
      <name val="Microsoft YaHei UI"/>
      <charset val="134"/>
    </font>
    <font>
      <sz val="10"/>
      <color rgb="FF00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rgb="FF000000"/>
      <name val="Microsoft YaHei UI"/>
      <charset val="134"/>
    </font>
    <font>
      <sz val="10"/>
      <color rgb="FFFFFF00"/>
      <name val="微软雅黑"/>
      <charset val="134"/>
    </font>
    <font>
      <b/>
      <sz val="11"/>
      <color rgb="FFFF0000"/>
      <name val="Microsoft YaHei UI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DE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5" fillId="3" borderId="4" xfId="0" applyFont="1" applyFill="1" applyBorder="1" applyAlignment="1">
      <alignment horizontal="center" vertical="center"/>
    </xf>
    <xf numFmtId="31" fontId="5" fillId="3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201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5" fillId="5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3" fontId="10" fillId="4" borderId="2" xfId="0" applyNumberFormat="1" applyFont="1" applyFill="1" applyBorder="1" applyAlignment="1">
      <alignment horizontal="center" vertical="center"/>
    </xf>
    <xf numFmtId="201" fontId="10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11" fillId="5" borderId="12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1" fillId="5" borderId="10" xfId="0" applyNumberFormat="1" applyFont="1" applyFill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/>
    </xf>
    <xf numFmtId="0" fontId="13" fillId="0" borderId="1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2" fillId="5" borderId="6" xfId="0" applyNumberFormat="1" applyFont="1" applyFill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/>
    </xf>
    <xf numFmtId="0" fontId="5" fillId="5" borderId="11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5" fillId="5" borderId="0" xfId="0" applyNumberFormat="1" applyFont="1" applyFill="1" applyBorder="1" applyAlignment="1">
      <alignment vertical="center"/>
    </xf>
    <xf numFmtId="0" fontId="7" fillId="7" borderId="0" xfId="0" applyNumberFormat="1" applyFont="1" applyFill="1" applyBorder="1" applyAlignment="1">
      <alignment horizontal="center"/>
    </xf>
    <xf numFmtId="0" fontId="14" fillId="7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4" fillId="0" borderId="14" xfId="0" applyNumberFormat="1" applyFont="1" applyBorder="1" applyAlignment="1">
      <alignment horizontal="center"/>
    </xf>
    <xf numFmtId="0" fontId="16" fillId="8" borderId="2" xfId="0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10" fontId="18" fillId="0" borderId="2" xfId="1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1" fillId="0" borderId="2" xfId="0" applyFont="1" applyBorder="1" applyAlignment="1"/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5" borderId="8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11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2" fillId="5" borderId="4" xfId="0" applyNumberFormat="1" applyFont="1" applyFill="1" applyBorder="1" applyAlignment="1">
      <alignment horizontal="center" vertical="center" wrapText="1"/>
    </xf>
    <xf numFmtId="0" fontId="12" fillId="5" borderId="5" xfId="0" applyNumberFormat="1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34" sqref="L3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8</v>
      </c>
      <c r="E8" s="3" t="s">
        <v>9</v>
      </c>
      <c r="F8" s="3"/>
      <c r="G8" s="4">
        <f>SUM(G9:G35)</f>
        <v>8</v>
      </c>
    </row>
    <row r="9" spans="2:7" ht="16.5" x14ac:dyDescent="0.15">
      <c r="B9" s="3" t="s">
        <v>10</v>
      </c>
      <c r="C9" s="3" t="s">
        <v>11</v>
      </c>
      <c r="D9" s="4">
        <v>2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0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0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2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36</v>
      </c>
      <c r="C30" s="3" t="s">
        <v>37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1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3</v>
      </c>
      <c r="E39" s="7"/>
      <c r="F39" s="7" t="s">
        <v>11</v>
      </c>
      <c r="G39" s="8">
        <f>G9+G11+G12+G15+G16+G24++G19+G25+G22+G27</f>
        <v>3</v>
      </c>
    </row>
    <row r="40" spans="2:7" ht="16.5" x14ac:dyDescent="0.15">
      <c r="B40" s="3"/>
      <c r="C40" s="7" t="s">
        <v>19</v>
      </c>
      <c r="D40" s="8">
        <f>D14+D23+D29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0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2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1</v>
      </c>
    </row>
    <row r="50" spans="1:7" ht="16.5" x14ac:dyDescent="0.15">
      <c r="B50" s="68"/>
      <c r="C50" s="7" t="s">
        <v>52</v>
      </c>
      <c r="D50" s="8">
        <f>D30+D31+D32+D33+D34</f>
        <v>0</v>
      </c>
      <c r="E50" s="7"/>
      <c r="F50" s="7" t="s">
        <v>52</v>
      </c>
      <c r="G50" s="8">
        <f>G30+G31+G32+G33+G34</f>
        <v>0</v>
      </c>
    </row>
    <row r="51" spans="1:7" ht="16.5" x14ac:dyDescent="0.15">
      <c r="A51" s="63" t="s">
        <v>53</v>
      </c>
      <c r="B51" s="63">
        <v>66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173.9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107.9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0.62047153536515243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2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16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1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2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0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1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1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0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6</v>
      </c>
    </row>
    <row r="40" spans="2:7" ht="16.5" x14ac:dyDescent="0.15">
      <c r="B40" s="3"/>
      <c r="C40" s="7" t="s">
        <v>19</v>
      </c>
      <c r="D40" s="8">
        <f>D14+D23+D29+D30+D31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3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3</v>
      </c>
    </row>
    <row r="50" spans="1:7" ht="16.5" x14ac:dyDescent="0.15">
      <c r="B50" s="68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3</v>
      </c>
    </row>
    <row r="51" spans="1:7" ht="16.5" x14ac:dyDescent="0.15">
      <c r="A51" s="63" t="s">
        <v>53</v>
      </c>
      <c r="B51" s="63">
        <v>42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124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82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0.66129032258064513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D38" sqref="D38:D5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13</v>
      </c>
      <c r="E8" s="3" t="s">
        <v>9</v>
      </c>
      <c r="F8" s="3"/>
      <c r="G8" s="4">
        <f>SUM(G9:G35)</f>
        <v>29</v>
      </c>
    </row>
    <row r="9" spans="2:7" ht="16.5" x14ac:dyDescent="0.15">
      <c r="B9" s="3" t="s">
        <v>10</v>
      </c>
      <c r="C9" s="3" t="s">
        <v>11</v>
      </c>
      <c r="D9" s="4">
        <v>3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1</v>
      </c>
      <c r="E16" s="3" t="s">
        <v>21</v>
      </c>
      <c r="F16" s="3" t="s">
        <v>11</v>
      </c>
      <c r="G16" s="4">
        <v>3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2</v>
      </c>
      <c r="E18" s="3" t="s">
        <v>23</v>
      </c>
      <c r="F18" s="3" t="s">
        <v>17</v>
      </c>
      <c r="G18" s="4">
        <v>2</v>
      </c>
    </row>
    <row r="19" spans="2:7" ht="16.5" x14ac:dyDescent="0.15">
      <c r="B19" s="3" t="s">
        <v>24</v>
      </c>
      <c r="C19" s="3" t="s">
        <v>11</v>
      </c>
      <c r="D19" s="4">
        <v>1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2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1</v>
      </c>
    </row>
    <row r="32" spans="2:7" ht="16.5" x14ac:dyDescent="0.15">
      <c r="B32" s="3" t="s">
        <v>39</v>
      </c>
      <c r="C32" s="3" t="s">
        <v>37</v>
      </c>
      <c r="D32" s="4">
        <v>1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3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2</v>
      </c>
      <c r="E38" s="7"/>
      <c r="F38" s="7" t="s">
        <v>17</v>
      </c>
      <c r="G38" s="8">
        <f>G13+G18+G21+G26</f>
        <v>2</v>
      </c>
    </row>
    <row r="39" spans="2:7" ht="16.5" x14ac:dyDescent="0.15">
      <c r="B39" s="3"/>
      <c r="C39" s="7" t="s">
        <v>11</v>
      </c>
      <c r="D39" s="8">
        <f>D9+D11+D12+D15+D16+D24++D19+D25+D22+D27</f>
        <v>6</v>
      </c>
      <c r="E39" s="7"/>
      <c r="F39" s="7" t="s">
        <v>11</v>
      </c>
      <c r="G39" s="8">
        <f>G9+G11+G12+G15+G16+G24++G19+G25+G22+G27</f>
        <v>12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3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3</v>
      </c>
    </row>
    <row r="50" spans="1:7" ht="16.5" x14ac:dyDescent="0.15">
      <c r="B50" s="68"/>
      <c r="C50" s="7" t="s">
        <v>52</v>
      </c>
      <c r="D50" s="8">
        <f>D32+D33+D34</f>
        <v>4</v>
      </c>
      <c r="E50" s="7"/>
      <c r="F50" s="7" t="s">
        <v>52</v>
      </c>
      <c r="G50" s="8">
        <f>G30+G31+G32+G33+G34</f>
        <v>8</v>
      </c>
    </row>
    <row r="51" spans="1:7" ht="16.5" x14ac:dyDescent="0.15">
      <c r="A51" s="63" t="s">
        <v>53</v>
      </c>
      <c r="B51" s="63">
        <v>109.5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328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218.5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0.66615853658536583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9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4</v>
      </c>
      <c r="E8" s="3" t="s">
        <v>9</v>
      </c>
      <c r="F8" s="3"/>
      <c r="G8" s="4">
        <f>SUM(G9:G35)</f>
        <v>33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3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1</v>
      </c>
      <c r="E18" s="3" t="s">
        <v>23</v>
      </c>
      <c r="F18" s="3" t="s">
        <v>17</v>
      </c>
      <c r="G18" s="4">
        <v>3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3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3</v>
      </c>
    </row>
    <row r="39" spans="2:7" ht="16.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13</v>
      </c>
    </row>
    <row r="40" spans="2:7" ht="16.5" x14ac:dyDescent="0.15">
      <c r="B40" s="3"/>
      <c r="C40" s="7" t="s">
        <v>19</v>
      </c>
      <c r="D40" s="8">
        <f>D30+D31</f>
        <v>2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3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3</v>
      </c>
    </row>
    <row r="50" spans="1:7" ht="16.5" x14ac:dyDescent="0.15">
      <c r="B50" s="68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10</v>
      </c>
    </row>
    <row r="51" spans="1:7" ht="16.5" x14ac:dyDescent="0.15">
      <c r="A51" s="63" t="s">
        <v>53</v>
      </c>
      <c r="B51" s="63">
        <v>33.5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95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61.5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0.64736842105263159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4" workbookViewId="0">
      <selection activeCell="G9" sqref="G9:G3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4</v>
      </c>
      <c r="E8" s="3" t="s">
        <v>9</v>
      </c>
      <c r="F8" s="3"/>
      <c r="G8" s="4">
        <f>SUM(G9:G38)</f>
        <v>37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1</v>
      </c>
      <c r="E16" s="3" t="s">
        <v>21</v>
      </c>
      <c r="F16" s="3" t="s">
        <v>11</v>
      </c>
      <c r="G16" s="4">
        <v>4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3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2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1</v>
      </c>
      <c r="E28" s="3" t="s">
        <v>33</v>
      </c>
      <c r="F28" s="3" t="s">
        <v>34</v>
      </c>
      <c r="G28" s="4">
        <v>1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3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0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3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74"/>
      <c r="E40" s="3"/>
      <c r="F40" s="5" t="s">
        <v>45</v>
      </c>
      <c r="G40" s="6"/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3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14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5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1</v>
      </c>
      <c r="E51" s="7"/>
      <c r="F51" s="7" t="s">
        <v>34</v>
      </c>
      <c r="G51" s="8">
        <f>G28</f>
        <v>1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3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10</v>
      </c>
    </row>
    <row r="54" spans="1:7" ht="16.5" x14ac:dyDescent="0.15">
      <c r="A54" s="63" t="s">
        <v>53</v>
      </c>
      <c r="B54" s="63">
        <v>42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116.56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74.56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0.63967055593685651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13" workbookViewId="0">
      <selection activeCell="K41" sqref="K4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2</v>
      </c>
      <c r="E8" s="3" t="s">
        <v>9</v>
      </c>
      <c r="F8" s="3"/>
      <c r="G8" s="4">
        <f>SUM(G9:G38)</f>
        <v>39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1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4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1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3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1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3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4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1</v>
      </c>
      <c r="E36" s="3" t="s">
        <v>60</v>
      </c>
      <c r="F36" s="3" t="s">
        <v>17</v>
      </c>
      <c r="G36" s="4">
        <v>1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3</v>
      </c>
    </row>
    <row r="39" spans="2:7" ht="16.5" x14ac:dyDescent="0.15">
      <c r="B39" s="3"/>
      <c r="C39" s="3"/>
      <c r="D39" s="4"/>
      <c r="E39" s="3"/>
      <c r="F39" s="3"/>
      <c r="G39" s="3">
        <v>0</v>
      </c>
    </row>
    <row r="40" spans="2:7" ht="16.5" x14ac:dyDescent="0.15">
      <c r="B40" s="3"/>
      <c r="C40" s="67" t="s">
        <v>44</v>
      </c>
      <c r="D40" s="74"/>
      <c r="E40" s="3"/>
      <c r="F40" s="5" t="s">
        <v>45</v>
      </c>
      <c r="G40" s="6"/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0</v>
      </c>
      <c r="E42" s="7"/>
      <c r="F42" s="7" t="s">
        <v>11</v>
      </c>
      <c r="G42" s="8">
        <f>G9+G11+G12+G15+G16+G24++G19+G25+G22+G27</f>
        <v>14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6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1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3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10</v>
      </c>
    </row>
    <row r="54" spans="1:7" ht="16.5" x14ac:dyDescent="0.15">
      <c r="A54" s="63" t="s">
        <v>53</v>
      </c>
      <c r="B54" s="63">
        <v>17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56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39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0.6964285714285714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9" sqref="G9:G3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6</v>
      </c>
      <c r="E8" s="3" t="s">
        <v>9</v>
      </c>
      <c r="F8" s="3"/>
      <c r="G8" s="4">
        <f>SUM(G9:G38)</f>
        <v>6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0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0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2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0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74"/>
      <c r="E40" s="3"/>
      <c r="F40" s="5" t="s">
        <v>45</v>
      </c>
      <c r="G40" s="6"/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1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8"/>
      <c r="C53" s="7" t="s">
        <v>52</v>
      </c>
      <c r="D53" s="8">
        <f>D32+D33+D34+D31+D30</f>
        <v>2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3" t="s">
        <v>53</v>
      </c>
      <c r="B54" s="63">
        <v>51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146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95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0.65068493150684936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2" workbookViewId="0">
      <selection activeCell="D41" sqref="D41:D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10</v>
      </c>
      <c r="E8" s="3" t="s">
        <v>9</v>
      </c>
      <c r="F8" s="3"/>
      <c r="G8" s="4">
        <f>SUM(G9:G38)</f>
        <v>16</v>
      </c>
    </row>
    <row r="9" spans="2:7" ht="16.5" x14ac:dyDescent="0.15">
      <c r="B9" s="3" t="s">
        <v>10</v>
      </c>
      <c r="C9" s="3" t="s">
        <v>11</v>
      </c>
      <c r="D9" s="4">
        <v>1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3</v>
      </c>
      <c r="E17" s="3" t="s">
        <v>22</v>
      </c>
      <c r="F17" s="3" t="s">
        <v>13</v>
      </c>
      <c r="G17" s="4">
        <v>3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2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1</v>
      </c>
      <c r="E36" s="3" t="s">
        <v>60</v>
      </c>
      <c r="F36" s="3" t="s">
        <v>17</v>
      </c>
      <c r="G36" s="4">
        <v>1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2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10</v>
      </c>
      <c r="E40" s="3"/>
      <c r="F40" s="5" t="s">
        <v>45</v>
      </c>
      <c r="G40" s="6">
        <f>SUM(G41:G53)</f>
        <v>16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2</v>
      </c>
    </row>
    <row r="42" spans="2:7" ht="16.5" x14ac:dyDescent="0.15">
      <c r="B42" s="3"/>
      <c r="C42" s="7" t="s">
        <v>11</v>
      </c>
      <c r="D42" s="8">
        <f>D9+D11+D12+D15+D16+D24++D19+D25+D22+D27</f>
        <v>3</v>
      </c>
      <c r="E42" s="7"/>
      <c r="F42" s="7" t="s">
        <v>11</v>
      </c>
      <c r="G42" s="8">
        <f>G9+G11+G12+G15+G16+G24++G19+G25+G22+G27</f>
        <v>4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4</v>
      </c>
      <c r="E44" s="7"/>
      <c r="F44" s="7" t="s">
        <v>13</v>
      </c>
      <c r="G44" s="8">
        <f>G10+G17+G20</f>
        <v>5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2</v>
      </c>
      <c r="E52" s="7"/>
      <c r="F52" s="7" t="s">
        <v>43</v>
      </c>
      <c r="G52" s="8">
        <f>G38</f>
        <v>2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3" t="s">
        <v>53</v>
      </c>
      <c r="B54" s="63">
        <v>84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243.8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159.80000000000001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0.65545529122231339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5" workbookViewId="0">
      <selection activeCell="F58" sqref="F58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5</v>
      </c>
      <c r="E8" s="3" t="s">
        <v>9</v>
      </c>
      <c r="F8" s="3"/>
      <c r="G8" s="4">
        <f>SUM(G9:G38)</f>
        <v>21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1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4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3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1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5</v>
      </c>
      <c r="E40" s="3"/>
      <c r="F40" s="5" t="s">
        <v>45</v>
      </c>
      <c r="G40" s="6">
        <f>SUM(G41:G53)</f>
        <v>21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2</v>
      </c>
    </row>
    <row r="42" spans="2:7" ht="16.5" x14ac:dyDescent="0.15">
      <c r="B42" s="3"/>
      <c r="C42" s="7" t="s">
        <v>11</v>
      </c>
      <c r="D42" s="8">
        <f>D9+D11+D12+D15+D16+D24++D19+D25+D22+D27</f>
        <v>3</v>
      </c>
      <c r="E42" s="7"/>
      <c r="F42" s="7" t="s">
        <v>11</v>
      </c>
      <c r="G42" s="8">
        <f>G9+G11+G12+G15+G16+G24++G19+G25+G22+G27</f>
        <v>7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7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3" t="s">
        <v>53</v>
      </c>
      <c r="B54" s="63">
        <v>41.5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119.4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77.900000000000006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0.65242881072026804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2" workbookViewId="0">
      <selection activeCell="D41" sqref="D41:D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7</v>
      </c>
      <c r="E8" s="3" t="s">
        <v>9</v>
      </c>
      <c r="F8" s="3"/>
      <c r="G8" s="4">
        <f>SUM(G9:G38)</f>
        <v>28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2</v>
      </c>
      <c r="E10" s="3" t="s">
        <v>12</v>
      </c>
      <c r="F10" s="3" t="s">
        <v>13</v>
      </c>
      <c r="G10" s="4">
        <v>3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5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4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2</v>
      </c>
      <c r="E36" s="3" t="s">
        <v>60</v>
      </c>
      <c r="F36" s="3" t="s">
        <v>17</v>
      </c>
      <c r="G36" s="4">
        <v>3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7</v>
      </c>
      <c r="E40" s="3"/>
      <c r="F40" s="5" t="s">
        <v>45</v>
      </c>
      <c r="G40" s="6">
        <f>SUM(G41:G53)</f>
        <v>28</v>
      </c>
    </row>
    <row r="41" spans="2:7" ht="16.5" x14ac:dyDescent="0.15">
      <c r="B41" s="3"/>
      <c r="C41" s="7" t="s">
        <v>17</v>
      </c>
      <c r="D41" s="8">
        <f>D13+D18+D21+D26+D36+D37</f>
        <v>2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9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3</v>
      </c>
      <c r="E44" s="7"/>
      <c r="F44" s="7" t="s">
        <v>13</v>
      </c>
      <c r="G44" s="8">
        <f>G10+G17+G20</f>
        <v>10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2</v>
      </c>
    </row>
    <row r="54" spans="1:7" ht="16.5" x14ac:dyDescent="0.15">
      <c r="A54" s="63" t="s">
        <v>53</v>
      </c>
      <c r="B54" s="63">
        <v>58.5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198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139.5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0.70454545454545459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4" workbookViewId="0">
      <selection activeCell="J66" sqref="J6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7</v>
      </c>
      <c r="E8" s="3" t="s">
        <v>9</v>
      </c>
      <c r="F8" s="3"/>
      <c r="G8" s="4">
        <f>SUM(G9:G38)</f>
        <v>35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3</v>
      </c>
      <c r="E13" s="3" t="s">
        <v>16</v>
      </c>
      <c r="F13" s="3" t="s">
        <v>17</v>
      </c>
      <c r="G13" s="4">
        <v>4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6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5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1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0</v>
      </c>
      <c r="E35" s="3" t="s">
        <v>59</v>
      </c>
      <c r="F35" s="3" t="s">
        <v>19</v>
      </c>
      <c r="G35" s="4">
        <v>0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3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7</v>
      </c>
      <c r="E40" s="3"/>
      <c r="F40" s="5" t="s">
        <v>45</v>
      </c>
      <c r="G40" s="6">
        <f>SUM(G41:G53)</f>
        <v>35</v>
      </c>
    </row>
    <row r="41" spans="2:7" ht="16.5" x14ac:dyDescent="0.15">
      <c r="B41" s="3"/>
      <c r="C41" s="7" t="s">
        <v>17</v>
      </c>
      <c r="D41" s="8">
        <f>D13+D18+D21+D26+D36+D37</f>
        <v>3</v>
      </c>
      <c r="E41" s="7"/>
      <c r="F41" s="7" t="s">
        <v>17</v>
      </c>
      <c r="G41" s="8">
        <f>G13+G18+G21+G26+G36+G37</f>
        <v>7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10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12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8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3" t="s">
        <v>53</v>
      </c>
      <c r="B54" s="63">
        <v>59.5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149.38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89.88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0.60168697282099348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53" sqref="B53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4</v>
      </c>
      <c r="E8" s="3" t="s">
        <v>9</v>
      </c>
      <c r="F8" s="3"/>
      <c r="G8" s="4">
        <f>SUM(G9:G35)</f>
        <v>12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2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3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2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2</v>
      </c>
    </row>
    <row r="50" spans="1:7" ht="16.5" x14ac:dyDescent="0.15">
      <c r="B50" s="68"/>
      <c r="C50" s="7" t="s">
        <v>52</v>
      </c>
      <c r="D50" s="8">
        <f>D31+D32+D33+D34</f>
        <v>0</v>
      </c>
      <c r="E50" s="7"/>
      <c r="F50" s="7" t="s">
        <v>52</v>
      </c>
      <c r="G50" s="8">
        <f>G30+G31+G32+G33+G34</f>
        <v>1</v>
      </c>
    </row>
    <row r="51" spans="1:7" ht="16.5" x14ac:dyDescent="0.15">
      <c r="A51" s="63" t="s">
        <v>53</v>
      </c>
      <c r="B51" s="63">
        <v>34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106.9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72.900000000000006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0.68194574368568761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5" workbookViewId="0">
      <selection activeCell="G64" sqref="G64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5</v>
      </c>
      <c r="E8" s="3" t="s">
        <v>9</v>
      </c>
      <c r="F8" s="3"/>
      <c r="G8" s="4">
        <f>SUM(G9:G38)</f>
        <v>40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4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7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1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5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2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1</v>
      </c>
      <c r="E35" s="3" t="s">
        <v>59</v>
      </c>
      <c r="F35" s="3" t="s">
        <v>19</v>
      </c>
      <c r="G35" s="4">
        <v>1</v>
      </c>
    </row>
    <row r="36" spans="2:7" ht="16.5" x14ac:dyDescent="0.15">
      <c r="B36" s="3" t="s">
        <v>60</v>
      </c>
      <c r="C36" s="3" t="s">
        <v>17</v>
      </c>
      <c r="D36" s="4">
        <v>1</v>
      </c>
      <c r="E36" s="3" t="s">
        <v>60</v>
      </c>
      <c r="F36" s="3" t="s">
        <v>17</v>
      </c>
      <c r="G36" s="4">
        <v>4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5</v>
      </c>
      <c r="E40" s="3"/>
      <c r="F40" s="5" t="s">
        <v>45</v>
      </c>
      <c r="G40" s="6">
        <f>SUM(G41:G53)</f>
        <v>40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8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12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13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3" t="s">
        <v>53</v>
      </c>
      <c r="B54" s="63">
        <v>42.5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114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71.5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0.6271929824561403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I19" sqref="I1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2</v>
      </c>
      <c r="E8" s="3" t="s">
        <v>9</v>
      </c>
      <c r="F8" s="3"/>
      <c r="G8" s="4">
        <f>SUM(G9:G38)</f>
        <v>42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4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1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7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1</v>
      </c>
      <c r="E25" s="3" t="s">
        <v>30</v>
      </c>
      <c r="F25" s="3" t="s">
        <v>11</v>
      </c>
      <c r="G25" s="4">
        <v>6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2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0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2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59</v>
      </c>
      <c r="C35" s="3" t="s">
        <v>19</v>
      </c>
      <c r="D35" s="4">
        <v>1</v>
      </c>
      <c r="E35" s="3" t="s">
        <v>59</v>
      </c>
      <c r="F35" s="3" t="s">
        <v>19</v>
      </c>
      <c r="G35" s="4">
        <v>2</v>
      </c>
    </row>
    <row r="36" spans="2:7" ht="16.5" x14ac:dyDescent="0.15">
      <c r="B36" s="3" t="s">
        <v>60</v>
      </c>
      <c r="C36" s="3" t="s">
        <v>17</v>
      </c>
      <c r="D36" s="4">
        <v>0</v>
      </c>
      <c r="E36" s="3" t="s">
        <v>60</v>
      </c>
      <c r="F36" s="3" t="s">
        <v>17</v>
      </c>
      <c r="G36" s="4">
        <v>4</v>
      </c>
    </row>
    <row r="37" spans="2:7" ht="16.5" x14ac:dyDescent="0.15">
      <c r="B37" s="3" t="s">
        <v>61</v>
      </c>
      <c r="C37" s="3" t="s">
        <v>17</v>
      </c>
      <c r="D37" s="4">
        <v>0</v>
      </c>
      <c r="E37" s="3" t="s">
        <v>61</v>
      </c>
      <c r="F37" s="3" t="s">
        <v>17</v>
      </c>
      <c r="G37" s="4">
        <v>0</v>
      </c>
    </row>
    <row r="38" spans="2:7" ht="16.5" x14ac:dyDescent="0.15">
      <c r="B38" s="3" t="s">
        <v>42</v>
      </c>
      <c r="C38" s="3" t="s">
        <v>43</v>
      </c>
      <c r="D38" s="4">
        <v>0</v>
      </c>
      <c r="E38" s="3" t="s">
        <v>42</v>
      </c>
      <c r="F38" s="3" t="s">
        <v>43</v>
      </c>
      <c r="G38" s="4">
        <v>2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2</v>
      </c>
      <c r="E40" s="3"/>
      <c r="F40" s="5" t="s">
        <v>45</v>
      </c>
      <c r="G40" s="6">
        <f>SUM(G41:G53)</f>
        <v>42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8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13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3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13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2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3" t="s">
        <v>53</v>
      </c>
      <c r="B54" s="63">
        <v>17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51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34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0.66666666666666663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36"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11</v>
      </c>
      <c r="E8" s="3" t="s">
        <v>9</v>
      </c>
      <c r="F8" s="3"/>
      <c r="G8" s="4">
        <f>SUM(G9:G38)</f>
        <v>11</v>
      </c>
    </row>
    <row r="9" spans="2:7" ht="16.5" x14ac:dyDescent="0.15">
      <c r="B9" s="3" t="s">
        <v>10</v>
      </c>
      <c r="C9" s="3" t="s">
        <v>11</v>
      </c>
      <c r="D9" s="66">
        <v>0</v>
      </c>
      <c r="E9" s="3" t="s">
        <v>10</v>
      </c>
      <c r="F9" s="3" t="s">
        <v>11</v>
      </c>
      <c r="G9" s="66">
        <v>0</v>
      </c>
    </row>
    <row r="10" spans="2:7" ht="16.5" x14ac:dyDescent="0.15">
      <c r="B10" s="3" t="s">
        <v>12</v>
      </c>
      <c r="C10" s="3" t="s">
        <v>13</v>
      </c>
      <c r="D10" s="66">
        <v>2</v>
      </c>
      <c r="E10" s="3" t="s">
        <v>12</v>
      </c>
      <c r="F10" s="3" t="s">
        <v>13</v>
      </c>
      <c r="G10" s="66">
        <v>2</v>
      </c>
    </row>
    <row r="11" spans="2:7" ht="16.5" x14ac:dyDescent="0.15">
      <c r="B11" s="3" t="s">
        <v>14</v>
      </c>
      <c r="C11" s="3" t="s">
        <v>11</v>
      </c>
      <c r="D11" s="66">
        <v>0</v>
      </c>
      <c r="E11" s="3" t="s">
        <v>14</v>
      </c>
      <c r="F11" s="3" t="s">
        <v>11</v>
      </c>
      <c r="G11" s="66">
        <v>0</v>
      </c>
    </row>
    <row r="12" spans="2:7" ht="16.5" x14ac:dyDescent="0.15">
      <c r="B12" s="3" t="s">
        <v>15</v>
      </c>
      <c r="C12" s="3" t="s">
        <v>11</v>
      </c>
      <c r="D12" s="66">
        <v>0</v>
      </c>
      <c r="E12" s="3" t="s">
        <v>15</v>
      </c>
      <c r="F12" s="3" t="s">
        <v>11</v>
      </c>
      <c r="G12" s="66">
        <v>0</v>
      </c>
    </row>
    <row r="13" spans="2:7" ht="16.5" x14ac:dyDescent="0.15">
      <c r="B13" s="3" t="s">
        <v>16</v>
      </c>
      <c r="C13" s="3" t="s">
        <v>17</v>
      </c>
      <c r="D13" s="66">
        <v>1</v>
      </c>
      <c r="E13" s="3" t="s">
        <v>16</v>
      </c>
      <c r="F13" s="3" t="s">
        <v>17</v>
      </c>
      <c r="G13" s="66">
        <v>1</v>
      </c>
    </row>
    <row r="14" spans="2:7" ht="16.5" x14ac:dyDescent="0.15">
      <c r="B14" s="3" t="s">
        <v>18</v>
      </c>
      <c r="C14" s="3" t="s">
        <v>19</v>
      </c>
      <c r="D14" s="66">
        <v>0</v>
      </c>
      <c r="E14" s="3" t="s">
        <v>18</v>
      </c>
      <c r="F14" s="3" t="s">
        <v>19</v>
      </c>
      <c r="G14" s="66">
        <v>0</v>
      </c>
    </row>
    <row r="15" spans="2:7" ht="16.5" x14ac:dyDescent="0.15">
      <c r="B15" s="3" t="s">
        <v>20</v>
      </c>
      <c r="C15" s="3" t="s">
        <v>11</v>
      </c>
      <c r="D15" s="66">
        <v>0</v>
      </c>
      <c r="E15" s="3" t="s">
        <v>20</v>
      </c>
      <c r="F15" s="3" t="s">
        <v>11</v>
      </c>
      <c r="G15" s="66">
        <v>0</v>
      </c>
    </row>
    <row r="16" spans="2:7" ht="16.5" x14ac:dyDescent="0.15">
      <c r="B16" s="3" t="s">
        <v>21</v>
      </c>
      <c r="C16" s="3" t="s">
        <v>11</v>
      </c>
      <c r="D16" s="66">
        <v>1</v>
      </c>
      <c r="E16" s="3" t="s">
        <v>21</v>
      </c>
      <c r="F16" s="3" t="s">
        <v>11</v>
      </c>
      <c r="G16" s="66">
        <v>1</v>
      </c>
    </row>
    <row r="17" spans="2:7" ht="16.5" x14ac:dyDescent="0.15">
      <c r="B17" s="3" t="s">
        <v>22</v>
      </c>
      <c r="C17" s="3" t="s">
        <v>13</v>
      </c>
      <c r="D17" s="66">
        <v>1</v>
      </c>
      <c r="E17" s="3" t="s">
        <v>22</v>
      </c>
      <c r="F17" s="3" t="s">
        <v>13</v>
      </c>
      <c r="G17" s="66">
        <v>1</v>
      </c>
    </row>
    <row r="18" spans="2:7" ht="16.5" x14ac:dyDescent="0.15">
      <c r="B18" s="3" t="s">
        <v>23</v>
      </c>
      <c r="C18" s="3" t="s">
        <v>17</v>
      </c>
      <c r="D18" s="66">
        <v>0</v>
      </c>
      <c r="E18" s="3" t="s">
        <v>23</v>
      </c>
      <c r="F18" s="3" t="s">
        <v>17</v>
      </c>
      <c r="G18" s="66">
        <v>0</v>
      </c>
    </row>
    <row r="19" spans="2:7" ht="16.5" x14ac:dyDescent="0.15">
      <c r="B19" s="3" t="s">
        <v>24</v>
      </c>
      <c r="C19" s="3" t="s">
        <v>11</v>
      </c>
      <c r="D19" s="66">
        <v>0</v>
      </c>
      <c r="E19" s="3" t="s">
        <v>24</v>
      </c>
      <c r="F19" s="3" t="s">
        <v>11</v>
      </c>
      <c r="G19" s="66">
        <v>0</v>
      </c>
    </row>
    <row r="20" spans="2:7" ht="16.5" x14ac:dyDescent="0.15">
      <c r="B20" s="3" t="s">
        <v>25</v>
      </c>
      <c r="C20" s="3" t="s">
        <v>13</v>
      </c>
      <c r="D20" s="66">
        <v>1</v>
      </c>
      <c r="E20" s="3" t="s">
        <v>25</v>
      </c>
      <c r="F20" s="3" t="s">
        <v>13</v>
      </c>
      <c r="G20" s="66">
        <v>1</v>
      </c>
    </row>
    <row r="21" spans="2:7" ht="16.5" x14ac:dyDescent="0.15">
      <c r="B21" s="3" t="s">
        <v>26</v>
      </c>
      <c r="C21" s="3" t="s">
        <v>17</v>
      </c>
      <c r="D21" s="66">
        <v>0</v>
      </c>
      <c r="E21" s="3" t="s">
        <v>26</v>
      </c>
      <c r="F21" s="3" t="s">
        <v>17</v>
      </c>
      <c r="G21" s="66">
        <v>0</v>
      </c>
    </row>
    <row r="22" spans="2:7" ht="16.5" x14ac:dyDescent="0.15">
      <c r="B22" s="3" t="s">
        <v>27</v>
      </c>
      <c r="C22" s="3" t="s">
        <v>11</v>
      </c>
      <c r="D22" s="66">
        <v>0</v>
      </c>
      <c r="E22" s="3" t="s">
        <v>27</v>
      </c>
      <c r="F22" s="3" t="s">
        <v>11</v>
      </c>
      <c r="G22" s="66">
        <v>0</v>
      </c>
    </row>
    <row r="23" spans="2:7" ht="16.5" x14ac:dyDescent="0.15">
      <c r="B23" s="3" t="s">
        <v>28</v>
      </c>
      <c r="C23" s="3" t="s">
        <v>19</v>
      </c>
      <c r="D23" s="66">
        <v>0</v>
      </c>
      <c r="E23" s="3" t="s">
        <v>28</v>
      </c>
      <c r="F23" s="3" t="s">
        <v>19</v>
      </c>
      <c r="G23" s="66">
        <v>0</v>
      </c>
    </row>
    <row r="24" spans="2:7" ht="16.5" x14ac:dyDescent="0.15">
      <c r="B24" s="3" t="s">
        <v>29</v>
      </c>
      <c r="C24" s="3" t="s">
        <v>11</v>
      </c>
      <c r="D24" s="66">
        <v>0</v>
      </c>
      <c r="E24" s="3" t="s">
        <v>29</v>
      </c>
      <c r="F24" s="3" t="s">
        <v>11</v>
      </c>
      <c r="G24" s="66">
        <v>0</v>
      </c>
    </row>
    <row r="25" spans="2:7" ht="16.5" x14ac:dyDescent="0.15">
      <c r="B25" s="3" t="s">
        <v>30</v>
      </c>
      <c r="C25" s="3" t="s">
        <v>11</v>
      </c>
      <c r="D25" s="66">
        <v>0</v>
      </c>
      <c r="E25" s="3" t="s">
        <v>30</v>
      </c>
      <c r="F25" s="3" t="s">
        <v>11</v>
      </c>
      <c r="G25" s="66">
        <v>0</v>
      </c>
    </row>
    <row r="26" spans="2:7" ht="16.5" x14ac:dyDescent="0.15">
      <c r="B26" s="3" t="s">
        <v>31</v>
      </c>
      <c r="C26" s="3" t="s">
        <v>17</v>
      </c>
      <c r="D26" s="66">
        <v>0</v>
      </c>
      <c r="E26" s="3" t="s">
        <v>31</v>
      </c>
      <c r="F26" s="3" t="s">
        <v>17</v>
      </c>
      <c r="G26" s="66">
        <v>0</v>
      </c>
    </row>
    <row r="27" spans="2:7" ht="16.5" x14ac:dyDescent="0.15">
      <c r="B27" s="3" t="s">
        <v>32</v>
      </c>
      <c r="C27" s="3" t="s">
        <v>11</v>
      </c>
      <c r="D27" s="66">
        <v>1</v>
      </c>
      <c r="E27" s="3" t="s">
        <v>32</v>
      </c>
      <c r="F27" s="3" t="s">
        <v>11</v>
      </c>
      <c r="G27" s="66">
        <v>1</v>
      </c>
    </row>
    <row r="28" spans="2:7" ht="16.5" x14ac:dyDescent="0.15">
      <c r="B28" s="3" t="s">
        <v>33</v>
      </c>
      <c r="C28" s="3" t="s">
        <v>34</v>
      </c>
      <c r="D28" s="66">
        <v>0</v>
      </c>
      <c r="E28" s="3" t="s">
        <v>33</v>
      </c>
      <c r="F28" s="3" t="s">
        <v>34</v>
      </c>
      <c r="G28" s="66">
        <v>0</v>
      </c>
    </row>
    <row r="29" spans="2:7" ht="16.5" x14ac:dyDescent="0.15">
      <c r="B29" s="3" t="s">
        <v>35</v>
      </c>
      <c r="C29" s="3" t="s">
        <v>19</v>
      </c>
      <c r="D29" s="66">
        <v>0</v>
      </c>
      <c r="E29" s="3" t="s">
        <v>35</v>
      </c>
      <c r="F29" s="3" t="s">
        <v>19</v>
      </c>
      <c r="G29" s="66">
        <v>0</v>
      </c>
    </row>
    <row r="30" spans="2:7" ht="16.5" x14ac:dyDescent="0.15">
      <c r="B30" s="3" t="s">
        <v>57</v>
      </c>
      <c r="C30" s="3" t="s">
        <v>19</v>
      </c>
      <c r="D30" s="66">
        <v>0</v>
      </c>
      <c r="E30" s="3" t="s">
        <v>36</v>
      </c>
      <c r="F30" s="3" t="s">
        <v>37</v>
      </c>
      <c r="G30" s="66">
        <v>0</v>
      </c>
    </row>
    <row r="31" spans="2:7" ht="16.5" x14ac:dyDescent="0.15">
      <c r="B31" s="3" t="s">
        <v>58</v>
      </c>
      <c r="C31" s="3" t="s">
        <v>19</v>
      </c>
      <c r="D31" s="66">
        <v>0</v>
      </c>
      <c r="E31" s="3" t="s">
        <v>38</v>
      </c>
      <c r="F31" s="3" t="s">
        <v>37</v>
      </c>
      <c r="G31" s="66">
        <v>0</v>
      </c>
    </row>
    <row r="32" spans="2:7" ht="16.5" x14ac:dyDescent="0.15">
      <c r="B32" s="3" t="s">
        <v>39</v>
      </c>
      <c r="C32" s="3" t="s">
        <v>37</v>
      </c>
      <c r="D32" s="66">
        <v>1</v>
      </c>
      <c r="E32" s="3" t="s">
        <v>39</v>
      </c>
      <c r="F32" s="3" t="s">
        <v>37</v>
      </c>
      <c r="G32" s="66">
        <v>1</v>
      </c>
    </row>
    <row r="33" spans="2:7" ht="16.5" x14ac:dyDescent="0.15">
      <c r="B33" s="3" t="s">
        <v>40</v>
      </c>
      <c r="C33" s="3" t="s">
        <v>37</v>
      </c>
      <c r="D33" s="66">
        <v>2</v>
      </c>
      <c r="E33" s="3" t="s">
        <v>40</v>
      </c>
      <c r="F33" s="3" t="s">
        <v>37</v>
      </c>
      <c r="G33" s="66">
        <v>2</v>
      </c>
    </row>
    <row r="34" spans="2:7" ht="16.5" x14ac:dyDescent="0.15">
      <c r="B34" s="3" t="s">
        <v>41</v>
      </c>
      <c r="C34" s="3" t="s">
        <v>37</v>
      </c>
      <c r="D34" s="66">
        <v>0</v>
      </c>
      <c r="E34" s="3" t="s">
        <v>41</v>
      </c>
      <c r="F34" s="3" t="s">
        <v>37</v>
      </c>
      <c r="G34" s="66">
        <v>0</v>
      </c>
    </row>
    <row r="35" spans="2:7" ht="16.5" x14ac:dyDescent="0.15">
      <c r="B35" s="3" t="s">
        <v>59</v>
      </c>
      <c r="C35" s="3" t="s">
        <v>19</v>
      </c>
      <c r="D35" s="66">
        <v>1</v>
      </c>
      <c r="E35" s="3" t="s">
        <v>59</v>
      </c>
      <c r="F35" s="3" t="s">
        <v>19</v>
      </c>
      <c r="G35" s="66">
        <v>1</v>
      </c>
    </row>
    <row r="36" spans="2:7" ht="16.5" x14ac:dyDescent="0.15">
      <c r="B36" s="3" t="s">
        <v>60</v>
      </c>
      <c r="C36" s="3" t="s">
        <v>17</v>
      </c>
      <c r="D36" s="66">
        <v>0</v>
      </c>
      <c r="E36" s="3" t="s">
        <v>60</v>
      </c>
      <c r="F36" s="3" t="s">
        <v>17</v>
      </c>
      <c r="G36" s="66">
        <v>0</v>
      </c>
    </row>
    <row r="37" spans="2:7" ht="16.5" x14ac:dyDescent="0.15">
      <c r="B37" s="3" t="s">
        <v>61</v>
      </c>
      <c r="C37" s="3" t="s">
        <v>17</v>
      </c>
      <c r="D37" s="66">
        <v>0</v>
      </c>
      <c r="E37" s="3" t="s">
        <v>61</v>
      </c>
      <c r="F37" s="3" t="s">
        <v>17</v>
      </c>
      <c r="G37" s="66">
        <v>0</v>
      </c>
    </row>
    <row r="38" spans="2:7" ht="16.5" x14ac:dyDescent="0.15">
      <c r="B38" s="3" t="s">
        <v>42</v>
      </c>
      <c r="C38" s="3" t="s">
        <v>43</v>
      </c>
      <c r="D38" s="66">
        <v>0</v>
      </c>
      <c r="E38" s="3" t="s">
        <v>42</v>
      </c>
      <c r="F38" s="3" t="s">
        <v>43</v>
      </c>
      <c r="G38" s="66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11</v>
      </c>
      <c r="E40" s="3"/>
      <c r="F40" s="5" t="s">
        <v>45</v>
      </c>
      <c r="G40" s="6">
        <f>SUM(G41:G53)</f>
        <v>11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1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2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1</v>
      </c>
    </row>
    <row r="44" spans="2:7" ht="16.5" x14ac:dyDescent="0.15">
      <c r="B44" s="3"/>
      <c r="C44" s="7" t="s">
        <v>13</v>
      </c>
      <c r="D44" s="8">
        <f>D10+D17+D20</f>
        <v>4</v>
      </c>
      <c r="E44" s="7"/>
      <c r="F44" s="7" t="s">
        <v>13</v>
      </c>
      <c r="G44" s="8">
        <f>G10+G17+G20</f>
        <v>4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8"/>
      <c r="C53" s="7" t="s">
        <v>52</v>
      </c>
      <c r="D53" s="8">
        <f>D32+D33+D34+D31+D30</f>
        <v>3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3" t="s">
        <v>53</v>
      </c>
      <c r="B54" s="63">
        <v>100.5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284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183.5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0.64612676056338025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6</v>
      </c>
      <c r="E8" s="3" t="s">
        <v>9</v>
      </c>
      <c r="F8" s="3"/>
      <c r="G8" s="4">
        <f>SUM(G9:G38)</f>
        <v>17</v>
      </c>
    </row>
    <row r="9" spans="2:7" ht="16.5" x14ac:dyDescent="0.15">
      <c r="B9" s="3" t="s">
        <v>10</v>
      </c>
      <c r="C9" s="3" t="s">
        <v>11</v>
      </c>
      <c r="D9" s="66">
        <v>0</v>
      </c>
      <c r="E9" s="3" t="s">
        <v>10</v>
      </c>
      <c r="F9" s="3" t="s">
        <v>11</v>
      </c>
      <c r="G9" s="66">
        <v>0</v>
      </c>
    </row>
    <row r="10" spans="2:7" ht="16.5" x14ac:dyDescent="0.15">
      <c r="B10" s="3" t="s">
        <v>12</v>
      </c>
      <c r="C10" s="3" t="s">
        <v>13</v>
      </c>
      <c r="D10" s="66">
        <v>1</v>
      </c>
      <c r="E10" s="3" t="s">
        <v>12</v>
      </c>
      <c r="F10" s="3" t="s">
        <v>13</v>
      </c>
      <c r="G10" s="66">
        <v>3</v>
      </c>
    </row>
    <row r="11" spans="2:7" ht="16.5" x14ac:dyDescent="0.15">
      <c r="B11" s="3" t="s">
        <v>14</v>
      </c>
      <c r="C11" s="3" t="s">
        <v>11</v>
      </c>
      <c r="D11" s="66">
        <v>0</v>
      </c>
      <c r="E11" s="3" t="s">
        <v>14</v>
      </c>
      <c r="F11" s="3" t="s">
        <v>11</v>
      </c>
      <c r="G11" s="66">
        <v>0</v>
      </c>
    </row>
    <row r="12" spans="2:7" ht="16.5" x14ac:dyDescent="0.15">
      <c r="B12" s="3" t="s">
        <v>15</v>
      </c>
      <c r="C12" s="3" t="s">
        <v>11</v>
      </c>
      <c r="D12" s="66">
        <v>0</v>
      </c>
      <c r="E12" s="3" t="s">
        <v>15</v>
      </c>
      <c r="F12" s="3" t="s">
        <v>11</v>
      </c>
      <c r="G12" s="66">
        <v>0</v>
      </c>
    </row>
    <row r="13" spans="2:7" ht="16.5" x14ac:dyDescent="0.15">
      <c r="B13" s="3" t="s">
        <v>16</v>
      </c>
      <c r="C13" s="3" t="s">
        <v>17</v>
      </c>
      <c r="D13" s="66">
        <v>0</v>
      </c>
      <c r="E13" s="3" t="s">
        <v>16</v>
      </c>
      <c r="F13" s="3" t="s">
        <v>17</v>
      </c>
      <c r="G13" s="66">
        <v>1</v>
      </c>
    </row>
    <row r="14" spans="2:7" ht="16.5" x14ac:dyDescent="0.15">
      <c r="B14" s="3" t="s">
        <v>18</v>
      </c>
      <c r="C14" s="3" t="s">
        <v>19</v>
      </c>
      <c r="D14" s="66">
        <v>0</v>
      </c>
      <c r="E14" s="3" t="s">
        <v>18</v>
      </c>
      <c r="F14" s="3" t="s">
        <v>19</v>
      </c>
      <c r="G14" s="66">
        <v>0</v>
      </c>
    </row>
    <row r="15" spans="2:7" ht="16.5" x14ac:dyDescent="0.15">
      <c r="B15" s="3" t="s">
        <v>20</v>
      </c>
      <c r="C15" s="3" t="s">
        <v>11</v>
      </c>
      <c r="D15" s="66">
        <v>1</v>
      </c>
      <c r="E15" s="3" t="s">
        <v>20</v>
      </c>
      <c r="F15" s="3" t="s">
        <v>11</v>
      </c>
      <c r="G15" s="66">
        <v>1</v>
      </c>
    </row>
    <row r="16" spans="2:7" ht="16.5" x14ac:dyDescent="0.15">
      <c r="B16" s="3" t="s">
        <v>21</v>
      </c>
      <c r="C16" s="3" t="s">
        <v>11</v>
      </c>
      <c r="D16" s="66">
        <v>0</v>
      </c>
      <c r="E16" s="3" t="s">
        <v>21</v>
      </c>
      <c r="F16" s="3" t="s">
        <v>11</v>
      </c>
      <c r="G16" s="66">
        <v>1</v>
      </c>
    </row>
    <row r="17" spans="2:7" ht="16.5" x14ac:dyDescent="0.15">
      <c r="B17" s="3" t="s">
        <v>22</v>
      </c>
      <c r="C17" s="3" t="s">
        <v>13</v>
      </c>
      <c r="D17" s="66">
        <v>0</v>
      </c>
      <c r="E17" s="3" t="s">
        <v>22</v>
      </c>
      <c r="F17" s="3" t="s">
        <v>13</v>
      </c>
      <c r="G17" s="66">
        <v>1</v>
      </c>
    </row>
    <row r="18" spans="2:7" ht="16.5" x14ac:dyDescent="0.15">
      <c r="B18" s="3" t="s">
        <v>23</v>
      </c>
      <c r="C18" s="3" t="s">
        <v>17</v>
      </c>
      <c r="D18" s="66">
        <v>0</v>
      </c>
      <c r="E18" s="3" t="s">
        <v>23</v>
      </c>
      <c r="F18" s="3" t="s">
        <v>17</v>
      </c>
      <c r="G18" s="66">
        <v>0</v>
      </c>
    </row>
    <row r="19" spans="2:7" ht="16.5" x14ac:dyDescent="0.15">
      <c r="B19" s="3" t="s">
        <v>24</v>
      </c>
      <c r="C19" s="3" t="s">
        <v>11</v>
      </c>
      <c r="D19" s="66">
        <v>0</v>
      </c>
      <c r="E19" s="3" t="s">
        <v>24</v>
      </c>
      <c r="F19" s="3" t="s">
        <v>11</v>
      </c>
      <c r="G19" s="66">
        <v>0</v>
      </c>
    </row>
    <row r="20" spans="2:7" ht="16.5" x14ac:dyDescent="0.15">
      <c r="B20" s="3" t="s">
        <v>25</v>
      </c>
      <c r="C20" s="3" t="s">
        <v>13</v>
      </c>
      <c r="D20" s="66">
        <v>0</v>
      </c>
      <c r="E20" s="3" t="s">
        <v>25</v>
      </c>
      <c r="F20" s="3" t="s">
        <v>13</v>
      </c>
      <c r="G20" s="66">
        <v>1</v>
      </c>
    </row>
    <row r="21" spans="2:7" ht="16.5" x14ac:dyDescent="0.15">
      <c r="B21" s="3" t="s">
        <v>26</v>
      </c>
      <c r="C21" s="3" t="s">
        <v>17</v>
      </c>
      <c r="D21" s="66">
        <v>0</v>
      </c>
      <c r="E21" s="3" t="s">
        <v>26</v>
      </c>
      <c r="F21" s="3" t="s">
        <v>17</v>
      </c>
      <c r="G21" s="66">
        <v>0</v>
      </c>
    </row>
    <row r="22" spans="2:7" ht="16.5" x14ac:dyDescent="0.15">
      <c r="B22" s="3" t="s">
        <v>27</v>
      </c>
      <c r="C22" s="3" t="s">
        <v>11</v>
      </c>
      <c r="D22" s="66">
        <v>0</v>
      </c>
      <c r="E22" s="3" t="s">
        <v>27</v>
      </c>
      <c r="F22" s="3" t="s">
        <v>11</v>
      </c>
      <c r="G22" s="66">
        <v>0</v>
      </c>
    </row>
    <row r="23" spans="2:7" ht="16.5" x14ac:dyDescent="0.15">
      <c r="B23" s="3" t="s">
        <v>28</v>
      </c>
      <c r="C23" s="3" t="s">
        <v>19</v>
      </c>
      <c r="D23" s="66">
        <v>0</v>
      </c>
      <c r="E23" s="3" t="s">
        <v>28</v>
      </c>
      <c r="F23" s="3" t="s">
        <v>19</v>
      </c>
      <c r="G23" s="66">
        <v>0</v>
      </c>
    </row>
    <row r="24" spans="2:7" ht="16.5" x14ac:dyDescent="0.15">
      <c r="B24" s="3" t="s">
        <v>29</v>
      </c>
      <c r="C24" s="3" t="s">
        <v>11</v>
      </c>
      <c r="D24" s="66">
        <v>0</v>
      </c>
      <c r="E24" s="3" t="s">
        <v>29</v>
      </c>
      <c r="F24" s="3" t="s">
        <v>11</v>
      </c>
      <c r="G24" s="66">
        <v>0</v>
      </c>
    </row>
    <row r="25" spans="2:7" ht="16.5" x14ac:dyDescent="0.15">
      <c r="B25" s="3" t="s">
        <v>30</v>
      </c>
      <c r="C25" s="3" t="s">
        <v>11</v>
      </c>
      <c r="D25" s="66">
        <v>1</v>
      </c>
      <c r="E25" s="3" t="s">
        <v>30</v>
      </c>
      <c r="F25" s="3" t="s">
        <v>11</v>
      </c>
      <c r="G25" s="66">
        <v>1</v>
      </c>
    </row>
    <row r="26" spans="2:7" ht="16.5" x14ac:dyDescent="0.15">
      <c r="B26" s="3" t="s">
        <v>31</v>
      </c>
      <c r="C26" s="3" t="s">
        <v>17</v>
      </c>
      <c r="D26" s="66">
        <v>0</v>
      </c>
      <c r="E26" s="3" t="s">
        <v>31</v>
      </c>
      <c r="F26" s="3" t="s">
        <v>17</v>
      </c>
      <c r="G26" s="66">
        <v>0</v>
      </c>
    </row>
    <row r="27" spans="2:7" ht="16.5" x14ac:dyDescent="0.15">
      <c r="B27" s="3" t="s">
        <v>32</v>
      </c>
      <c r="C27" s="3" t="s">
        <v>11</v>
      </c>
      <c r="D27" s="66">
        <v>1</v>
      </c>
      <c r="E27" s="3" t="s">
        <v>32</v>
      </c>
      <c r="F27" s="3" t="s">
        <v>11</v>
      </c>
      <c r="G27" s="66">
        <v>2</v>
      </c>
    </row>
    <row r="28" spans="2:7" ht="16.5" x14ac:dyDescent="0.15">
      <c r="B28" s="3" t="s">
        <v>33</v>
      </c>
      <c r="C28" s="3" t="s">
        <v>34</v>
      </c>
      <c r="D28" s="66">
        <v>0</v>
      </c>
      <c r="E28" s="3" t="s">
        <v>33</v>
      </c>
      <c r="F28" s="3" t="s">
        <v>34</v>
      </c>
      <c r="G28" s="66">
        <v>0</v>
      </c>
    </row>
    <row r="29" spans="2:7" ht="16.5" x14ac:dyDescent="0.15">
      <c r="B29" s="3" t="s">
        <v>35</v>
      </c>
      <c r="C29" s="3" t="s">
        <v>19</v>
      </c>
      <c r="D29" s="66">
        <v>0</v>
      </c>
      <c r="E29" s="3" t="s">
        <v>35</v>
      </c>
      <c r="F29" s="3" t="s">
        <v>19</v>
      </c>
      <c r="G29" s="66">
        <v>0</v>
      </c>
    </row>
    <row r="30" spans="2:7" ht="16.5" x14ac:dyDescent="0.15">
      <c r="B30" s="3" t="s">
        <v>57</v>
      </c>
      <c r="C30" s="3" t="s">
        <v>19</v>
      </c>
      <c r="D30" s="66">
        <v>0</v>
      </c>
      <c r="E30" s="3" t="s">
        <v>36</v>
      </c>
      <c r="F30" s="3" t="s">
        <v>37</v>
      </c>
      <c r="G30" s="66">
        <v>0</v>
      </c>
    </row>
    <row r="31" spans="2:7" ht="16.5" x14ac:dyDescent="0.15">
      <c r="B31" s="3" t="s">
        <v>58</v>
      </c>
      <c r="C31" s="3" t="s">
        <v>19</v>
      </c>
      <c r="D31" s="66">
        <v>0</v>
      </c>
      <c r="E31" s="3" t="s">
        <v>38</v>
      </c>
      <c r="F31" s="3" t="s">
        <v>37</v>
      </c>
      <c r="G31" s="66">
        <v>0</v>
      </c>
    </row>
    <row r="32" spans="2:7" ht="16.5" x14ac:dyDescent="0.15">
      <c r="B32" s="3" t="s">
        <v>39</v>
      </c>
      <c r="C32" s="3" t="s">
        <v>37</v>
      </c>
      <c r="D32" s="66">
        <v>0</v>
      </c>
      <c r="E32" s="3" t="s">
        <v>39</v>
      </c>
      <c r="F32" s="3" t="s">
        <v>37</v>
      </c>
      <c r="G32" s="66">
        <v>1</v>
      </c>
    </row>
    <row r="33" spans="2:7" ht="16.5" x14ac:dyDescent="0.15">
      <c r="B33" s="3" t="s">
        <v>40</v>
      </c>
      <c r="C33" s="3" t="s">
        <v>37</v>
      </c>
      <c r="D33" s="66">
        <v>0</v>
      </c>
      <c r="E33" s="3" t="s">
        <v>40</v>
      </c>
      <c r="F33" s="3" t="s">
        <v>37</v>
      </c>
      <c r="G33" s="66">
        <v>2</v>
      </c>
    </row>
    <row r="34" spans="2:7" ht="16.5" x14ac:dyDescent="0.15">
      <c r="B34" s="3" t="s">
        <v>41</v>
      </c>
      <c r="C34" s="3" t="s">
        <v>37</v>
      </c>
      <c r="D34" s="66">
        <v>0</v>
      </c>
      <c r="E34" s="3" t="s">
        <v>41</v>
      </c>
      <c r="F34" s="3" t="s">
        <v>37</v>
      </c>
      <c r="G34" s="66">
        <v>0</v>
      </c>
    </row>
    <row r="35" spans="2:7" ht="16.5" x14ac:dyDescent="0.15">
      <c r="B35" s="3" t="s">
        <v>59</v>
      </c>
      <c r="C35" s="3" t="s">
        <v>19</v>
      </c>
      <c r="D35" s="66">
        <v>1</v>
      </c>
      <c r="E35" s="3" t="s">
        <v>59</v>
      </c>
      <c r="F35" s="3" t="s">
        <v>19</v>
      </c>
      <c r="G35" s="66">
        <v>2</v>
      </c>
    </row>
    <row r="36" spans="2:7" ht="16.5" x14ac:dyDescent="0.15">
      <c r="B36" s="3" t="s">
        <v>60</v>
      </c>
      <c r="C36" s="3" t="s">
        <v>17</v>
      </c>
      <c r="D36" s="66">
        <v>1</v>
      </c>
      <c r="E36" s="3" t="s">
        <v>60</v>
      </c>
      <c r="F36" s="3" t="s">
        <v>17</v>
      </c>
      <c r="G36" s="66">
        <v>1</v>
      </c>
    </row>
    <row r="37" spans="2:7" ht="16.5" x14ac:dyDescent="0.15">
      <c r="B37" s="3" t="s">
        <v>61</v>
      </c>
      <c r="C37" s="3" t="s">
        <v>17</v>
      </c>
      <c r="D37" s="66">
        <v>0</v>
      </c>
      <c r="E37" s="3" t="s">
        <v>61</v>
      </c>
      <c r="F37" s="3" t="s">
        <v>17</v>
      </c>
      <c r="G37" s="66">
        <v>0</v>
      </c>
    </row>
    <row r="38" spans="2:7" ht="16.5" x14ac:dyDescent="0.15">
      <c r="B38" s="3" t="s">
        <v>42</v>
      </c>
      <c r="C38" s="3" t="s">
        <v>43</v>
      </c>
      <c r="D38" s="66">
        <v>0</v>
      </c>
      <c r="E38" s="3" t="s">
        <v>42</v>
      </c>
      <c r="F38" s="3" t="s">
        <v>43</v>
      </c>
      <c r="G38" s="66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6</v>
      </c>
      <c r="E40" s="3"/>
      <c r="F40" s="5" t="s">
        <v>45</v>
      </c>
      <c r="G40" s="6">
        <f>SUM(G41:G53)</f>
        <v>17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2</v>
      </c>
    </row>
    <row r="42" spans="2:7" ht="16.5" x14ac:dyDescent="0.15">
      <c r="B42" s="3"/>
      <c r="C42" s="7" t="s">
        <v>11</v>
      </c>
      <c r="D42" s="8">
        <f>D9+D11+D12+D15+D16+D24++D19+D25+D22+D27</f>
        <v>3</v>
      </c>
      <c r="E42" s="7"/>
      <c r="F42" s="7" t="s">
        <v>11</v>
      </c>
      <c r="G42" s="8">
        <f>G9+G11+G12+G15+G16+G24++G19+G25+G22+G27</f>
        <v>5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5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3" t="s">
        <v>53</v>
      </c>
      <c r="B54" s="63">
        <v>50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147.77000000000001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97.77000000000001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0.66163632672396289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A20"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4</v>
      </c>
      <c r="E8" s="3" t="s">
        <v>9</v>
      </c>
      <c r="F8" s="3"/>
      <c r="G8" s="4">
        <f>SUM(G9:G38)</f>
        <v>21</v>
      </c>
    </row>
    <row r="9" spans="2:7" ht="16.5" x14ac:dyDescent="0.15">
      <c r="B9" s="3" t="s">
        <v>10</v>
      </c>
      <c r="C9" s="3" t="s">
        <v>11</v>
      </c>
      <c r="D9" s="66">
        <v>0</v>
      </c>
      <c r="E9" s="3" t="s">
        <v>10</v>
      </c>
      <c r="F9" s="3" t="s">
        <v>11</v>
      </c>
      <c r="G9" s="66">
        <v>0</v>
      </c>
    </row>
    <row r="10" spans="2:7" ht="16.5" x14ac:dyDescent="0.15">
      <c r="B10" s="3" t="s">
        <v>12</v>
      </c>
      <c r="C10" s="3" t="s">
        <v>13</v>
      </c>
      <c r="D10" s="66">
        <v>0</v>
      </c>
      <c r="E10" s="3" t="s">
        <v>12</v>
      </c>
      <c r="F10" s="3" t="s">
        <v>13</v>
      </c>
      <c r="G10" s="66">
        <v>3</v>
      </c>
    </row>
    <row r="11" spans="2:7" ht="16.5" x14ac:dyDescent="0.15">
      <c r="B11" s="3" t="s">
        <v>14</v>
      </c>
      <c r="C11" s="3" t="s">
        <v>11</v>
      </c>
      <c r="D11" s="66">
        <v>0</v>
      </c>
      <c r="E11" s="3" t="s">
        <v>14</v>
      </c>
      <c r="F11" s="3" t="s">
        <v>11</v>
      </c>
      <c r="G11" s="66">
        <v>0</v>
      </c>
    </row>
    <row r="12" spans="2:7" ht="16.5" x14ac:dyDescent="0.15">
      <c r="B12" s="3" t="s">
        <v>15</v>
      </c>
      <c r="C12" s="3" t="s">
        <v>11</v>
      </c>
      <c r="D12" s="66">
        <v>0</v>
      </c>
      <c r="E12" s="3" t="s">
        <v>15</v>
      </c>
      <c r="F12" s="3" t="s">
        <v>11</v>
      </c>
      <c r="G12" s="66">
        <v>0</v>
      </c>
    </row>
    <row r="13" spans="2:7" ht="16.5" x14ac:dyDescent="0.15">
      <c r="B13" s="3" t="s">
        <v>16</v>
      </c>
      <c r="C13" s="3" t="s">
        <v>17</v>
      </c>
      <c r="D13" s="66">
        <v>0</v>
      </c>
      <c r="E13" s="3" t="s">
        <v>16</v>
      </c>
      <c r="F13" s="3" t="s">
        <v>17</v>
      </c>
      <c r="G13" s="66">
        <v>1</v>
      </c>
    </row>
    <row r="14" spans="2:7" ht="16.5" x14ac:dyDescent="0.15">
      <c r="B14" s="3" t="s">
        <v>18</v>
      </c>
      <c r="C14" s="3" t="s">
        <v>19</v>
      </c>
      <c r="D14" s="66">
        <v>0</v>
      </c>
      <c r="E14" s="3" t="s">
        <v>18</v>
      </c>
      <c r="F14" s="3" t="s">
        <v>19</v>
      </c>
      <c r="G14" s="66">
        <v>0</v>
      </c>
    </row>
    <row r="15" spans="2:7" ht="16.5" x14ac:dyDescent="0.15">
      <c r="B15" s="3" t="s">
        <v>20</v>
      </c>
      <c r="C15" s="3" t="s">
        <v>11</v>
      </c>
      <c r="D15" s="66">
        <v>0</v>
      </c>
      <c r="E15" s="3" t="s">
        <v>20</v>
      </c>
      <c r="F15" s="3" t="s">
        <v>11</v>
      </c>
      <c r="G15" s="66">
        <v>1</v>
      </c>
    </row>
    <row r="16" spans="2:7" ht="16.5" x14ac:dyDescent="0.15">
      <c r="B16" s="3" t="s">
        <v>21</v>
      </c>
      <c r="C16" s="3" t="s">
        <v>11</v>
      </c>
      <c r="D16" s="66">
        <v>0</v>
      </c>
      <c r="E16" s="3" t="s">
        <v>21</v>
      </c>
      <c r="F16" s="3" t="s">
        <v>11</v>
      </c>
      <c r="G16" s="66">
        <v>1</v>
      </c>
    </row>
    <row r="17" spans="2:7" ht="16.5" x14ac:dyDescent="0.15">
      <c r="B17" s="3" t="s">
        <v>22</v>
      </c>
      <c r="C17" s="3" t="s">
        <v>13</v>
      </c>
      <c r="D17" s="66">
        <v>0</v>
      </c>
      <c r="E17" s="3" t="s">
        <v>22</v>
      </c>
      <c r="F17" s="3" t="s">
        <v>13</v>
      </c>
      <c r="G17" s="66">
        <v>1</v>
      </c>
    </row>
    <row r="18" spans="2:7" ht="16.5" x14ac:dyDescent="0.15">
      <c r="B18" s="3" t="s">
        <v>23</v>
      </c>
      <c r="C18" s="3" t="s">
        <v>17</v>
      </c>
      <c r="D18" s="66">
        <v>0</v>
      </c>
      <c r="E18" s="3" t="s">
        <v>23</v>
      </c>
      <c r="F18" s="3" t="s">
        <v>17</v>
      </c>
      <c r="G18" s="66">
        <v>0</v>
      </c>
    </row>
    <row r="19" spans="2:7" ht="16.5" x14ac:dyDescent="0.15">
      <c r="B19" s="3" t="s">
        <v>24</v>
      </c>
      <c r="C19" s="3" t="s">
        <v>11</v>
      </c>
      <c r="D19" s="66">
        <v>1</v>
      </c>
      <c r="E19" s="3" t="s">
        <v>24</v>
      </c>
      <c r="F19" s="3" t="s">
        <v>11</v>
      </c>
      <c r="G19" s="66">
        <v>1</v>
      </c>
    </row>
    <row r="20" spans="2:7" ht="16.5" x14ac:dyDescent="0.15">
      <c r="B20" s="3" t="s">
        <v>25</v>
      </c>
      <c r="C20" s="3" t="s">
        <v>13</v>
      </c>
      <c r="D20" s="66">
        <v>2</v>
      </c>
      <c r="E20" s="3" t="s">
        <v>25</v>
      </c>
      <c r="F20" s="3" t="s">
        <v>13</v>
      </c>
      <c r="G20" s="66">
        <v>3</v>
      </c>
    </row>
    <row r="21" spans="2:7" ht="16.5" x14ac:dyDescent="0.15">
      <c r="B21" s="3" t="s">
        <v>26</v>
      </c>
      <c r="C21" s="3" t="s">
        <v>17</v>
      </c>
      <c r="D21" s="66">
        <v>0</v>
      </c>
      <c r="E21" s="3" t="s">
        <v>26</v>
      </c>
      <c r="F21" s="3" t="s">
        <v>17</v>
      </c>
      <c r="G21" s="66">
        <v>0</v>
      </c>
    </row>
    <row r="22" spans="2:7" ht="16.5" x14ac:dyDescent="0.15">
      <c r="B22" s="3" t="s">
        <v>27</v>
      </c>
      <c r="C22" s="3" t="s">
        <v>11</v>
      </c>
      <c r="D22" s="66">
        <v>0</v>
      </c>
      <c r="E22" s="3" t="s">
        <v>27</v>
      </c>
      <c r="F22" s="3" t="s">
        <v>11</v>
      </c>
      <c r="G22" s="66">
        <v>0</v>
      </c>
    </row>
    <row r="23" spans="2:7" ht="16.5" x14ac:dyDescent="0.15">
      <c r="B23" s="3" t="s">
        <v>28</v>
      </c>
      <c r="C23" s="3" t="s">
        <v>19</v>
      </c>
      <c r="D23" s="66">
        <v>0</v>
      </c>
      <c r="E23" s="3" t="s">
        <v>28</v>
      </c>
      <c r="F23" s="3" t="s">
        <v>19</v>
      </c>
      <c r="G23" s="66">
        <v>0</v>
      </c>
    </row>
    <row r="24" spans="2:7" ht="16.5" x14ac:dyDescent="0.15">
      <c r="B24" s="3" t="s">
        <v>29</v>
      </c>
      <c r="C24" s="3" t="s">
        <v>11</v>
      </c>
      <c r="D24" s="66">
        <v>0</v>
      </c>
      <c r="E24" s="3" t="s">
        <v>29</v>
      </c>
      <c r="F24" s="3" t="s">
        <v>11</v>
      </c>
      <c r="G24" s="66">
        <v>0</v>
      </c>
    </row>
    <row r="25" spans="2:7" ht="16.5" x14ac:dyDescent="0.15">
      <c r="B25" s="3" t="s">
        <v>30</v>
      </c>
      <c r="C25" s="3" t="s">
        <v>11</v>
      </c>
      <c r="D25" s="66">
        <v>0</v>
      </c>
      <c r="E25" s="3" t="s">
        <v>30</v>
      </c>
      <c r="F25" s="3" t="s">
        <v>11</v>
      </c>
      <c r="G25" s="66">
        <v>1</v>
      </c>
    </row>
    <row r="26" spans="2:7" ht="16.5" x14ac:dyDescent="0.15">
      <c r="B26" s="3" t="s">
        <v>31</v>
      </c>
      <c r="C26" s="3" t="s">
        <v>17</v>
      </c>
      <c r="D26" s="66">
        <v>0</v>
      </c>
      <c r="E26" s="3" t="s">
        <v>31</v>
      </c>
      <c r="F26" s="3" t="s">
        <v>17</v>
      </c>
      <c r="G26" s="66">
        <v>0</v>
      </c>
    </row>
    <row r="27" spans="2:7" ht="16.5" x14ac:dyDescent="0.15">
      <c r="B27" s="3" t="s">
        <v>32</v>
      </c>
      <c r="C27" s="3" t="s">
        <v>11</v>
      </c>
      <c r="D27" s="66">
        <v>0</v>
      </c>
      <c r="E27" s="3" t="s">
        <v>32</v>
      </c>
      <c r="F27" s="3" t="s">
        <v>11</v>
      </c>
      <c r="G27" s="66">
        <v>2</v>
      </c>
    </row>
    <row r="28" spans="2:7" ht="16.5" x14ac:dyDescent="0.15">
      <c r="B28" s="3" t="s">
        <v>33</v>
      </c>
      <c r="C28" s="3" t="s">
        <v>34</v>
      </c>
      <c r="D28" s="66">
        <v>0</v>
      </c>
      <c r="E28" s="3" t="s">
        <v>33</v>
      </c>
      <c r="F28" s="3" t="s">
        <v>34</v>
      </c>
      <c r="G28" s="66">
        <v>0</v>
      </c>
    </row>
    <row r="29" spans="2:7" ht="16.5" x14ac:dyDescent="0.15">
      <c r="B29" s="3" t="s">
        <v>35</v>
      </c>
      <c r="C29" s="3" t="s">
        <v>19</v>
      </c>
      <c r="D29" s="66">
        <v>0</v>
      </c>
      <c r="E29" s="3" t="s">
        <v>35</v>
      </c>
      <c r="F29" s="3" t="s">
        <v>19</v>
      </c>
      <c r="G29" s="66">
        <v>0</v>
      </c>
    </row>
    <row r="30" spans="2:7" ht="16.5" x14ac:dyDescent="0.15">
      <c r="B30" s="3" t="s">
        <v>57</v>
      </c>
      <c r="C30" s="3" t="s">
        <v>19</v>
      </c>
      <c r="D30" s="66">
        <v>0</v>
      </c>
      <c r="E30" s="3" t="s">
        <v>36</v>
      </c>
      <c r="F30" s="3" t="s">
        <v>37</v>
      </c>
      <c r="G30" s="66">
        <v>0</v>
      </c>
    </row>
    <row r="31" spans="2:7" ht="16.5" x14ac:dyDescent="0.15">
      <c r="B31" s="3" t="s">
        <v>58</v>
      </c>
      <c r="C31" s="3" t="s">
        <v>19</v>
      </c>
      <c r="D31" s="66">
        <v>0</v>
      </c>
      <c r="E31" s="3" t="s">
        <v>38</v>
      </c>
      <c r="F31" s="3" t="s">
        <v>37</v>
      </c>
      <c r="G31" s="66">
        <v>0</v>
      </c>
    </row>
    <row r="32" spans="2:7" ht="16.5" x14ac:dyDescent="0.15">
      <c r="B32" s="3" t="s">
        <v>39</v>
      </c>
      <c r="C32" s="3" t="s">
        <v>37</v>
      </c>
      <c r="D32" s="66">
        <v>0</v>
      </c>
      <c r="E32" s="3" t="s">
        <v>39</v>
      </c>
      <c r="F32" s="3" t="s">
        <v>37</v>
      </c>
      <c r="G32" s="66">
        <v>1</v>
      </c>
    </row>
    <row r="33" spans="2:7" ht="16.5" x14ac:dyDescent="0.15">
      <c r="B33" s="3" t="s">
        <v>40</v>
      </c>
      <c r="C33" s="3" t="s">
        <v>37</v>
      </c>
      <c r="D33" s="66">
        <v>0</v>
      </c>
      <c r="E33" s="3" t="s">
        <v>40</v>
      </c>
      <c r="F33" s="3" t="s">
        <v>37</v>
      </c>
      <c r="G33" s="66">
        <v>2</v>
      </c>
    </row>
    <row r="34" spans="2:7" ht="16.5" x14ac:dyDescent="0.15">
      <c r="B34" s="3" t="s">
        <v>41</v>
      </c>
      <c r="C34" s="3" t="s">
        <v>37</v>
      </c>
      <c r="D34" s="66">
        <v>0</v>
      </c>
      <c r="E34" s="3" t="s">
        <v>41</v>
      </c>
      <c r="F34" s="3" t="s">
        <v>37</v>
      </c>
      <c r="G34" s="66">
        <v>0</v>
      </c>
    </row>
    <row r="35" spans="2:7" ht="16.5" x14ac:dyDescent="0.15">
      <c r="B35" s="3" t="s">
        <v>59</v>
      </c>
      <c r="C35" s="3" t="s">
        <v>19</v>
      </c>
      <c r="D35" s="66">
        <v>0</v>
      </c>
      <c r="E35" s="3" t="s">
        <v>59</v>
      </c>
      <c r="F35" s="3" t="s">
        <v>19</v>
      </c>
      <c r="G35" s="66">
        <v>2</v>
      </c>
    </row>
    <row r="36" spans="2:7" ht="16.5" x14ac:dyDescent="0.15">
      <c r="B36" s="3" t="s">
        <v>60</v>
      </c>
      <c r="C36" s="3" t="s">
        <v>17</v>
      </c>
      <c r="D36" s="66">
        <v>0</v>
      </c>
      <c r="E36" s="3" t="s">
        <v>60</v>
      </c>
      <c r="F36" s="3" t="s">
        <v>17</v>
      </c>
      <c r="G36" s="66">
        <v>1</v>
      </c>
    </row>
    <row r="37" spans="2:7" ht="16.5" x14ac:dyDescent="0.15">
      <c r="B37" s="3" t="s">
        <v>61</v>
      </c>
      <c r="C37" s="3" t="s">
        <v>17</v>
      </c>
      <c r="D37" s="66">
        <v>1</v>
      </c>
      <c r="E37" s="3" t="s">
        <v>61</v>
      </c>
      <c r="F37" s="3" t="s">
        <v>17</v>
      </c>
      <c r="G37" s="66">
        <v>1</v>
      </c>
    </row>
    <row r="38" spans="2:7" ht="16.5" x14ac:dyDescent="0.15">
      <c r="B38" s="3" t="s">
        <v>42</v>
      </c>
      <c r="C38" s="3" t="s">
        <v>43</v>
      </c>
      <c r="D38" s="66">
        <v>0</v>
      </c>
      <c r="E38" s="3" t="s">
        <v>42</v>
      </c>
      <c r="F38" s="3" t="s">
        <v>43</v>
      </c>
      <c r="G38" s="66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4</v>
      </c>
      <c r="E40" s="3"/>
      <c r="F40" s="5" t="s">
        <v>45</v>
      </c>
      <c r="G40" s="6">
        <f>SUM(G41:G53)</f>
        <v>21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3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6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2</v>
      </c>
      <c r="E44" s="7"/>
      <c r="F44" s="7" t="s">
        <v>13</v>
      </c>
      <c r="G44" s="8">
        <f>G10+G17+G20</f>
        <v>7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3</v>
      </c>
    </row>
    <row r="54" spans="1:7" ht="16.5" x14ac:dyDescent="0.15">
      <c r="A54" s="63" t="s">
        <v>53</v>
      </c>
      <c r="B54" s="63">
        <v>33.5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90.1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56.599999999999994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0.6281908990011098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L41" sqref="L41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3</v>
      </c>
      <c r="E8" s="3" t="s">
        <v>9</v>
      </c>
      <c r="F8" s="3"/>
      <c r="G8" s="4">
        <f>SUM(G9:G38)</f>
        <v>24</v>
      </c>
    </row>
    <row r="9" spans="2:7" ht="16.5" x14ac:dyDescent="0.15">
      <c r="B9" s="3" t="s">
        <v>10</v>
      </c>
      <c r="C9" s="3" t="s">
        <v>11</v>
      </c>
      <c r="D9" s="66">
        <v>0</v>
      </c>
      <c r="E9" s="3" t="s">
        <v>10</v>
      </c>
      <c r="F9" s="3" t="s">
        <v>11</v>
      </c>
      <c r="G9" s="66">
        <v>0</v>
      </c>
    </row>
    <row r="10" spans="2:7" ht="16.5" x14ac:dyDescent="0.15">
      <c r="B10" s="3" t="s">
        <v>12</v>
      </c>
      <c r="C10" s="3" t="s">
        <v>13</v>
      </c>
      <c r="D10" s="66">
        <v>1</v>
      </c>
      <c r="E10" s="3" t="s">
        <v>12</v>
      </c>
      <c r="F10" s="3" t="s">
        <v>13</v>
      </c>
      <c r="G10" s="66">
        <v>4</v>
      </c>
    </row>
    <row r="11" spans="2:7" ht="16.5" x14ac:dyDescent="0.15">
      <c r="B11" s="3" t="s">
        <v>14</v>
      </c>
      <c r="C11" s="3" t="s">
        <v>11</v>
      </c>
      <c r="D11" s="66">
        <v>0</v>
      </c>
      <c r="E11" s="3" t="s">
        <v>14</v>
      </c>
      <c r="F11" s="3" t="s">
        <v>11</v>
      </c>
      <c r="G11" s="66">
        <v>0</v>
      </c>
    </row>
    <row r="12" spans="2:7" ht="16.5" x14ac:dyDescent="0.15">
      <c r="B12" s="3" t="s">
        <v>15</v>
      </c>
      <c r="C12" s="3" t="s">
        <v>11</v>
      </c>
      <c r="D12" s="66">
        <v>0</v>
      </c>
      <c r="E12" s="3" t="s">
        <v>15</v>
      </c>
      <c r="F12" s="3" t="s">
        <v>11</v>
      </c>
      <c r="G12" s="66">
        <v>0</v>
      </c>
    </row>
    <row r="13" spans="2:7" ht="16.5" x14ac:dyDescent="0.15">
      <c r="B13" s="3" t="s">
        <v>16</v>
      </c>
      <c r="C13" s="3" t="s">
        <v>17</v>
      </c>
      <c r="D13" s="66">
        <v>0</v>
      </c>
      <c r="E13" s="3" t="s">
        <v>16</v>
      </c>
      <c r="F13" s="3" t="s">
        <v>17</v>
      </c>
      <c r="G13" s="66">
        <v>1</v>
      </c>
    </row>
    <row r="14" spans="2:7" ht="16.5" x14ac:dyDescent="0.15">
      <c r="B14" s="3" t="s">
        <v>18</v>
      </c>
      <c r="C14" s="3" t="s">
        <v>19</v>
      </c>
      <c r="D14" s="66">
        <v>0</v>
      </c>
      <c r="E14" s="3" t="s">
        <v>18</v>
      </c>
      <c r="F14" s="3" t="s">
        <v>19</v>
      </c>
      <c r="G14" s="66">
        <v>0</v>
      </c>
    </row>
    <row r="15" spans="2:7" ht="16.5" x14ac:dyDescent="0.15">
      <c r="B15" s="3" t="s">
        <v>20</v>
      </c>
      <c r="C15" s="3" t="s">
        <v>11</v>
      </c>
      <c r="D15" s="66">
        <v>0</v>
      </c>
      <c r="E15" s="3" t="s">
        <v>20</v>
      </c>
      <c r="F15" s="3" t="s">
        <v>11</v>
      </c>
      <c r="G15" s="66">
        <v>1</v>
      </c>
    </row>
    <row r="16" spans="2:7" ht="16.5" x14ac:dyDescent="0.15">
      <c r="B16" s="3" t="s">
        <v>21</v>
      </c>
      <c r="C16" s="3" t="s">
        <v>11</v>
      </c>
      <c r="D16" s="66">
        <v>0</v>
      </c>
      <c r="E16" s="3" t="s">
        <v>21</v>
      </c>
      <c r="F16" s="3" t="s">
        <v>11</v>
      </c>
      <c r="G16" s="66">
        <v>1</v>
      </c>
    </row>
    <row r="17" spans="2:7" ht="16.5" x14ac:dyDescent="0.15">
      <c r="B17" s="3" t="s">
        <v>22</v>
      </c>
      <c r="C17" s="3" t="s">
        <v>13</v>
      </c>
      <c r="D17" s="66">
        <v>0</v>
      </c>
      <c r="E17" s="3" t="s">
        <v>22</v>
      </c>
      <c r="F17" s="3" t="s">
        <v>13</v>
      </c>
      <c r="G17" s="66">
        <v>1</v>
      </c>
    </row>
    <row r="18" spans="2:7" ht="16.5" x14ac:dyDescent="0.15">
      <c r="B18" s="3" t="s">
        <v>23</v>
      </c>
      <c r="C18" s="3" t="s">
        <v>17</v>
      </c>
      <c r="D18" s="66">
        <v>0</v>
      </c>
      <c r="E18" s="3" t="s">
        <v>23</v>
      </c>
      <c r="F18" s="3" t="s">
        <v>17</v>
      </c>
      <c r="G18" s="66">
        <v>0</v>
      </c>
    </row>
    <row r="19" spans="2:7" ht="16.5" x14ac:dyDescent="0.15">
      <c r="B19" s="3" t="s">
        <v>24</v>
      </c>
      <c r="C19" s="3" t="s">
        <v>11</v>
      </c>
      <c r="D19" s="66">
        <v>0</v>
      </c>
      <c r="E19" s="3" t="s">
        <v>24</v>
      </c>
      <c r="F19" s="3" t="s">
        <v>11</v>
      </c>
      <c r="G19" s="66">
        <v>1</v>
      </c>
    </row>
    <row r="20" spans="2:7" ht="16.5" x14ac:dyDescent="0.15">
      <c r="B20" s="3" t="s">
        <v>25</v>
      </c>
      <c r="C20" s="3" t="s">
        <v>13</v>
      </c>
      <c r="D20" s="66">
        <v>0</v>
      </c>
      <c r="E20" s="3" t="s">
        <v>25</v>
      </c>
      <c r="F20" s="3" t="s">
        <v>13</v>
      </c>
      <c r="G20" s="66">
        <v>3</v>
      </c>
    </row>
    <row r="21" spans="2:7" ht="16.5" x14ac:dyDescent="0.15">
      <c r="B21" s="3" t="s">
        <v>26</v>
      </c>
      <c r="C21" s="3" t="s">
        <v>17</v>
      </c>
      <c r="D21" s="66">
        <v>0</v>
      </c>
      <c r="E21" s="3" t="s">
        <v>26</v>
      </c>
      <c r="F21" s="3" t="s">
        <v>17</v>
      </c>
      <c r="G21" s="66">
        <v>0</v>
      </c>
    </row>
    <row r="22" spans="2:7" ht="16.5" x14ac:dyDescent="0.15">
      <c r="B22" s="3" t="s">
        <v>27</v>
      </c>
      <c r="C22" s="3" t="s">
        <v>11</v>
      </c>
      <c r="D22" s="66">
        <v>0</v>
      </c>
      <c r="E22" s="3" t="s">
        <v>27</v>
      </c>
      <c r="F22" s="3" t="s">
        <v>11</v>
      </c>
      <c r="G22" s="66">
        <v>0</v>
      </c>
    </row>
    <row r="23" spans="2:7" ht="16.5" x14ac:dyDescent="0.15">
      <c r="B23" s="3" t="s">
        <v>28</v>
      </c>
      <c r="C23" s="3" t="s">
        <v>19</v>
      </c>
      <c r="D23" s="66">
        <v>0</v>
      </c>
      <c r="E23" s="3" t="s">
        <v>28</v>
      </c>
      <c r="F23" s="3" t="s">
        <v>19</v>
      </c>
      <c r="G23" s="66">
        <v>0</v>
      </c>
    </row>
    <row r="24" spans="2:7" ht="16.5" x14ac:dyDescent="0.15">
      <c r="B24" s="3" t="s">
        <v>29</v>
      </c>
      <c r="C24" s="3" t="s">
        <v>11</v>
      </c>
      <c r="D24" s="66">
        <v>0</v>
      </c>
      <c r="E24" s="3" t="s">
        <v>29</v>
      </c>
      <c r="F24" s="3" t="s">
        <v>11</v>
      </c>
      <c r="G24" s="66">
        <v>0</v>
      </c>
    </row>
    <row r="25" spans="2:7" ht="16.5" x14ac:dyDescent="0.15">
      <c r="B25" s="3" t="s">
        <v>30</v>
      </c>
      <c r="C25" s="3" t="s">
        <v>11</v>
      </c>
      <c r="D25" s="66">
        <v>0</v>
      </c>
      <c r="E25" s="3" t="s">
        <v>30</v>
      </c>
      <c r="F25" s="3" t="s">
        <v>11</v>
      </c>
      <c r="G25" s="66">
        <v>1</v>
      </c>
    </row>
    <row r="26" spans="2:7" ht="16.5" x14ac:dyDescent="0.15">
      <c r="B26" s="3" t="s">
        <v>31</v>
      </c>
      <c r="C26" s="3" t="s">
        <v>17</v>
      </c>
      <c r="D26" s="66">
        <v>0</v>
      </c>
      <c r="E26" s="3" t="s">
        <v>31</v>
      </c>
      <c r="F26" s="3" t="s">
        <v>17</v>
      </c>
      <c r="G26" s="66">
        <v>0</v>
      </c>
    </row>
    <row r="27" spans="2:7" ht="16.5" x14ac:dyDescent="0.15">
      <c r="B27" s="3" t="s">
        <v>32</v>
      </c>
      <c r="C27" s="3" t="s">
        <v>11</v>
      </c>
      <c r="D27" s="66">
        <v>0</v>
      </c>
      <c r="E27" s="3" t="s">
        <v>32</v>
      </c>
      <c r="F27" s="3" t="s">
        <v>11</v>
      </c>
      <c r="G27" s="66">
        <v>2</v>
      </c>
    </row>
    <row r="28" spans="2:7" ht="16.5" x14ac:dyDescent="0.15">
      <c r="B28" s="3" t="s">
        <v>33</v>
      </c>
      <c r="C28" s="3" t="s">
        <v>34</v>
      </c>
      <c r="D28" s="66">
        <v>0</v>
      </c>
      <c r="E28" s="3" t="s">
        <v>33</v>
      </c>
      <c r="F28" s="3" t="s">
        <v>34</v>
      </c>
      <c r="G28" s="66">
        <v>0</v>
      </c>
    </row>
    <row r="29" spans="2:7" ht="16.5" x14ac:dyDescent="0.15">
      <c r="B29" s="3" t="s">
        <v>35</v>
      </c>
      <c r="C29" s="3" t="s">
        <v>19</v>
      </c>
      <c r="D29" s="66">
        <v>0</v>
      </c>
      <c r="E29" s="3" t="s">
        <v>35</v>
      </c>
      <c r="F29" s="3" t="s">
        <v>19</v>
      </c>
      <c r="G29" s="66">
        <v>0</v>
      </c>
    </row>
    <row r="30" spans="2:7" ht="16.5" x14ac:dyDescent="0.15">
      <c r="B30" s="3" t="s">
        <v>57</v>
      </c>
      <c r="C30" s="3" t="s">
        <v>19</v>
      </c>
      <c r="D30" s="66">
        <v>0</v>
      </c>
      <c r="E30" s="3" t="s">
        <v>36</v>
      </c>
      <c r="F30" s="3" t="s">
        <v>37</v>
      </c>
      <c r="G30" s="66">
        <v>0</v>
      </c>
    </row>
    <row r="31" spans="2:7" ht="16.5" x14ac:dyDescent="0.15">
      <c r="B31" s="3" t="s">
        <v>58</v>
      </c>
      <c r="C31" s="3" t="s">
        <v>19</v>
      </c>
      <c r="D31" s="66">
        <v>0</v>
      </c>
      <c r="E31" s="3" t="s">
        <v>38</v>
      </c>
      <c r="F31" s="3" t="s">
        <v>37</v>
      </c>
      <c r="G31" s="66">
        <v>0</v>
      </c>
    </row>
    <row r="32" spans="2:7" ht="16.5" x14ac:dyDescent="0.15">
      <c r="B32" s="3" t="s">
        <v>39</v>
      </c>
      <c r="C32" s="3" t="s">
        <v>37</v>
      </c>
      <c r="D32" s="66">
        <v>1</v>
      </c>
      <c r="E32" s="3" t="s">
        <v>39</v>
      </c>
      <c r="F32" s="3" t="s">
        <v>37</v>
      </c>
      <c r="G32" s="66">
        <v>2</v>
      </c>
    </row>
    <row r="33" spans="2:7" ht="16.5" x14ac:dyDescent="0.15">
      <c r="B33" s="3" t="s">
        <v>40</v>
      </c>
      <c r="C33" s="3" t="s">
        <v>37</v>
      </c>
      <c r="D33" s="66">
        <v>0</v>
      </c>
      <c r="E33" s="3" t="s">
        <v>40</v>
      </c>
      <c r="F33" s="3" t="s">
        <v>37</v>
      </c>
      <c r="G33" s="66">
        <v>2</v>
      </c>
    </row>
    <row r="34" spans="2:7" ht="16.5" x14ac:dyDescent="0.15">
      <c r="B34" s="3" t="s">
        <v>41</v>
      </c>
      <c r="C34" s="3" t="s">
        <v>37</v>
      </c>
      <c r="D34" s="66">
        <v>0</v>
      </c>
      <c r="E34" s="3" t="s">
        <v>41</v>
      </c>
      <c r="F34" s="3" t="s">
        <v>37</v>
      </c>
      <c r="G34" s="66">
        <v>0</v>
      </c>
    </row>
    <row r="35" spans="2:7" ht="16.5" x14ac:dyDescent="0.15">
      <c r="B35" s="3" t="s">
        <v>59</v>
      </c>
      <c r="C35" s="3" t="s">
        <v>19</v>
      </c>
      <c r="D35" s="66">
        <v>0</v>
      </c>
      <c r="E35" s="3" t="s">
        <v>59</v>
      </c>
      <c r="F35" s="3" t="s">
        <v>19</v>
      </c>
      <c r="G35" s="66">
        <v>2</v>
      </c>
    </row>
    <row r="36" spans="2:7" ht="16.5" x14ac:dyDescent="0.15">
      <c r="B36" s="3" t="s">
        <v>60</v>
      </c>
      <c r="C36" s="3" t="s">
        <v>17</v>
      </c>
      <c r="D36" s="66">
        <v>1</v>
      </c>
      <c r="E36" s="3" t="s">
        <v>60</v>
      </c>
      <c r="F36" s="3" t="s">
        <v>17</v>
      </c>
      <c r="G36" s="66">
        <v>2</v>
      </c>
    </row>
    <row r="37" spans="2:7" ht="16.5" x14ac:dyDescent="0.15">
      <c r="B37" s="3" t="s">
        <v>61</v>
      </c>
      <c r="C37" s="3" t="s">
        <v>17</v>
      </c>
      <c r="D37" s="66">
        <v>0</v>
      </c>
      <c r="E37" s="3" t="s">
        <v>61</v>
      </c>
      <c r="F37" s="3" t="s">
        <v>17</v>
      </c>
      <c r="G37" s="66">
        <v>1</v>
      </c>
    </row>
    <row r="38" spans="2:7" ht="16.5" x14ac:dyDescent="0.15">
      <c r="B38" s="3" t="s">
        <v>42</v>
      </c>
      <c r="C38" s="3" t="s">
        <v>43</v>
      </c>
      <c r="D38" s="66">
        <v>0</v>
      </c>
      <c r="E38" s="3" t="s">
        <v>42</v>
      </c>
      <c r="F38" s="3" t="s">
        <v>43</v>
      </c>
      <c r="G38" s="66">
        <v>0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3</v>
      </c>
      <c r="E40" s="3"/>
      <c r="F40" s="5" t="s">
        <v>45</v>
      </c>
      <c r="G40" s="6">
        <f>SUM(G41:G53)</f>
        <v>24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4</v>
      </c>
    </row>
    <row r="42" spans="2:7" ht="16.5" x14ac:dyDescent="0.15">
      <c r="B42" s="3"/>
      <c r="C42" s="7" t="s">
        <v>11</v>
      </c>
      <c r="D42" s="8">
        <f>D9+D11+D12+D15+D16+D24++D19+D25+D22+D27</f>
        <v>0</v>
      </c>
      <c r="E42" s="7"/>
      <c r="F42" s="7" t="s">
        <v>11</v>
      </c>
      <c r="G42" s="8">
        <f>G9+G11+G12+G15+G16+G24++G19+G25+G22+G27</f>
        <v>6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2</v>
      </c>
    </row>
    <row r="44" spans="2:7" ht="16.5" x14ac:dyDescent="0.15">
      <c r="B44" s="3"/>
      <c r="C44" s="7" t="s">
        <v>13</v>
      </c>
      <c r="D44" s="8">
        <f>D10+D17+D20</f>
        <v>1</v>
      </c>
      <c r="E44" s="7"/>
      <c r="F44" s="7" t="s">
        <v>13</v>
      </c>
      <c r="G44" s="8">
        <f>G10+G17+G20</f>
        <v>8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0</v>
      </c>
      <c r="E52" s="7"/>
      <c r="F52" s="7" t="s">
        <v>43</v>
      </c>
      <c r="G52" s="8">
        <f>G38</f>
        <v>0</v>
      </c>
    </row>
    <row r="53" spans="1:7" ht="16.5" x14ac:dyDescent="0.15">
      <c r="B53" s="68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4</v>
      </c>
    </row>
    <row r="54" spans="1:7" ht="16.5" x14ac:dyDescent="0.15">
      <c r="A54" s="63" t="s">
        <v>53</v>
      </c>
      <c r="B54" s="63">
        <v>24.5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66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41.5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0.62878787878787878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9</v>
      </c>
      <c r="E8" s="3" t="s">
        <v>9</v>
      </c>
      <c r="F8" s="3"/>
      <c r="G8" s="4">
        <f>SUM(G9:G38)</f>
        <v>33</v>
      </c>
    </row>
    <row r="9" spans="2:7" ht="16.5" x14ac:dyDescent="0.15">
      <c r="B9" s="3" t="s">
        <v>10</v>
      </c>
      <c r="C9" s="3" t="s">
        <v>11</v>
      </c>
      <c r="D9" s="66">
        <v>0</v>
      </c>
      <c r="E9" s="3" t="s">
        <v>10</v>
      </c>
      <c r="F9" s="3" t="s">
        <v>11</v>
      </c>
      <c r="G9" s="66">
        <v>0</v>
      </c>
    </row>
    <row r="10" spans="2:7" ht="16.5" x14ac:dyDescent="0.15">
      <c r="B10" s="3" t="s">
        <v>12</v>
      </c>
      <c r="C10" s="3" t="s">
        <v>13</v>
      </c>
      <c r="D10" s="66">
        <v>0</v>
      </c>
      <c r="E10" s="3" t="s">
        <v>12</v>
      </c>
      <c r="F10" s="3" t="s">
        <v>13</v>
      </c>
      <c r="G10" s="66">
        <v>4</v>
      </c>
    </row>
    <row r="11" spans="2:7" ht="16.5" x14ac:dyDescent="0.15">
      <c r="B11" s="3" t="s">
        <v>14</v>
      </c>
      <c r="C11" s="3" t="s">
        <v>11</v>
      </c>
      <c r="D11" s="66">
        <v>0</v>
      </c>
      <c r="E11" s="3" t="s">
        <v>14</v>
      </c>
      <c r="F11" s="3" t="s">
        <v>11</v>
      </c>
      <c r="G11" s="66">
        <v>0</v>
      </c>
    </row>
    <row r="12" spans="2:7" ht="16.5" x14ac:dyDescent="0.15">
      <c r="B12" s="3" t="s">
        <v>15</v>
      </c>
      <c r="C12" s="3" t="s">
        <v>11</v>
      </c>
      <c r="D12" s="66">
        <v>0</v>
      </c>
      <c r="E12" s="3" t="s">
        <v>15</v>
      </c>
      <c r="F12" s="3" t="s">
        <v>11</v>
      </c>
      <c r="G12" s="66">
        <v>0</v>
      </c>
    </row>
    <row r="13" spans="2:7" ht="16.5" x14ac:dyDescent="0.15">
      <c r="B13" s="3" t="s">
        <v>16</v>
      </c>
      <c r="C13" s="3" t="s">
        <v>17</v>
      </c>
      <c r="D13" s="66">
        <v>0</v>
      </c>
      <c r="E13" s="3" t="s">
        <v>16</v>
      </c>
      <c r="F13" s="3" t="s">
        <v>17</v>
      </c>
      <c r="G13" s="66">
        <v>1</v>
      </c>
    </row>
    <row r="14" spans="2:7" ht="16.5" x14ac:dyDescent="0.15">
      <c r="B14" s="3" t="s">
        <v>18</v>
      </c>
      <c r="C14" s="3" t="s">
        <v>19</v>
      </c>
      <c r="D14" s="66">
        <v>1</v>
      </c>
      <c r="E14" s="3" t="s">
        <v>18</v>
      </c>
      <c r="F14" s="3" t="s">
        <v>19</v>
      </c>
      <c r="G14" s="66">
        <v>1</v>
      </c>
    </row>
    <row r="15" spans="2:7" ht="16.5" x14ac:dyDescent="0.15">
      <c r="B15" s="3" t="s">
        <v>20</v>
      </c>
      <c r="C15" s="3" t="s">
        <v>11</v>
      </c>
      <c r="D15" s="66">
        <v>1</v>
      </c>
      <c r="E15" s="3" t="s">
        <v>20</v>
      </c>
      <c r="F15" s="3" t="s">
        <v>11</v>
      </c>
      <c r="G15" s="66">
        <v>2</v>
      </c>
    </row>
    <row r="16" spans="2:7" ht="16.5" x14ac:dyDescent="0.15">
      <c r="B16" s="3" t="s">
        <v>21</v>
      </c>
      <c r="C16" s="3" t="s">
        <v>11</v>
      </c>
      <c r="D16" s="66">
        <v>0</v>
      </c>
      <c r="E16" s="3" t="s">
        <v>21</v>
      </c>
      <c r="F16" s="3" t="s">
        <v>11</v>
      </c>
      <c r="G16" s="66">
        <v>1</v>
      </c>
    </row>
    <row r="17" spans="2:7" ht="16.5" x14ac:dyDescent="0.15">
      <c r="B17" s="3" t="s">
        <v>22</v>
      </c>
      <c r="C17" s="3" t="s">
        <v>13</v>
      </c>
      <c r="D17" s="66">
        <v>3</v>
      </c>
      <c r="E17" s="3" t="s">
        <v>22</v>
      </c>
      <c r="F17" s="3" t="s">
        <v>13</v>
      </c>
      <c r="G17" s="66">
        <v>4</v>
      </c>
    </row>
    <row r="18" spans="2:7" ht="16.5" x14ac:dyDescent="0.15">
      <c r="B18" s="3" t="s">
        <v>23</v>
      </c>
      <c r="C18" s="3" t="s">
        <v>17</v>
      </c>
      <c r="D18" s="66">
        <v>0</v>
      </c>
      <c r="E18" s="3" t="s">
        <v>23</v>
      </c>
      <c r="F18" s="3" t="s">
        <v>17</v>
      </c>
      <c r="G18" s="66">
        <v>0</v>
      </c>
    </row>
    <row r="19" spans="2:7" ht="16.5" x14ac:dyDescent="0.15">
      <c r="B19" s="3" t="s">
        <v>24</v>
      </c>
      <c r="C19" s="3" t="s">
        <v>11</v>
      </c>
      <c r="D19" s="66">
        <v>0</v>
      </c>
      <c r="E19" s="3" t="s">
        <v>24</v>
      </c>
      <c r="F19" s="3" t="s">
        <v>11</v>
      </c>
      <c r="G19" s="66">
        <v>1</v>
      </c>
    </row>
    <row r="20" spans="2:7" ht="16.5" x14ac:dyDescent="0.15">
      <c r="B20" s="3" t="s">
        <v>25</v>
      </c>
      <c r="C20" s="3" t="s">
        <v>13</v>
      </c>
      <c r="D20" s="66">
        <v>0</v>
      </c>
      <c r="E20" s="3" t="s">
        <v>25</v>
      </c>
      <c r="F20" s="3" t="s">
        <v>13</v>
      </c>
      <c r="G20" s="66">
        <v>3</v>
      </c>
    </row>
    <row r="21" spans="2:7" ht="16.5" x14ac:dyDescent="0.15">
      <c r="B21" s="3" t="s">
        <v>26</v>
      </c>
      <c r="C21" s="3" t="s">
        <v>17</v>
      </c>
      <c r="D21" s="66">
        <v>0</v>
      </c>
      <c r="E21" s="3" t="s">
        <v>26</v>
      </c>
      <c r="F21" s="3" t="s">
        <v>17</v>
      </c>
      <c r="G21" s="66">
        <v>0</v>
      </c>
    </row>
    <row r="22" spans="2:7" ht="16.5" x14ac:dyDescent="0.15">
      <c r="B22" s="3" t="s">
        <v>27</v>
      </c>
      <c r="C22" s="3" t="s">
        <v>11</v>
      </c>
      <c r="D22" s="66">
        <v>0</v>
      </c>
      <c r="E22" s="3" t="s">
        <v>27</v>
      </c>
      <c r="F22" s="3" t="s">
        <v>11</v>
      </c>
      <c r="G22" s="66">
        <v>0</v>
      </c>
    </row>
    <row r="23" spans="2:7" ht="16.5" x14ac:dyDescent="0.15">
      <c r="B23" s="3" t="s">
        <v>28</v>
      </c>
      <c r="C23" s="3" t="s">
        <v>19</v>
      </c>
      <c r="D23" s="66">
        <v>0</v>
      </c>
      <c r="E23" s="3" t="s">
        <v>28</v>
      </c>
      <c r="F23" s="3" t="s">
        <v>19</v>
      </c>
      <c r="G23" s="66">
        <v>0</v>
      </c>
    </row>
    <row r="24" spans="2:7" ht="16.5" x14ac:dyDescent="0.15">
      <c r="B24" s="3" t="s">
        <v>29</v>
      </c>
      <c r="C24" s="3" t="s">
        <v>11</v>
      </c>
      <c r="D24" s="66">
        <v>0</v>
      </c>
      <c r="E24" s="3" t="s">
        <v>29</v>
      </c>
      <c r="F24" s="3" t="s">
        <v>11</v>
      </c>
      <c r="G24" s="66">
        <v>0</v>
      </c>
    </row>
    <row r="25" spans="2:7" ht="16.5" x14ac:dyDescent="0.15">
      <c r="B25" s="3" t="s">
        <v>30</v>
      </c>
      <c r="C25" s="3" t="s">
        <v>11</v>
      </c>
      <c r="D25" s="66">
        <v>0</v>
      </c>
      <c r="E25" s="3" t="s">
        <v>30</v>
      </c>
      <c r="F25" s="3" t="s">
        <v>11</v>
      </c>
      <c r="G25" s="66">
        <v>1</v>
      </c>
    </row>
    <row r="26" spans="2:7" ht="16.5" x14ac:dyDescent="0.15">
      <c r="B26" s="3" t="s">
        <v>31</v>
      </c>
      <c r="C26" s="3" t="s">
        <v>17</v>
      </c>
      <c r="D26" s="66">
        <v>0</v>
      </c>
      <c r="E26" s="3" t="s">
        <v>31</v>
      </c>
      <c r="F26" s="3" t="s">
        <v>17</v>
      </c>
      <c r="G26" s="66">
        <v>0</v>
      </c>
    </row>
    <row r="27" spans="2:7" ht="16.5" x14ac:dyDescent="0.15">
      <c r="B27" s="3" t="s">
        <v>32</v>
      </c>
      <c r="C27" s="3" t="s">
        <v>11</v>
      </c>
      <c r="D27" s="66">
        <v>1</v>
      </c>
      <c r="E27" s="3" t="s">
        <v>32</v>
      </c>
      <c r="F27" s="3" t="s">
        <v>11</v>
      </c>
      <c r="G27" s="66">
        <v>3</v>
      </c>
    </row>
    <row r="28" spans="2:7" ht="16.5" x14ac:dyDescent="0.15">
      <c r="B28" s="3" t="s">
        <v>33</v>
      </c>
      <c r="C28" s="3" t="s">
        <v>34</v>
      </c>
      <c r="D28" s="66">
        <v>0</v>
      </c>
      <c r="E28" s="3" t="s">
        <v>33</v>
      </c>
      <c r="F28" s="3" t="s">
        <v>34</v>
      </c>
      <c r="G28" s="66">
        <v>0</v>
      </c>
    </row>
    <row r="29" spans="2:7" ht="16.5" x14ac:dyDescent="0.15">
      <c r="B29" s="3" t="s">
        <v>35</v>
      </c>
      <c r="C29" s="3" t="s">
        <v>19</v>
      </c>
      <c r="D29" s="66">
        <v>0</v>
      </c>
      <c r="E29" s="3" t="s">
        <v>35</v>
      </c>
      <c r="F29" s="3" t="s">
        <v>19</v>
      </c>
      <c r="G29" s="66">
        <v>0</v>
      </c>
    </row>
    <row r="30" spans="2:7" ht="16.5" x14ac:dyDescent="0.15">
      <c r="B30" s="3" t="s">
        <v>57</v>
      </c>
      <c r="C30" s="3" t="s">
        <v>19</v>
      </c>
      <c r="D30" s="66">
        <v>0</v>
      </c>
      <c r="E30" s="3" t="s">
        <v>36</v>
      </c>
      <c r="F30" s="3" t="s">
        <v>37</v>
      </c>
      <c r="G30" s="66">
        <v>0</v>
      </c>
    </row>
    <row r="31" spans="2:7" ht="16.5" x14ac:dyDescent="0.15">
      <c r="B31" s="3" t="s">
        <v>58</v>
      </c>
      <c r="C31" s="3" t="s">
        <v>19</v>
      </c>
      <c r="D31" s="66">
        <v>0</v>
      </c>
      <c r="E31" s="3" t="s">
        <v>38</v>
      </c>
      <c r="F31" s="3" t="s">
        <v>37</v>
      </c>
      <c r="G31" s="66">
        <v>0</v>
      </c>
    </row>
    <row r="32" spans="2:7" ht="16.5" x14ac:dyDescent="0.15">
      <c r="B32" s="3" t="s">
        <v>39</v>
      </c>
      <c r="C32" s="3" t="s">
        <v>37</v>
      </c>
      <c r="D32" s="66">
        <v>0</v>
      </c>
      <c r="E32" s="3" t="s">
        <v>39</v>
      </c>
      <c r="F32" s="3" t="s">
        <v>37</v>
      </c>
      <c r="G32" s="66">
        <v>2</v>
      </c>
    </row>
    <row r="33" spans="2:7" ht="16.5" x14ac:dyDescent="0.15">
      <c r="B33" s="3" t="s">
        <v>40</v>
      </c>
      <c r="C33" s="3" t="s">
        <v>37</v>
      </c>
      <c r="D33" s="66">
        <v>1</v>
      </c>
      <c r="E33" s="3" t="s">
        <v>40</v>
      </c>
      <c r="F33" s="3" t="s">
        <v>37</v>
      </c>
      <c r="G33" s="66">
        <v>3</v>
      </c>
    </row>
    <row r="34" spans="2:7" ht="16.5" x14ac:dyDescent="0.15">
      <c r="B34" s="3" t="s">
        <v>41</v>
      </c>
      <c r="C34" s="3" t="s">
        <v>37</v>
      </c>
      <c r="D34" s="66">
        <v>0</v>
      </c>
      <c r="E34" s="3" t="s">
        <v>41</v>
      </c>
      <c r="F34" s="3" t="s">
        <v>37</v>
      </c>
      <c r="G34" s="66">
        <v>0</v>
      </c>
    </row>
    <row r="35" spans="2:7" ht="16.5" x14ac:dyDescent="0.15">
      <c r="B35" s="3" t="s">
        <v>59</v>
      </c>
      <c r="C35" s="3" t="s">
        <v>19</v>
      </c>
      <c r="D35" s="66">
        <v>0</v>
      </c>
      <c r="E35" s="3" t="s">
        <v>59</v>
      </c>
      <c r="F35" s="3" t="s">
        <v>19</v>
      </c>
      <c r="G35" s="66">
        <v>2</v>
      </c>
    </row>
    <row r="36" spans="2:7" ht="16.5" x14ac:dyDescent="0.15">
      <c r="B36" s="3" t="s">
        <v>60</v>
      </c>
      <c r="C36" s="3" t="s">
        <v>17</v>
      </c>
      <c r="D36" s="66">
        <v>1</v>
      </c>
      <c r="E36" s="3" t="s">
        <v>60</v>
      </c>
      <c r="F36" s="3" t="s">
        <v>17</v>
      </c>
      <c r="G36" s="66">
        <v>3</v>
      </c>
    </row>
    <row r="37" spans="2:7" ht="16.5" x14ac:dyDescent="0.15">
      <c r="B37" s="3" t="s">
        <v>61</v>
      </c>
      <c r="C37" s="3" t="s">
        <v>17</v>
      </c>
      <c r="D37" s="66">
        <v>0</v>
      </c>
      <c r="E37" s="3" t="s">
        <v>61</v>
      </c>
      <c r="F37" s="3" t="s">
        <v>17</v>
      </c>
      <c r="G37" s="66">
        <v>1</v>
      </c>
    </row>
    <row r="38" spans="2:7" ht="16.5" x14ac:dyDescent="0.15">
      <c r="B38" s="3" t="s">
        <v>42</v>
      </c>
      <c r="C38" s="3" t="s">
        <v>43</v>
      </c>
      <c r="D38" s="66">
        <v>1</v>
      </c>
      <c r="E38" s="3" t="s">
        <v>42</v>
      </c>
      <c r="F38" s="3" t="s">
        <v>43</v>
      </c>
      <c r="G38" s="66">
        <v>1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9</v>
      </c>
      <c r="E40" s="3"/>
      <c r="F40" s="5" t="s">
        <v>45</v>
      </c>
      <c r="G40" s="6">
        <f>SUM(G41:G53)</f>
        <v>33</v>
      </c>
    </row>
    <row r="41" spans="2:7" ht="16.5" x14ac:dyDescent="0.15">
      <c r="B41" s="3"/>
      <c r="C41" s="7" t="s">
        <v>17</v>
      </c>
      <c r="D41" s="8">
        <f>D13+D18+D21+D26+D36+D37</f>
        <v>1</v>
      </c>
      <c r="E41" s="7"/>
      <c r="F41" s="7" t="s">
        <v>17</v>
      </c>
      <c r="G41" s="8">
        <f>G13+G18+G21+G26+G36+G37</f>
        <v>5</v>
      </c>
    </row>
    <row r="42" spans="2:7" ht="16.5" x14ac:dyDescent="0.15">
      <c r="B42" s="3"/>
      <c r="C42" s="7" t="s">
        <v>11</v>
      </c>
      <c r="D42" s="8">
        <f>D9+D11+D12+D15+D16+D24++D19+D25+D22+D27</f>
        <v>2</v>
      </c>
      <c r="E42" s="7"/>
      <c r="F42" s="7" t="s">
        <v>11</v>
      </c>
      <c r="G42" s="8">
        <f>G9+G11+G12+G15+G16+G24++G19+G25+G22+G27</f>
        <v>8</v>
      </c>
    </row>
    <row r="43" spans="2:7" ht="16.5" x14ac:dyDescent="0.15">
      <c r="B43" s="3"/>
      <c r="C43" s="7" t="s">
        <v>19</v>
      </c>
      <c r="D43" s="8">
        <f>D14+D23+D29+D35</f>
        <v>1</v>
      </c>
      <c r="E43" s="7"/>
      <c r="F43" s="7" t="s">
        <v>19</v>
      </c>
      <c r="G43" s="8">
        <f>G14+G23+G29+G35</f>
        <v>3</v>
      </c>
    </row>
    <row r="44" spans="2:7" ht="16.5" x14ac:dyDescent="0.15">
      <c r="B44" s="3"/>
      <c r="C44" s="7" t="s">
        <v>13</v>
      </c>
      <c r="D44" s="8">
        <f>D10+D17+D20</f>
        <v>3</v>
      </c>
      <c r="E44" s="7"/>
      <c r="F44" s="7" t="s">
        <v>13</v>
      </c>
      <c r="G44" s="8">
        <f>G10+G17+G20</f>
        <v>11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1</v>
      </c>
      <c r="E52" s="7"/>
      <c r="F52" s="7" t="s">
        <v>43</v>
      </c>
      <c r="G52" s="8">
        <f>G38</f>
        <v>1</v>
      </c>
    </row>
    <row r="53" spans="1:7" ht="16.5" x14ac:dyDescent="0.15">
      <c r="B53" s="68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5</v>
      </c>
    </row>
    <row r="54" spans="1:7" ht="16.5" x14ac:dyDescent="0.15">
      <c r="A54" s="63" t="s">
        <v>53</v>
      </c>
      <c r="B54" s="63">
        <v>76.5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220.68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144.18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0.65334420880913546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XFD1048576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3</v>
      </c>
      <c r="E8" s="3" t="s">
        <v>9</v>
      </c>
      <c r="F8" s="3"/>
      <c r="G8" s="4">
        <f>SUM(G9:G38)</f>
        <v>36</v>
      </c>
    </row>
    <row r="9" spans="2:7" ht="16.5" x14ac:dyDescent="0.15">
      <c r="B9" s="3" t="s">
        <v>10</v>
      </c>
      <c r="C9" s="3" t="s">
        <v>11</v>
      </c>
      <c r="D9" s="66">
        <v>0</v>
      </c>
      <c r="E9" s="3" t="s">
        <v>10</v>
      </c>
      <c r="F9" s="3" t="s">
        <v>11</v>
      </c>
      <c r="G9" s="66">
        <v>0</v>
      </c>
    </row>
    <row r="10" spans="2:7" ht="16.5" x14ac:dyDescent="0.15">
      <c r="B10" s="3" t="s">
        <v>12</v>
      </c>
      <c r="C10" s="3" t="s">
        <v>13</v>
      </c>
      <c r="D10" s="66">
        <v>0</v>
      </c>
      <c r="E10" s="3" t="s">
        <v>12</v>
      </c>
      <c r="F10" s="3" t="s">
        <v>13</v>
      </c>
      <c r="G10" s="66">
        <v>4</v>
      </c>
    </row>
    <row r="11" spans="2:7" ht="16.5" x14ac:dyDescent="0.15">
      <c r="B11" s="3" t="s">
        <v>14</v>
      </c>
      <c r="C11" s="3" t="s">
        <v>11</v>
      </c>
      <c r="D11" s="66">
        <v>0</v>
      </c>
      <c r="E11" s="3" t="s">
        <v>14</v>
      </c>
      <c r="F11" s="3" t="s">
        <v>11</v>
      </c>
      <c r="G11" s="66">
        <v>0</v>
      </c>
    </row>
    <row r="12" spans="2:7" ht="16.5" x14ac:dyDescent="0.15">
      <c r="B12" s="3" t="s">
        <v>15</v>
      </c>
      <c r="C12" s="3" t="s">
        <v>11</v>
      </c>
      <c r="D12" s="66">
        <v>0</v>
      </c>
      <c r="E12" s="3" t="s">
        <v>15</v>
      </c>
      <c r="F12" s="3" t="s">
        <v>11</v>
      </c>
      <c r="G12" s="66">
        <v>0</v>
      </c>
    </row>
    <row r="13" spans="2:7" ht="16.5" x14ac:dyDescent="0.15">
      <c r="B13" s="3" t="s">
        <v>16</v>
      </c>
      <c r="C13" s="3" t="s">
        <v>17</v>
      </c>
      <c r="D13" s="66">
        <v>0</v>
      </c>
      <c r="E13" s="3" t="s">
        <v>16</v>
      </c>
      <c r="F13" s="3" t="s">
        <v>17</v>
      </c>
      <c r="G13" s="66">
        <v>1</v>
      </c>
    </row>
    <row r="14" spans="2:7" ht="16.5" x14ac:dyDescent="0.15">
      <c r="B14" s="3" t="s">
        <v>18</v>
      </c>
      <c r="C14" s="3" t="s">
        <v>19</v>
      </c>
      <c r="D14" s="66">
        <v>0</v>
      </c>
      <c r="E14" s="3" t="s">
        <v>18</v>
      </c>
      <c r="F14" s="3" t="s">
        <v>19</v>
      </c>
      <c r="G14" s="66">
        <v>1</v>
      </c>
    </row>
    <row r="15" spans="2:7" ht="16.5" x14ac:dyDescent="0.15">
      <c r="B15" s="3" t="s">
        <v>20</v>
      </c>
      <c r="C15" s="3" t="s">
        <v>11</v>
      </c>
      <c r="D15" s="66">
        <v>1</v>
      </c>
      <c r="E15" s="3" t="s">
        <v>20</v>
      </c>
      <c r="F15" s="3" t="s">
        <v>11</v>
      </c>
      <c r="G15" s="66">
        <v>3</v>
      </c>
    </row>
    <row r="16" spans="2:7" ht="16.5" x14ac:dyDescent="0.15">
      <c r="B16" s="3" t="s">
        <v>21</v>
      </c>
      <c r="C16" s="3" t="s">
        <v>11</v>
      </c>
      <c r="D16" s="66">
        <v>0</v>
      </c>
      <c r="E16" s="3" t="s">
        <v>21</v>
      </c>
      <c r="F16" s="3" t="s">
        <v>11</v>
      </c>
      <c r="G16" s="66">
        <v>1</v>
      </c>
    </row>
    <row r="17" spans="2:7" ht="16.5" x14ac:dyDescent="0.15">
      <c r="B17" s="3" t="s">
        <v>22</v>
      </c>
      <c r="C17" s="3" t="s">
        <v>13</v>
      </c>
      <c r="D17" s="66">
        <v>0</v>
      </c>
      <c r="E17" s="3" t="s">
        <v>22</v>
      </c>
      <c r="F17" s="3" t="s">
        <v>13</v>
      </c>
      <c r="G17" s="66">
        <v>4</v>
      </c>
    </row>
    <row r="18" spans="2:7" ht="16.5" x14ac:dyDescent="0.15">
      <c r="B18" s="3" t="s">
        <v>23</v>
      </c>
      <c r="C18" s="3" t="s">
        <v>17</v>
      </c>
      <c r="D18" s="66">
        <v>0</v>
      </c>
      <c r="E18" s="3" t="s">
        <v>23</v>
      </c>
      <c r="F18" s="3" t="s">
        <v>17</v>
      </c>
      <c r="G18" s="66">
        <v>0</v>
      </c>
    </row>
    <row r="19" spans="2:7" ht="16.5" x14ac:dyDescent="0.15">
      <c r="B19" s="3" t="s">
        <v>24</v>
      </c>
      <c r="C19" s="3" t="s">
        <v>11</v>
      </c>
      <c r="D19" s="66">
        <v>0</v>
      </c>
      <c r="E19" s="3" t="s">
        <v>24</v>
      </c>
      <c r="F19" s="3" t="s">
        <v>11</v>
      </c>
      <c r="G19" s="66">
        <v>1</v>
      </c>
    </row>
    <row r="20" spans="2:7" ht="16.5" x14ac:dyDescent="0.15">
      <c r="B20" s="3" t="s">
        <v>25</v>
      </c>
      <c r="C20" s="3" t="s">
        <v>13</v>
      </c>
      <c r="D20" s="66">
        <v>0</v>
      </c>
      <c r="E20" s="3" t="s">
        <v>25</v>
      </c>
      <c r="F20" s="3" t="s">
        <v>13</v>
      </c>
      <c r="G20" s="66">
        <v>3</v>
      </c>
    </row>
    <row r="21" spans="2:7" ht="16.5" x14ac:dyDescent="0.15">
      <c r="B21" s="3" t="s">
        <v>26</v>
      </c>
      <c r="C21" s="3" t="s">
        <v>17</v>
      </c>
      <c r="D21" s="66">
        <v>0</v>
      </c>
      <c r="E21" s="3" t="s">
        <v>26</v>
      </c>
      <c r="F21" s="3" t="s">
        <v>17</v>
      </c>
      <c r="G21" s="66">
        <v>0</v>
      </c>
    </row>
    <row r="22" spans="2:7" ht="16.5" x14ac:dyDescent="0.15">
      <c r="B22" s="3" t="s">
        <v>27</v>
      </c>
      <c r="C22" s="3" t="s">
        <v>11</v>
      </c>
      <c r="D22" s="66">
        <v>0</v>
      </c>
      <c r="E22" s="3" t="s">
        <v>27</v>
      </c>
      <c r="F22" s="3" t="s">
        <v>11</v>
      </c>
      <c r="G22" s="66">
        <v>0</v>
      </c>
    </row>
    <row r="23" spans="2:7" ht="16.5" x14ac:dyDescent="0.15">
      <c r="B23" s="3" t="s">
        <v>28</v>
      </c>
      <c r="C23" s="3" t="s">
        <v>19</v>
      </c>
      <c r="D23" s="66">
        <v>0</v>
      </c>
      <c r="E23" s="3" t="s">
        <v>28</v>
      </c>
      <c r="F23" s="3" t="s">
        <v>19</v>
      </c>
      <c r="G23" s="66">
        <v>0</v>
      </c>
    </row>
    <row r="24" spans="2:7" ht="16.5" x14ac:dyDescent="0.15">
      <c r="B24" s="3" t="s">
        <v>29</v>
      </c>
      <c r="C24" s="3" t="s">
        <v>11</v>
      </c>
      <c r="D24" s="66">
        <v>0</v>
      </c>
      <c r="E24" s="3" t="s">
        <v>29</v>
      </c>
      <c r="F24" s="3" t="s">
        <v>11</v>
      </c>
      <c r="G24" s="66">
        <v>0</v>
      </c>
    </row>
    <row r="25" spans="2:7" ht="16.5" x14ac:dyDescent="0.15">
      <c r="B25" s="3" t="s">
        <v>30</v>
      </c>
      <c r="C25" s="3" t="s">
        <v>11</v>
      </c>
      <c r="D25" s="66">
        <v>0</v>
      </c>
      <c r="E25" s="3" t="s">
        <v>30</v>
      </c>
      <c r="F25" s="3" t="s">
        <v>11</v>
      </c>
      <c r="G25" s="66">
        <v>1</v>
      </c>
    </row>
    <row r="26" spans="2:7" ht="16.5" x14ac:dyDescent="0.15">
      <c r="B26" s="3" t="s">
        <v>31</v>
      </c>
      <c r="C26" s="3" t="s">
        <v>17</v>
      </c>
      <c r="D26" s="66">
        <v>0</v>
      </c>
      <c r="E26" s="3" t="s">
        <v>31</v>
      </c>
      <c r="F26" s="3" t="s">
        <v>17</v>
      </c>
      <c r="G26" s="66">
        <v>0</v>
      </c>
    </row>
    <row r="27" spans="2:7" ht="16.5" x14ac:dyDescent="0.15">
      <c r="B27" s="3" t="s">
        <v>32</v>
      </c>
      <c r="C27" s="3" t="s">
        <v>11</v>
      </c>
      <c r="D27" s="66">
        <v>0</v>
      </c>
      <c r="E27" s="3" t="s">
        <v>32</v>
      </c>
      <c r="F27" s="3" t="s">
        <v>11</v>
      </c>
      <c r="G27" s="66">
        <v>3</v>
      </c>
    </row>
    <row r="28" spans="2:7" ht="16.5" x14ac:dyDescent="0.15">
      <c r="B28" s="3" t="s">
        <v>33</v>
      </c>
      <c r="C28" s="3" t="s">
        <v>34</v>
      </c>
      <c r="D28" s="66">
        <v>0</v>
      </c>
      <c r="E28" s="3" t="s">
        <v>33</v>
      </c>
      <c r="F28" s="3" t="s">
        <v>34</v>
      </c>
      <c r="G28" s="66">
        <v>0</v>
      </c>
    </row>
    <row r="29" spans="2:7" ht="16.5" x14ac:dyDescent="0.15">
      <c r="B29" s="3" t="s">
        <v>35</v>
      </c>
      <c r="C29" s="3" t="s">
        <v>19</v>
      </c>
      <c r="D29" s="66">
        <v>0</v>
      </c>
      <c r="E29" s="3" t="s">
        <v>35</v>
      </c>
      <c r="F29" s="3" t="s">
        <v>19</v>
      </c>
      <c r="G29" s="66">
        <v>0</v>
      </c>
    </row>
    <row r="30" spans="2:7" ht="16.5" x14ac:dyDescent="0.15">
      <c r="B30" s="3" t="s">
        <v>57</v>
      </c>
      <c r="C30" s="3" t="s">
        <v>19</v>
      </c>
      <c r="D30" s="66">
        <v>0</v>
      </c>
      <c r="E30" s="3" t="s">
        <v>36</v>
      </c>
      <c r="F30" s="3" t="s">
        <v>37</v>
      </c>
      <c r="G30" s="66">
        <v>0</v>
      </c>
    </row>
    <row r="31" spans="2:7" ht="16.5" x14ac:dyDescent="0.15">
      <c r="B31" s="3" t="s">
        <v>58</v>
      </c>
      <c r="C31" s="3" t="s">
        <v>19</v>
      </c>
      <c r="D31" s="66">
        <v>0</v>
      </c>
      <c r="E31" s="3" t="s">
        <v>38</v>
      </c>
      <c r="F31" s="3" t="s">
        <v>37</v>
      </c>
      <c r="G31" s="66">
        <v>0</v>
      </c>
    </row>
    <row r="32" spans="2:7" ht="16.5" x14ac:dyDescent="0.15">
      <c r="B32" s="3" t="s">
        <v>39</v>
      </c>
      <c r="C32" s="3" t="s">
        <v>37</v>
      </c>
      <c r="D32" s="66">
        <v>0</v>
      </c>
      <c r="E32" s="3" t="s">
        <v>39</v>
      </c>
      <c r="F32" s="3" t="s">
        <v>37</v>
      </c>
      <c r="G32" s="66">
        <v>2</v>
      </c>
    </row>
    <row r="33" spans="2:7" ht="16.5" x14ac:dyDescent="0.15">
      <c r="B33" s="3" t="s">
        <v>40</v>
      </c>
      <c r="C33" s="3" t="s">
        <v>37</v>
      </c>
      <c r="D33" s="66">
        <v>0</v>
      </c>
      <c r="E33" s="3" t="s">
        <v>40</v>
      </c>
      <c r="F33" s="3" t="s">
        <v>37</v>
      </c>
      <c r="G33" s="66">
        <v>3</v>
      </c>
    </row>
    <row r="34" spans="2:7" ht="16.5" x14ac:dyDescent="0.15">
      <c r="B34" s="3" t="s">
        <v>41</v>
      </c>
      <c r="C34" s="3" t="s">
        <v>37</v>
      </c>
      <c r="D34" s="66">
        <v>0</v>
      </c>
      <c r="E34" s="3" t="s">
        <v>41</v>
      </c>
      <c r="F34" s="3" t="s">
        <v>37</v>
      </c>
      <c r="G34" s="66">
        <v>0</v>
      </c>
    </row>
    <row r="35" spans="2:7" ht="16.5" x14ac:dyDescent="0.15">
      <c r="B35" s="3" t="s">
        <v>59</v>
      </c>
      <c r="C35" s="3" t="s">
        <v>19</v>
      </c>
      <c r="D35" s="66">
        <v>0</v>
      </c>
      <c r="E35" s="3" t="s">
        <v>59</v>
      </c>
      <c r="F35" s="3" t="s">
        <v>19</v>
      </c>
      <c r="G35" s="66">
        <v>2</v>
      </c>
    </row>
    <row r="36" spans="2:7" ht="16.5" x14ac:dyDescent="0.15">
      <c r="B36" s="3" t="s">
        <v>60</v>
      </c>
      <c r="C36" s="3" t="s">
        <v>17</v>
      </c>
      <c r="D36" s="66">
        <v>0</v>
      </c>
      <c r="E36" s="3" t="s">
        <v>60</v>
      </c>
      <c r="F36" s="3" t="s">
        <v>17</v>
      </c>
      <c r="G36" s="66">
        <v>3</v>
      </c>
    </row>
    <row r="37" spans="2:7" ht="16.5" x14ac:dyDescent="0.15">
      <c r="B37" s="3" t="s">
        <v>61</v>
      </c>
      <c r="C37" s="3" t="s">
        <v>17</v>
      </c>
      <c r="D37" s="66">
        <v>0</v>
      </c>
      <c r="E37" s="3" t="s">
        <v>61</v>
      </c>
      <c r="F37" s="3" t="s">
        <v>17</v>
      </c>
      <c r="G37" s="66">
        <v>1</v>
      </c>
    </row>
    <row r="38" spans="2:7" ht="16.5" x14ac:dyDescent="0.15">
      <c r="B38" s="3" t="s">
        <v>42</v>
      </c>
      <c r="C38" s="3" t="s">
        <v>43</v>
      </c>
      <c r="D38" s="66">
        <v>2</v>
      </c>
      <c r="E38" s="3" t="s">
        <v>42</v>
      </c>
      <c r="F38" s="3" t="s">
        <v>43</v>
      </c>
      <c r="G38" s="66">
        <v>3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3</v>
      </c>
      <c r="E40" s="3"/>
      <c r="F40" s="5" t="s">
        <v>45</v>
      </c>
      <c r="G40" s="6">
        <f>SUM(G41:G53)</f>
        <v>36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5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9</v>
      </c>
    </row>
    <row r="43" spans="2:7" ht="16.5" x14ac:dyDescent="0.15">
      <c r="B43" s="3"/>
      <c r="C43" s="7" t="s">
        <v>19</v>
      </c>
      <c r="D43" s="8">
        <f>D14+D23+D29+D35</f>
        <v>0</v>
      </c>
      <c r="E43" s="7"/>
      <c r="F43" s="7" t="s">
        <v>19</v>
      </c>
      <c r="G43" s="8">
        <f>G14+G23+G29+G35</f>
        <v>3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11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2</v>
      </c>
      <c r="E52" s="7"/>
      <c r="F52" s="7" t="s">
        <v>43</v>
      </c>
      <c r="G52" s="8">
        <f>G38</f>
        <v>3</v>
      </c>
    </row>
    <row r="53" spans="1:7" ht="16.5" x14ac:dyDescent="0.15">
      <c r="B53" s="68"/>
      <c r="C53" s="7" t="s">
        <v>52</v>
      </c>
      <c r="D53" s="8">
        <f>D32+D33+D34+D31+D30</f>
        <v>0</v>
      </c>
      <c r="E53" s="7"/>
      <c r="F53" s="7" t="s">
        <v>52</v>
      </c>
      <c r="G53" s="8">
        <f>G32+G33+G34+G31+G30</f>
        <v>5</v>
      </c>
    </row>
    <row r="54" spans="1:7" ht="16.5" x14ac:dyDescent="0.15">
      <c r="A54" s="63" t="s">
        <v>53</v>
      </c>
      <c r="B54" s="63">
        <v>25.5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73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47.5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0.65068493150684936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L19" sqref="L1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SUM(D9:D38)</f>
        <v>5</v>
      </c>
      <c r="E8" s="3" t="s">
        <v>9</v>
      </c>
      <c r="F8" s="3"/>
      <c r="G8" s="4">
        <f>SUM(G9:G38)</f>
        <v>41</v>
      </c>
    </row>
    <row r="9" spans="2:7" ht="16.5" x14ac:dyDescent="0.15">
      <c r="B9" s="3" t="s">
        <v>10</v>
      </c>
      <c r="C9" s="3" t="s">
        <v>11</v>
      </c>
      <c r="D9" s="66">
        <v>0</v>
      </c>
      <c r="E9" s="3" t="s">
        <v>10</v>
      </c>
      <c r="F9" s="3" t="s">
        <v>11</v>
      </c>
      <c r="G9" s="66">
        <v>0</v>
      </c>
    </row>
    <row r="10" spans="2:7" ht="16.5" x14ac:dyDescent="0.15">
      <c r="B10" s="3" t="s">
        <v>12</v>
      </c>
      <c r="C10" s="3" t="s">
        <v>13</v>
      </c>
      <c r="D10" s="66">
        <v>0</v>
      </c>
      <c r="E10" s="3" t="s">
        <v>12</v>
      </c>
      <c r="F10" s="3" t="s">
        <v>13</v>
      </c>
      <c r="G10" s="66">
        <v>4</v>
      </c>
    </row>
    <row r="11" spans="2:7" ht="16.5" x14ac:dyDescent="0.15">
      <c r="B11" s="3" t="s">
        <v>14</v>
      </c>
      <c r="C11" s="3" t="s">
        <v>11</v>
      </c>
      <c r="D11" s="66">
        <v>0</v>
      </c>
      <c r="E11" s="3" t="s">
        <v>14</v>
      </c>
      <c r="F11" s="3" t="s">
        <v>11</v>
      </c>
      <c r="G11" s="66">
        <v>0</v>
      </c>
    </row>
    <row r="12" spans="2:7" ht="16.5" x14ac:dyDescent="0.15">
      <c r="B12" s="3" t="s">
        <v>15</v>
      </c>
      <c r="C12" s="3" t="s">
        <v>11</v>
      </c>
      <c r="D12" s="66">
        <v>0</v>
      </c>
      <c r="E12" s="3" t="s">
        <v>15</v>
      </c>
      <c r="F12" s="3" t="s">
        <v>11</v>
      </c>
      <c r="G12" s="66">
        <v>0</v>
      </c>
    </row>
    <row r="13" spans="2:7" ht="16.5" x14ac:dyDescent="0.15">
      <c r="B13" s="3" t="s">
        <v>16</v>
      </c>
      <c r="C13" s="3" t="s">
        <v>17</v>
      </c>
      <c r="D13" s="66">
        <v>0</v>
      </c>
      <c r="E13" s="3" t="s">
        <v>16</v>
      </c>
      <c r="F13" s="3" t="s">
        <v>17</v>
      </c>
      <c r="G13" s="66">
        <v>1</v>
      </c>
    </row>
    <row r="14" spans="2:7" ht="16.5" x14ac:dyDescent="0.15">
      <c r="B14" s="3" t="s">
        <v>18</v>
      </c>
      <c r="C14" s="3" t="s">
        <v>19</v>
      </c>
      <c r="D14" s="66">
        <v>0</v>
      </c>
      <c r="E14" s="3" t="s">
        <v>18</v>
      </c>
      <c r="F14" s="3" t="s">
        <v>19</v>
      </c>
      <c r="G14" s="66">
        <v>1</v>
      </c>
    </row>
    <row r="15" spans="2:7" ht="16.5" x14ac:dyDescent="0.15">
      <c r="B15" s="3" t="s">
        <v>20</v>
      </c>
      <c r="C15" s="3" t="s">
        <v>11</v>
      </c>
      <c r="D15" s="66">
        <v>1</v>
      </c>
      <c r="E15" s="3" t="s">
        <v>20</v>
      </c>
      <c r="F15" s="3" t="s">
        <v>11</v>
      </c>
      <c r="G15" s="66">
        <v>4</v>
      </c>
    </row>
    <row r="16" spans="2:7" ht="16.5" x14ac:dyDescent="0.15">
      <c r="B16" s="3" t="s">
        <v>21</v>
      </c>
      <c r="C16" s="3" t="s">
        <v>11</v>
      </c>
      <c r="D16" s="66">
        <v>0</v>
      </c>
      <c r="E16" s="3" t="s">
        <v>21</v>
      </c>
      <c r="F16" s="3" t="s">
        <v>11</v>
      </c>
      <c r="G16" s="66">
        <v>1</v>
      </c>
    </row>
    <row r="17" spans="2:7" ht="16.5" x14ac:dyDescent="0.15">
      <c r="B17" s="3" t="s">
        <v>22</v>
      </c>
      <c r="C17" s="3" t="s">
        <v>13</v>
      </c>
      <c r="D17" s="66">
        <v>0</v>
      </c>
      <c r="E17" s="3" t="s">
        <v>22</v>
      </c>
      <c r="F17" s="3" t="s">
        <v>13</v>
      </c>
      <c r="G17" s="66">
        <v>4</v>
      </c>
    </row>
    <row r="18" spans="2:7" ht="16.5" x14ac:dyDescent="0.15">
      <c r="B18" s="3" t="s">
        <v>23</v>
      </c>
      <c r="C18" s="3" t="s">
        <v>17</v>
      </c>
      <c r="D18" s="66">
        <v>0</v>
      </c>
      <c r="E18" s="3" t="s">
        <v>23</v>
      </c>
      <c r="F18" s="3" t="s">
        <v>17</v>
      </c>
      <c r="G18" s="66">
        <v>0</v>
      </c>
    </row>
    <row r="19" spans="2:7" ht="16.5" x14ac:dyDescent="0.15">
      <c r="B19" s="3" t="s">
        <v>24</v>
      </c>
      <c r="C19" s="3" t="s">
        <v>11</v>
      </c>
      <c r="D19" s="66">
        <v>0</v>
      </c>
      <c r="E19" s="3" t="s">
        <v>24</v>
      </c>
      <c r="F19" s="3" t="s">
        <v>11</v>
      </c>
      <c r="G19" s="66">
        <v>1</v>
      </c>
    </row>
    <row r="20" spans="2:7" ht="16.5" x14ac:dyDescent="0.15">
      <c r="B20" s="3" t="s">
        <v>25</v>
      </c>
      <c r="C20" s="3" t="s">
        <v>13</v>
      </c>
      <c r="D20" s="66">
        <v>0</v>
      </c>
      <c r="E20" s="3" t="s">
        <v>25</v>
      </c>
      <c r="F20" s="3" t="s">
        <v>13</v>
      </c>
      <c r="G20" s="66">
        <v>3</v>
      </c>
    </row>
    <row r="21" spans="2:7" ht="16.5" x14ac:dyDescent="0.15">
      <c r="B21" s="3" t="s">
        <v>26</v>
      </c>
      <c r="C21" s="3" t="s">
        <v>17</v>
      </c>
      <c r="D21" s="66">
        <v>0</v>
      </c>
      <c r="E21" s="3" t="s">
        <v>26</v>
      </c>
      <c r="F21" s="3" t="s">
        <v>17</v>
      </c>
      <c r="G21" s="66">
        <v>0</v>
      </c>
    </row>
    <row r="22" spans="2:7" ht="16.5" x14ac:dyDescent="0.15">
      <c r="B22" s="3" t="s">
        <v>27</v>
      </c>
      <c r="C22" s="3" t="s">
        <v>11</v>
      </c>
      <c r="D22" s="66">
        <v>0</v>
      </c>
      <c r="E22" s="3" t="s">
        <v>27</v>
      </c>
      <c r="F22" s="3" t="s">
        <v>11</v>
      </c>
      <c r="G22" s="66">
        <v>0</v>
      </c>
    </row>
    <row r="23" spans="2:7" ht="16.5" x14ac:dyDescent="0.15">
      <c r="B23" s="3" t="s">
        <v>28</v>
      </c>
      <c r="C23" s="3" t="s">
        <v>19</v>
      </c>
      <c r="D23" s="66">
        <v>0</v>
      </c>
      <c r="E23" s="3" t="s">
        <v>28</v>
      </c>
      <c r="F23" s="3" t="s">
        <v>19</v>
      </c>
      <c r="G23" s="66">
        <v>0</v>
      </c>
    </row>
    <row r="24" spans="2:7" ht="16.5" x14ac:dyDescent="0.15">
      <c r="B24" s="3" t="s">
        <v>29</v>
      </c>
      <c r="C24" s="3" t="s">
        <v>11</v>
      </c>
      <c r="D24" s="66">
        <v>0</v>
      </c>
      <c r="E24" s="3" t="s">
        <v>29</v>
      </c>
      <c r="F24" s="3" t="s">
        <v>11</v>
      </c>
      <c r="G24" s="66">
        <v>0</v>
      </c>
    </row>
    <row r="25" spans="2:7" ht="16.5" x14ac:dyDescent="0.15">
      <c r="B25" s="3" t="s">
        <v>30</v>
      </c>
      <c r="C25" s="3" t="s">
        <v>11</v>
      </c>
      <c r="D25" s="66">
        <v>0</v>
      </c>
      <c r="E25" s="3" t="s">
        <v>30</v>
      </c>
      <c r="F25" s="3" t="s">
        <v>11</v>
      </c>
      <c r="G25" s="66">
        <v>1</v>
      </c>
    </row>
    <row r="26" spans="2:7" ht="16.5" x14ac:dyDescent="0.15">
      <c r="B26" s="3" t="s">
        <v>31</v>
      </c>
      <c r="C26" s="3" t="s">
        <v>17</v>
      </c>
      <c r="D26" s="66">
        <v>0</v>
      </c>
      <c r="E26" s="3" t="s">
        <v>31</v>
      </c>
      <c r="F26" s="3" t="s">
        <v>17</v>
      </c>
      <c r="G26" s="66">
        <v>0</v>
      </c>
    </row>
    <row r="27" spans="2:7" ht="16.5" x14ac:dyDescent="0.15">
      <c r="B27" s="3" t="s">
        <v>32</v>
      </c>
      <c r="C27" s="3" t="s">
        <v>11</v>
      </c>
      <c r="D27" s="66">
        <v>0</v>
      </c>
      <c r="E27" s="3" t="s">
        <v>32</v>
      </c>
      <c r="F27" s="3" t="s">
        <v>11</v>
      </c>
      <c r="G27" s="66">
        <v>3</v>
      </c>
    </row>
    <row r="28" spans="2:7" ht="16.5" x14ac:dyDescent="0.15">
      <c r="B28" s="3" t="s">
        <v>33</v>
      </c>
      <c r="C28" s="3" t="s">
        <v>34</v>
      </c>
      <c r="D28" s="66">
        <v>0</v>
      </c>
      <c r="E28" s="3" t="s">
        <v>33</v>
      </c>
      <c r="F28" s="3" t="s">
        <v>34</v>
      </c>
      <c r="G28" s="66">
        <v>0</v>
      </c>
    </row>
    <row r="29" spans="2:7" ht="16.5" x14ac:dyDescent="0.15">
      <c r="B29" s="3" t="s">
        <v>35</v>
      </c>
      <c r="C29" s="3" t="s">
        <v>19</v>
      </c>
      <c r="D29" s="66">
        <v>0</v>
      </c>
      <c r="E29" s="3" t="s">
        <v>35</v>
      </c>
      <c r="F29" s="3" t="s">
        <v>19</v>
      </c>
      <c r="G29" s="66">
        <v>0</v>
      </c>
    </row>
    <row r="30" spans="2:7" ht="16.5" x14ac:dyDescent="0.15">
      <c r="B30" s="3" t="s">
        <v>57</v>
      </c>
      <c r="C30" s="3" t="s">
        <v>19</v>
      </c>
      <c r="D30" s="66">
        <v>0</v>
      </c>
      <c r="E30" s="3" t="s">
        <v>36</v>
      </c>
      <c r="F30" s="3" t="s">
        <v>37</v>
      </c>
      <c r="G30" s="66">
        <v>0</v>
      </c>
    </row>
    <row r="31" spans="2:7" ht="16.5" x14ac:dyDescent="0.15">
      <c r="B31" s="3" t="s">
        <v>58</v>
      </c>
      <c r="C31" s="3" t="s">
        <v>19</v>
      </c>
      <c r="D31" s="66">
        <v>0</v>
      </c>
      <c r="E31" s="3" t="s">
        <v>38</v>
      </c>
      <c r="F31" s="3" t="s">
        <v>37</v>
      </c>
      <c r="G31" s="66">
        <v>0</v>
      </c>
    </row>
    <row r="32" spans="2:7" ht="16.5" x14ac:dyDescent="0.15">
      <c r="B32" s="3" t="s">
        <v>39</v>
      </c>
      <c r="C32" s="3" t="s">
        <v>37</v>
      </c>
      <c r="D32" s="66">
        <v>1</v>
      </c>
      <c r="E32" s="3" t="s">
        <v>39</v>
      </c>
      <c r="F32" s="3" t="s">
        <v>37</v>
      </c>
      <c r="G32" s="66">
        <v>3</v>
      </c>
    </row>
    <row r="33" spans="2:7" ht="16.5" x14ac:dyDescent="0.15">
      <c r="B33" s="3" t="s">
        <v>40</v>
      </c>
      <c r="C33" s="3" t="s">
        <v>37</v>
      </c>
      <c r="D33" s="66">
        <v>0</v>
      </c>
      <c r="E33" s="3" t="s">
        <v>40</v>
      </c>
      <c r="F33" s="3" t="s">
        <v>37</v>
      </c>
      <c r="G33" s="66">
        <v>3</v>
      </c>
    </row>
    <row r="34" spans="2:7" ht="16.5" x14ac:dyDescent="0.15">
      <c r="B34" s="3" t="s">
        <v>41</v>
      </c>
      <c r="C34" s="3" t="s">
        <v>37</v>
      </c>
      <c r="D34" s="66">
        <v>0</v>
      </c>
      <c r="E34" s="3" t="s">
        <v>41</v>
      </c>
      <c r="F34" s="3" t="s">
        <v>37</v>
      </c>
      <c r="G34" s="66">
        <v>0</v>
      </c>
    </row>
    <row r="35" spans="2:7" ht="16.5" x14ac:dyDescent="0.15">
      <c r="B35" s="3" t="s">
        <v>59</v>
      </c>
      <c r="C35" s="3" t="s">
        <v>19</v>
      </c>
      <c r="D35" s="66">
        <v>2</v>
      </c>
      <c r="E35" s="3" t="s">
        <v>59</v>
      </c>
      <c r="F35" s="3" t="s">
        <v>19</v>
      </c>
      <c r="G35" s="66">
        <v>4</v>
      </c>
    </row>
    <row r="36" spans="2:7" ht="16.5" x14ac:dyDescent="0.15">
      <c r="B36" s="3" t="s">
        <v>60</v>
      </c>
      <c r="C36" s="3" t="s">
        <v>17</v>
      </c>
      <c r="D36" s="66">
        <v>0</v>
      </c>
      <c r="E36" s="3" t="s">
        <v>60</v>
      </c>
      <c r="F36" s="3" t="s">
        <v>17</v>
      </c>
      <c r="G36" s="66">
        <v>3</v>
      </c>
    </row>
    <row r="37" spans="2:7" ht="16.5" x14ac:dyDescent="0.15">
      <c r="B37" s="3" t="s">
        <v>61</v>
      </c>
      <c r="C37" s="3" t="s">
        <v>17</v>
      </c>
      <c r="D37" s="66">
        <v>0</v>
      </c>
      <c r="E37" s="3" t="s">
        <v>61</v>
      </c>
      <c r="F37" s="3" t="s">
        <v>17</v>
      </c>
      <c r="G37" s="66">
        <v>1</v>
      </c>
    </row>
    <row r="38" spans="2:7" ht="16.5" x14ac:dyDescent="0.15">
      <c r="B38" s="3" t="s">
        <v>42</v>
      </c>
      <c r="C38" s="3" t="s">
        <v>43</v>
      </c>
      <c r="D38" s="66">
        <v>1</v>
      </c>
      <c r="E38" s="3" t="s">
        <v>42</v>
      </c>
      <c r="F38" s="3" t="s">
        <v>43</v>
      </c>
      <c r="G38" s="66">
        <v>4</v>
      </c>
    </row>
    <row r="39" spans="2:7" ht="16.5" x14ac:dyDescent="0.15">
      <c r="B39" s="3"/>
      <c r="C39" s="3"/>
      <c r="D39" s="4"/>
      <c r="E39" s="3"/>
      <c r="F39" s="3"/>
      <c r="G39" s="3"/>
    </row>
    <row r="40" spans="2:7" ht="16.5" x14ac:dyDescent="0.15">
      <c r="B40" s="3"/>
      <c r="C40" s="67" t="s">
        <v>44</v>
      </c>
      <c r="D40" s="6">
        <f>SUM(D41:D53)</f>
        <v>5</v>
      </c>
      <c r="E40" s="3"/>
      <c r="F40" s="5" t="s">
        <v>45</v>
      </c>
      <c r="G40" s="6">
        <f>SUM(G41:G53)</f>
        <v>41</v>
      </c>
    </row>
    <row r="41" spans="2:7" ht="16.5" x14ac:dyDescent="0.15">
      <c r="B41" s="3"/>
      <c r="C41" s="7" t="s">
        <v>17</v>
      </c>
      <c r="D41" s="8">
        <f>D13+D18+D21+D26+D36+D37</f>
        <v>0</v>
      </c>
      <c r="E41" s="7"/>
      <c r="F41" s="7" t="s">
        <v>17</v>
      </c>
      <c r="G41" s="8">
        <f>G13+G18+G21+G26+G36+G37</f>
        <v>5</v>
      </c>
    </row>
    <row r="42" spans="2:7" ht="16.5" x14ac:dyDescent="0.15">
      <c r="B42" s="3"/>
      <c r="C42" s="7" t="s">
        <v>11</v>
      </c>
      <c r="D42" s="8">
        <f>D9+D11+D12+D15+D16+D24++D19+D25+D22+D27</f>
        <v>1</v>
      </c>
      <c r="E42" s="7"/>
      <c r="F42" s="7" t="s">
        <v>11</v>
      </c>
      <c r="G42" s="8">
        <f>G9+G11+G12+G15+G16+G24++G19+G25+G22+G27</f>
        <v>10</v>
      </c>
    </row>
    <row r="43" spans="2:7" ht="16.5" x14ac:dyDescent="0.15">
      <c r="B43" s="3"/>
      <c r="C43" s="7" t="s">
        <v>19</v>
      </c>
      <c r="D43" s="8">
        <f>D14+D23+D29+D35</f>
        <v>2</v>
      </c>
      <c r="E43" s="7"/>
      <c r="F43" s="7" t="s">
        <v>19</v>
      </c>
      <c r="G43" s="8">
        <f>G14+G23+G29+G35</f>
        <v>5</v>
      </c>
    </row>
    <row r="44" spans="2:7" ht="16.5" x14ac:dyDescent="0.15">
      <c r="B44" s="3"/>
      <c r="C44" s="7" t="s">
        <v>13</v>
      </c>
      <c r="D44" s="8">
        <f>D10+D17+D20</f>
        <v>0</v>
      </c>
      <c r="E44" s="7"/>
      <c r="F44" s="7" t="s">
        <v>13</v>
      </c>
      <c r="G44" s="8">
        <f>G10+G17+G20</f>
        <v>11</v>
      </c>
    </row>
    <row r="45" spans="2:7" ht="16.5" x14ac:dyDescent="0.15">
      <c r="B45" s="3"/>
      <c r="C45" s="7" t="s">
        <v>46</v>
      </c>
      <c r="D45" s="8">
        <v>0</v>
      </c>
      <c r="E45" s="7"/>
      <c r="F45" s="7" t="s">
        <v>46</v>
      </c>
      <c r="G45" s="8">
        <v>0</v>
      </c>
    </row>
    <row r="46" spans="2:7" ht="16.5" x14ac:dyDescent="0.15">
      <c r="B46" s="3"/>
      <c r="C46" s="7" t="s">
        <v>47</v>
      </c>
      <c r="D46" s="8">
        <v>0</v>
      </c>
      <c r="E46" s="7"/>
      <c r="F46" s="7" t="s">
        <v>47</v>
      </c>
      <c r="G46" s="8">
        <v>0</v>
      </c>
    </row>
    <row r="47" spans="2:7" ht="16.5" x14ac:dyDescent="0.15">
      <c r="B47" s="3"/>
      <c r="C47" s="7" t="s">
        <v>48</v>
      </c>
      <c r="D47" s="8">
        <v>0</v>
      </c>
      <c r="E47" s="7"/>
      <c r="F47" s="7" t="s">
        <v>48</v>
      </c>
      <c r="G47" s="8">
        <v>0</v>
      </c>
    </row>
    <row r="48" spans="2:7" ht="16.5" x14ac:dyDescent="0.15">
      <c r="B48" s="3"/>
      <c r="C48" s="7" t="s">
        <v>49</v>
      </c>
      <c r="D48" s="8">
        <v>0</v>
      </c>
      <c r="E48" s="7"/>
      <c r="F48" s="7" t="s">
        <v>49</v>
      </c>
      <c r="G48" s="8">
        <v>0</v>
      </c>
    </row>
    <row r="49" spans="1:7" ht="16.5" x14ac:dyDescent="0.15">
      <c r="B49" s="3"/>
      <c r="C49" s="7" t="s">
        <v>50</v>
      </c>
      <c r="D49" s="8">
        <f>D26</f>
        <v>0</v>
      </c>
      <c r="E49" s="7"/>
      <c r="F49" s="7" t="s">
        <v>50</v>
      </c>
      <c r="G49" s="8">
        <f>G26</f>
        <v>0</v>
      </c>
    </row>
    <row r="50" spans="1:7" ht="16.5" x14ac:dyDescent="0.15">
      <c r="B50" s="3"/>
      <c r="C50" s="7" t="s">
        <v>51</v>
      </c>
      <c r="D50" s="8">
        <v>0</v>
      </c>
      <c r="E50" s="7"/>
      <c r="F50" s="7" t="s">
        <v>51</v>
      </c>
      <c r="G50" s="8">
        <v>0</v>
      </c>
    </row>
    <row r="51" spans="1:7" ht="16.5" x14ac:dyDescent="0.15">
      <c r="B51" s="3"/>
      <c r="C51" s="7" t="s">
        <v>34</v>
      </c>
      <c r="D51" s="8">
        <f>D28</f>
        <v>0</v>
      </c>
      <c r="E51" s="7"/>
      <c r="F51" s="7" t="s">
        <v>34</v>
      </c>
      <c r="G51" s="8">
        <f>G28</f>
        <v>0</v>
      </c>
    </row>
    <row r="52" spans="1:7" ht="16.5" x14ac:dyDescent="0.15">
      <c r="B52" s="3"/>
      <c r="C52" s="7" t="s">
        <v>43</v>
      </c>
      <c r="D52" s="8">
        <f>D38</f>
        <v>1</v>
      </c>
      <c r="E52" s="7"/>
      <c r="F52" s="7" t="s">
        <v>43</v>
      </c>
      <c r="G52" s="8">
        <f>G38</f>
        <v>4</v>
      </c>
    </row>
    <row r="53" spans="1:7" ht="16.5" x14ac:dyDescent="0.15">
      <c r="B53" s="68"/>
      <c r="C53" s="7" t="s">
        <v>52</v>
      </c>
      <c r="D53" s="8">
        <f>D32+D33+D34+D31+D30</f>
        <v>1</v>
      </c>
      <c r="E53" s="7"/>
      <c r="F53" s="7" t="s">
        <v>52</v>
      </c>
      <c r="G53" s="8">
        <f>G32+G33+G34+G31+G30</f>
        <v>6</v>
      </c>
    </row>
    <row r="54" spans="1:7" ht="16.5" x14ac:dyDescent="0.15">
      <c r="A54" s="63" t="s">
        <v>53</v>
      </c>
      <c r="B54" s="63">
        <v>42.5</v>
      </c>
      <c r="C54" s="3"/>
      <c r="D54" s="8"/>
      <c r="E54" s="3"/>
      <c r="F54" s="3"/>
      <c r="G54" s="3"/>
    </row>
    <row r="55" spans="1:7" ht="16.5" x14ac:dyDescent="0.15">
      <c r="A55" s="63" t="s">
        <v>54</v>
      </c>
      <c r="B55" s="63">
        <v>128.9</v>
      </c>
      <c r="C55" s="3"/>
      <c r="D55" s="8"/>
      <c r="E55" s="3"/>
      <c r="F55" s="3"/>
      <c r="G55" s="3"/>
    </row>
    <row r="56" spans="1:7" ht="16.5" x14ac:dyDescent="0.15">
      <c r="A56" s="69" t="s">
        <v>55</v>
      </c>
      <c r="B56" s="63">
        <f>B55-B54</f>
        <v>86.4</v>
      </c>
      <c r="C56" s="3"/>
      <c r="D56" s="8"/>
      <c r="E56" s="3"/>
      <c r="F56" s="3"/>
      <c r="G56" s="3"/>
    </row>
    <row r="57" spans="1:7" ht="16.5" x14ac:dyDescent="0.15">
      <c r="A57" s="63" t="s">
        <v>56</v>
      </c>
      <c r="B57" s="70">
        <f>B56/B55</f>
        <v>0.67028704422032581</v>
      </c>
      <c r="C57" s="3"/>
      <c r="D57" s="3"/>
      <c r="E57" s="3"/>
      <c r="F57" s="3"/>
      <c r="G57" s="3"/>
    </row>
    <row r="58" spans="1:7" ht="16.5" x14ac:dyDescent="0.15">
      <c r="A58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6"/>
  <sheetViews>
    <sheetView topLeftCell="A73" workbookViewId="0">
      <selection sqref="A1:XFD1048576"/>
    </sheetView>
  </sheetViews>
  <sheetFormatPr defaultColWidth="9" defaultRowHeight="12" x14ac:dyDescent="0.15"/>
  <cols>
    <col min="1" max="1" width="9" style="9"/>
    <col min="2" max="2" width="24.75" style="9" customWidth="1"/>
    <col min="3" max="13" width="13.75" style="9" customWidth="1"/>
    <col min="14" max="14" width="14" style="9" customWidth="1"/>
    <col min="15" max="15" width="22.875" style="9" customWidth="1"/>
    <col min="16" max="16" width="13.75" style="9" customWidth="1"/>
    <col min="17" max="20" width="15" style="9" customWidth="1"/>
    <col min="21" max="22" width="13.5" style="9" customWidth="1"/>
    <col min="23" max="23" width="16.5" style="9" customWidth="1"/>
    <col min="24" max="24" width="14.625" style="9" customWidth="1"/>
    <col min="25" max="25" width="15.375" style="9" customWidth="1"/>
    <col min="26" max="26" width="18" style="9" customWidth="1"/>
    <col min="27" max="27" width="17.25" style="9" customWidth="1"/>
    <col min="28" max="28" width="9" style="9"/>
    <col min="29" max="29" width="17.75" style="9" customWidth="1"/>
    <col min="30" max="30" width="17.875" style="9" customWidth="1"/>
    <col min="31" max="31" width="9" style="9"/>
    <col min="32" max="32" width="17.75" style="9" customWidth="1"/>
    <col min="33" max="33" width="17.875" style="9" customWidth="1"/>
    <col min="34" max="34" width="9" style="9"/>
    <col min="35" max="35" width="17.75" style="9" customWidth="1"/>
    <col min="36" max="36" width="17.875" style="9" customWidth="1"/>
    <col min="37" max="37" width="9" style="9"/>
    <col min="38" max="38" width="17.75" style="9" customWidth="1"/>
    <col min="39" max="39" width="17.875" style="9" customWidth="1"/>
    <col min="40" max="40" width="9" style="9"/>
    <col min="41" max="41" width="17.75" style="9" customWidth="1"/>
    <col min="42" max="42" width="17.875" style="9" customWidth="1"/>
    <col min="43" max="43" width="9" style="9"/>
    <col min="44" max="46" width="13.125" style="9" customWidth="1"/>
    <col min="47" max="16384" width="9" style="9"/>
  </cols>
  <sheetData>
    <row r="1" spans="1:30" ht="16.5" x14ac:dyDescent="0.15">
      <c r="A1" s="10" t="s">
        <v>62</v>
      </c>
      <c r="B1" s="10" t="s">
        <v>63</v>
      </c>
      <c r="C1" s="11" t="s">
        <v>64</v>
      </c>
      <c r="D1" s="11" t="s">
        <v>65</v>
      </c>
      <c r="E1" s="11" t="s">
        <v>66</v>
      </c>
      <c r="F1" s="10" t="s">
        <v>67</v>
      </c>
      <c r="G1" s="10" t="s">
        <v>68</v>
      </c>
      <c r="H1" s="10" t="s">
        <v>69</v>
      </c>
      <c r="I1" s="10" t="s">
        <v>70</v>
      </c>
      <c r="J1" s="10" t="s">
        <v>71</v>
      </c>
      <c r="K1" s="10" t="s">
        <v>72</v>
      </c>
      <c r="L1" s="10" t="s">
        <v>73</v>
      </c>
      <c r="M1" s="10" t="s">
        <v>74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  <c r="V1" s="10" t="s">
        <v>83</v>
      </c>
      <c r="W1" s="10" t="s">
        <v>84</v>
      </c>
      <c r="X1" s="10" t="s">
        <v>85</v>
      </c>
      <c r="Y1" s="10" t="s">
        <v>86</v>
      </c>
      <c r="Z1" s="10" t="s">
        <v>87</v>
      </c>
      <c r="AA1" s="10" t="s">
        <v>88</v>
      </c>
      <c r="AB1" s="10" t="s">
        <v>89</v>
      </c>
      <c r="AC1" s="10" t="s">
        <v>90</v>
      </c>
      <c r="AD1" s="33" t="s">
        <v>91</v>
      </c>
    </row>
    <row r="2" spans="1:30" ht="16.5" x14ac:dyDescent="0.35">
      <c r="A2" s="76" t="s">
        <v>92</v>
      </c>
      <c r="B2" s="13" t="s">
        <v>93</v>
      </c>
      <c r="C2" s="14">
        <v>56</v>
      </c>
      <c r="D2" s="12">
        <v>2021.96</v>
      </c>
      <c r="E2" s="12">
        <v>5526.07</v>
      </c>
      <c r="F2" s="12">
        <v>6372.71</v>
      </c>
      <c r="G2" s="12">
        <v>6788.44</v>
      </c>
      <c r="H2" s="12">
        <v>9388.1</v>
      </c>
      <c r="I2" s="12">
        <v>8449.23</v>
      </c>
      <c r="J2" s="12">
        <v>8250.36</v>
      </c>
      <c r="K2" s="12">
        <v>9047.0499999999993</v>
      </c>
      <c r="L2" s="12">
        <v>12136.3</v>
      </c>
      <c r="M2" s="12">
        <v>7696.5</v>
      </c>
      <c r="N2" s="12">
        <v>10926</v>
      </c>
      <c r="O2" s="12">
        <v>12994</v>
      </c>
      <c r="P2" s="12">
        <v>12082</v>
      </c>
      <c r="Q2" s="12">
        <v>15737</v>
      </c>
      <c r="R2" s="12">
        <v>14373</v>
      </c>
      <c r="S2" s="12">
        <v>16074.01</v>
      </c>
      <c r="T2" s="12">
        <v>15047</v>
      </c>
      <c r="U2" s="12">
        <v>13903</v>
      </c>
      <c r="V2" s="12">
        <v>11145</v>
      </c>
      <c r="W2" s="12">
        <v>12070</v>
      </c>
      <c r="X2" s="12">
        <v>12767</v>
      </c>
      <c r="Y2" s="29">
        <v>6307</v>
      </c>
      <c r="Z2" s="29">
        <v>6378</v>
      </c>
      <c r="AA2" s="30">
        <v>14930</v>
      </c>
      <c r="AB2" s="30">
        <v>14674</v>
      </c>
      <c r="AC2" s="34">
        <f>Z2+AA2+AB2+Y2+X2+W2+V2+U2+T2+S2+R2+Q2+P2+O2+N2+M2+L2+K2+J2+I2</f>
        <v>234986.44999999998</v>
      </c>
      <c r="AD2" s="86"/>
    </row>
    <row r="3" spans="1:30" ht="16.5" x14ac:dyDescent="0.35">
      <c r="A3" s="76"/>
      <c r="B3" s="13" t="s">
        <v>94</v>
      </c>
      <c r="C3" s="14">
        <v>2</v>
      </c>
      <c r="D3" s="12">
        <v>83</v>
      </c>
      <c r="E3" s="12">
        <v>255</v>
      </c>
      <c r="F3" s="12">
        <v>302</v>
      </c>
      <c r="G3" s="12">
        <v>300</v>
      </c>
      <c r="H3" s="12">
        <v>410</v>
      </c>
      <c r="I3" s="12">
        <v>317</v>
      </c>
      <c r="J3" s="12">
        <v>355</v>
      </c>
      <c r="K3" s="12">
        <v>338</v>
      </c>
      <c r="L3" s="12">
        <v>479</v>
      </c>
      <c r="M3" s="12">
        <v>319</v>
      </c>
      <c r="N3" s="12">
        <v>447</v>
      </c>
      <c r="O3" s="12">
        <v>540</v>
      </c>
      <c r="P3" s="12">
        <v>517</v>
      </c>
      <c r="Q3" s="12">
        <v>630</v>
      </c>
      <c r="R3" s="12">
        <v>606</v>
      </c>
      <c r="S3" s="12">
        <v>679</v>
      </c>
      <c r="T3" s="12">
        <v>670</v>
      </c>
      <c r="U3" s="12">
        <v>606</v>
      </c>
      <c r="V3" s="12">
        <v>488</v>
      </c>
      <c r="W3" s="12">
        <v>507</v>
      </c>
      <c r="X3" s="12">
        <v>517</v>
      </c>
      <c r="Y3" s="29">
        <v>270</v>
      </c>
      <c r="Z3" s="29">
        <v>232</v>
      </c>
      <c r="AA3" s="12">
        <v>634</v>
      </c>
      <c r="AB3" s="12">
        <v>506</v>
      </c>
      <c r="AC3" s="34">
        <f>Z3+AA3+AB3+Y3+X3+W3+V3+U3+T3+S3+R3+Q3+P3+O3+N3+M3+L3+K3+J3+I3</f>
        <v>9657</v>
      </c>
      <c r="AD3" s="86"/>
    </row>
    <row r="4" spans="1:30" ht="16.5" x14ac:dyDescent="0.35">
      <c r="A4" s="76"/>
      <c r="B4" s="13" t="s">
        <v>95</v>
      </c>
      <c r="C4" s="15">
        <f t="shared" ref="C4" si="0">C2/C3</f>
        <v>28</v>
      </c>
      <c r="D4" s="15">
        <v>48.804335664335703</v>
      </c>
      <c r="E4" s="15">
        <v>21.670862745097999</v>
      </c>
      <c r="F4" s="15">
        <v>21.101688741721901</v>
      </c>
      <c r="G4" s="15">
        <f>G2/G3</f>
        <v>22.628133333333331</v>
      </c>
      <c r="H4" s="15">
        <v>22.9</v>
      </c>
      <c r="I4" s="15">
        <f t="shared" ref="I4:X4" si="1">I2/I3</f>
        <v>26.65372239747634</v>
      </c>
      <c r="J4" s="15">
        <f t="shared" si="1"/>
        <v>23.240450704225353</v>
      </c>
      <c r="K4" s="15">
        <f t="shared" si="1"/>
        <v>26.766420118343191</v>
      </c>
      <c r="L4" s="15">
        <f t="shared" si="1"/>
        <v>25.336743215031312</v>
      </c>
      <c r="M4" s="15">
        <f t="shared" si="1"/>
        <v>24.126959247648902</v>
      </c>
      <c r="N4" s="15">
        <f t="shared" si="1"/>
        <v>24.44295302013423</v>
      </c>
      <c r="O4" s="15">
        <f t="shared" si="1"/>
        <v>24.062962962962963</v>
      </c>
      <c r="P4" s="15">
        <f t="shared" si="1"/>
        <v>23.369439071566731</v>
      </c>
      <c r="Q4" s="15">
        <f t="shared" si="1"/>
        <v>24.979365079365078</v>
      </c>
      <c r="R4" s="15">
        <f t="shared" si="1"/>
        <v>23.717821782178216</v>
      </c>
      <c r="S4" s="15">
        <f t="shared" si="1"/>
        <v>23.673063328424153</v>
      </c>
      <c r="T4" s="15">
        <f t="shared" si="1"/>
        <v>22.458208955223881</v>
      </c>
      <c r="U4" s="15">
        <f t="shared" si="1"/>
        <v>22.942244224422442</v>
      </c>
      <c r="V4" s="15">
        <f t="shared" si="1"/>
        <v>22.83811475409836</v>
      </c>
      <c r="W4" s="15">
        <f t="shared" si="1"/>
        <v>23.806706114398423</v>
      </c>
      <c r="X4" s="15">
        <f t="shared" si="1"/>
        <v>24.694390715667311</v>
      </c>
      <c r="Y4" s="29">
        <v>23.35</v>
      </c>
      <c r="Z4" s="29">
        <v>27.49</v>
      </c>
      <c r="AA4" s="12">
        <v>23.55</v>
      </c>
      <c r="AB4" s="12">
        <v>29</v>
      </c>
      <c r="AC4" s="35">
        <f>SUM(AC2/AC3)</f>
        <v>24.333276379828103</v>
      </c>
      <c r="AD4" s="86"/>
    </row>
    <row r="5" spans="1:30" ht="16.5" x14ac:dyDescent="0.35">
      <c r="A5" s="76"/>
      <c r="B5" s="13" t="s">
        <v>55</v>
      </c>
      <c r="C5" s="14">
        <v>39</v>
      </c>
      <c r="D5" s="12">
        <v>1244.56</v>
      </c>
      <c r="E5" s="12">
        <v>3282.38</v>
      </c>
      <c r="F5" s="12">
        <v>3825.21</v>
      </c>
      <c r="G5" s="12">
        <v>4273.4399999999996</v>
      </c>
      <c r="H5" s="12">
        <v>5991.6</v>
      </c>
      <c r="I5" s="12">
        <v>5498.73</v>
      </c>
      <c r="J5" s="12">
        <v>4707.78</v>
      </c>
      <c r="K5" s="12">
        <v>6203.05</v>
      </c>
      <c r="L5" s="12">
        <v>8089.8</v>
      </c>
      <c r="M5" s="12">
        <v>5013</v>
      </c>
      <c r="N5" s="12">
        <v>7163.5</v>
      </c>
      <c r="O5" s="12">
        <v>8439</v>
      </c>
      <c r="P5" s="12">
        <v>7755</v>
      </c>
      <c r="Q5" s="12">
        <v>10412</v>
      </c>
      <c r="R5" s="12">
        <v>9421</v>
      </c>
      <c r="S5" s="12">
        <v>10117.01</v>
      </c>
      <c r="T5" s="12">
        <v>9027</v>
      </c>
      <c r="U5" s="12">
        <v>6108</v>
      </c>
      <c r="V5" s="12">
        <v>4913</v>
      </c>
      <c r="W5" s="12">
        <v>5667</v>
      </c>
      <c r="X5" s="12">
        <v>5230</v>
      </c>
      <c r="Y5" s="29">
        <v>2797</v>
      </c>
      <c r="Z5" s="29">
        <v>3362</v>
      </c>
      <c r="AA5" s="12">
        <v>6288</v>
      </c>
      <c r="AB5" s="12">
        <v>8096</v>
      </c>
      <c r="AC5" s="34">
        <f>Z5+AA5+AB5+Y5+X5+W5+V5+U5+T5+S5+R5+Q5+P5+O5+N5+M5+L5+K5+J5+I5</f>
        <v>134307.87000000002</v>
      </c>
      <c r="AD5" s="86"/>
    </row>
    <row r="6" spans="1:30" ht="16.5" x14ac:dyDescent="0.35">
      <c r="A6" s="76"/>
      <c r="B6" s="13" t="s">
        <v>96</v>
      </c>
      <c r="C6" s="16">
        <f t="shared" ref="C6" si="2">C5/C2</f>
        <v>0.6964285714285714</v>
      </c>
      <c r="D6" s="16">
        <v>0.61552157312706501</v>
      </c>
      <c r="E6" s="16">
        <v>0.59398089419786604</v>
      </c>
      <c r="F6" s="16">
        <v>0.60024855987484105</v>
      </c>
      <c r="G6" s="16">
        <f>G5/G2</f>
        <v>0.62951723812834759</v>
      </c>
      <c r="H6" s="16">
        <v>0.64</v>
      </c>
      <c r="I6" s="16">
        <f t="shared" ref="I6:Y6" si="3">I5/I2</f>
        <v>0.65079658146363628</v>
      </c>
      <c r="J6" s="16">
        <f t="shared" si="3"/>
        <v>0.57061510043198105</v>
      </c>
      <c r="K6" s="16">
        <f t="shared" si="3"/>
        <v>0.6856433865182574</v>
      </c>
      <c r="L6" s="16">
        <f t="shared" si="3"/>
        <v>0.66657877606848881</v>
      </c>
      <c r="M6" s="16">
        <f t="shared" si="3"/>
        <v>0.65133502241278507</v>
      </c>
      <c r="N6" s="16">
        <f t="shared" si="3"/>
        <v>0.6556379278784551</v>
      </c>
      <c r="O6" s="16">
        <f t="shared" si="3"/>
        <v>0.64945359396644609</v>
      </c>
      <c r="P6" s="16">
        <f t="shared" si="3"/>
        <v>0.64186392981294482</v>
      </c>
      <c r="Q6" s="16">
        <f t="shared" si="3"/>
        <v>0.66162546864078287</v>
      </c>
      <c r="R6" s="16">
        <f t="shared" si="3"/>
        <v>0.65546510818896542</v>
      </c>
      <c r="S6" s="16">
        <f t="shared" si="3"/>
        <v>0.62940174853692388</v>
      </c>
      <c r="T6" s="16">
        <f t="shared" si="3"/>
        <v>0.59992024988369774</v>
      </c>
      <c r="U6" s="16">
        <f t="shared" si="3"/>
        <v>0.439329641084658</v>
      </c>
      <c r="V6" s="16">
        <f t="shared" si="3"/>
        <v>0.44082548227904889</v>
      </c>
      <c r="W6" s="16">
        <f t="shared" si="3"/>
        <v>0.46951118475559239</v>
      </c>
      <c r="X6" s="16">
        <f t="shared" si="3"/>
        <v>0.4096498785932482</v>
      </c>
      <c r="Y6" s="31">
        <f t="shared" si="3"/>
        <v>0.44347550340891073</v>
      </c>
      <c r="Z6" s="31">
        <f>SUM(Z5/Z2)</f>
        <v>0.52712449043587328</v>
      </c>
      <c r="AA6" s="31">
        <f>AA5/AA2</f>
        <v>0.42116543871399864</v>
      </c>
      <c r="AB6" s="31">
        <f>AB5/AB2</f>
        <v>0.55172413793103448</v>
      </c>
      <c r="AC6" s="36"/>
      <c r="AD6" s="86"/>
    </row>
    <row r="7" spans="1:30" ht="16.5" x14ac:dyDescent="0.35">
      <c r="A7" s="77" t="s">
        <v>97</v>
      </c>
      <c r="B7" s="17" t="s">
        <v>98</v>
      </c>
      <c r="C7" s="14">
        <v>1</v>
      </c>
      <c r="D7" s="14">
        <v>8</v>
      </c>
      <c r="E7" s="14">
        <v>23</v>
      </c>
      <c r="F7" s="12">
        <v>32</v>
      </c>
      <c r="G7" s="14">
        <v>52</v>
      </c>
      <c r="H7" s="14">
        <v>43</v>
      </c>
      <c r="I7" s="14">
        <v>39</v>
      </c>
      <c r="J7" s="14">
        <v>27</v>
      </c>
      <c r="K7" s="14">
        <v>47</v>
      </c>
      <c r="L7" s="14">
        <v>85</v>
      </c>
      <c r="M7" s="14">
        <v>35</v>
      </c>
      <c r="N7" s="14">
        <v>85</v>
      </c>
      <c r="O7" s="14">
        <v>59</v>
      </c>
      <c r="P7" s="14">
        <v>65</v>
      </c>
      <c r="Q7" s="14">
        <v>37</v>
      </c>
      <c r="R7" s="14">
        <v>7</v>
      </c>
      <c r="S7" s="14">
        <v>51</v>
      </c>
      <c r="T7" s="14">
        <v>13</v>
      </c>
      <c r="U7" s="14">
        <v>55</v>
      </c>
      <c r="V7" s="14">
        <v>121</v>
      </c>
      <c r="W7" s="14">
        <v>121</v>
      </c>
      <c r="X7" s="14">
        <v>155</v>
      </c>
      <c r="Y7" s="32">
        <v>71</v>
      </c>
      <c r="Z7" s="32">
        <v>26</v>
      </c>
      <c r="AA7" s="32">
        <v>167</v>
      </c>
      <c r="AB7" s="32">
        <v>93</v>
      </c>
      <c r="AC7" s="37"/>
      <c r="AD7" s="37"/>
    </row>
    <row r="8" spans="1:30" ht="16.5" x14ac:dyDescent="0.35">
      <c r="A8" s="78"/>
      <c r="B8" s="17" t="s">
        <v>99</v>
      </c>
      <c r="C8" s="14">
        <v>0</v>
      </c>
      <c r="D8" s="14">
        <v>25</v>
      </c>
      <c r="E8" s="14">
        <v>86</v>
      </c>
      <c r="F8" s="12">
        <v>147</v>
      </c>
      <c r="G8" s="14">
        <v>117</v>
      </c>
      <c r="H8" s="14">
        <v>218</v>
      </c>
      <c r="I8" s="14">
        <v>134</v>
      </c>
      <c r="J8" s="14">
        <v>134</v>
      </c>
      <c r="K8" s="14">
        <v>129</v>
      </c>
      <c r="L8" s="14">
        <v>185</v>
      </c>
      <c r="M8" s="14">
        <v>134</v>
      </c>
      <c r="N8" s="14">
        <v>161</v>
      </c>
      <c r="O8" s="14">
        <v>226</v>
      </c>
      <c r="P8" s="14">
        <v>258</v>
      </c>
      <c r="Q8" s="14">
        <v>318</v>
      </c>
      <c r="R8" s="14">
        <v>332</v>
      </c>
      <c r="S8" s="14">
        <v>344</v>
      </c>
      <c r="T8" s="14">
        <v>388</v>
      </c>
      <c r="U8" s="14">
        <v>283</v>
      </c>
      <c r="V8" s="14">
        <v>168</v>
      </c>
      <c r="W8" s="14">
        <v>256</v>
      </c>
      <c r="X8" s="14">
        <v>107</v>
      </c>
      <c r="Y8" s="32">
        <v>40</v>
      </c>
      <c r="Z8" s="32">
        <v>81</v>
      </c>
      <c r="AA8" s="32">
        <v>376</v>
      </c>
      <c r="AB8" s="32">
        <v>246</v>
      </c>
      <c r="AC8" s="37"/>
      <c r="AD8" s="37"/>
    </row>
    <row r="9" spans="1:30" ht="16.5" x14ac:dyDescent="0.35">
      <c r="A9" s="78"/>
      <c r="B9" s="17" t="s">
        <v>100</v>
      </c>
      <c r="C9" s="14">
        <v>0</v>
      </c>
      <c r="D9" s="14">
        <v>18</v>
      </c>
      <c r="E9" s="14">
        <v>23</v>
      </c>
      <c r="F9" s="12">
        <v>26</v>
      </c>
      <c r="G9" s="14">
        <v>24</v>
      </c>
      <c r="H9" s="14">
        <v>32</v>
      </c>
      <c r="I9" s="14">
        <v>18</v>
      </c>
      <c r="J9" s="14">
        <v>27</v>
      </c>
      <c r="K9" s="14">
        <v>12</v>
      </c>
      <c r="L9" s="14">
        <v>26</v>
      </c>
      <c r="M9" s="14">
        <v>33</v>
      </c>
      <c r="N9" s="14">
        <v>47</v>
      </c>
      <c r="O9" s="14">
        <v>105</v>
      </c>
      <c r="P9" s="14">
        <v>108</v>
      </c>
      <c r="Q9" s="14">
        <v>124</v>
      </c>
      <c r="R9" s="14">
        <v>148</v>
      </c>
      <c r="S9" s="14">
        <v>153</v>
      </c>
      <c r="T9" s="14">
        <v>180</v>
      </c>
      <c r="U9" s="14">
        <v>80</v>
      </c>
      <c r="V9" s="14">
        <v>52</v>
      </c>
      <c r="W9" s="14">
        <v>49</v>
      </c>
      <c r="X9" s="14">
        <v>107</v>
      </c>
      <c r="Y9" s="32">
        <v>64</v>
      </c>
      <c r="Z9" s="32">
        <v>15</v>
      </c>
      <c r="AA9" s="32">
        <v>36</v>
      </c>
      <c r="AB9" s="32">
        <v>41</v>
      </c>
      <c r="AC9" s="37"/>
      <c r="AD9" s="37"/>
    </row>
    <row r="10" spans="1:30" ht="16.5" x14ac:dyDescent="0.35">
      <c r="A10" s="78"/>
      <c r="B10" s="17" t="s">
        <v>101</v>
      </c>
      <c r="C10" s="14">
        <v>1</v>
      </c>
      <c r="D10" s="14">
        <v>16</v>
      </c>
      <c r="E10" s="14">
        <v>78</v>
      </c>
      <c r="F10" s="12">
        <v>66</v>
      </c>
      <c r="G10" s="14">
        <v>96</v>
      </c>
      <c r="H10" s="14">
        <v>118</v>
      </c>
      <c r="I10" s="14">
        <v>113</v>
      </c>
      <c r="J10" s="14">
        <v>151</v>
      </c>
      <c r="K10" s="14">
        <v>107</v>
      </c>
      <c r="L10" s="14">
        <v>150</v>
      </c>
      <c r="M10" s="14">
        <v>76</v>
      </c>
      <c r="N10" s="14">
        <v>115</v>
      </c>
      <c r="O10" s="14">
        <v>106</v>
      </c>
      <c r="P10" s="14">
        <v>21</v>
      </c>
      <c r="Q10" s="14">
        <v>59</v>
      </c>
      <c r="R10" s="14">
        <v>0</v>
      </c>
      <c r="S10" s="14">
        <v>20</v>
      </c>
      <c r="T10" s="14">
        <v>0</v>
      </c>
      <c r="U10" s="14">
        <v>93</v>
      </c>
      <c r="V10" s="14">
        <v>37</v>
      </c>
      <c r="W10" s="14">
        <v>7</v>
      </c>
      <c r="X10" s="14">
        <v>35</v>
      </c>
      <c r="Y10" s="32">
        <v>19</v>
      </c>
      <c r="Z10" s="32">
        <v>48</v>
      </c>
      <c r="AA10" s="32">
        <v>24</v>
      </c>
      <c r="AB10" s="32">
        <v>92</v>
      </c>
      <c r="AC10" s="37"/>
      <c r="AD10" s="37"/>
    </row>
    <row r="11" spans="1:30" ht="16.5" x14ac:dyDescent="0.35">
      <c r="A11" s="78"/>
      <c r="B11" s="17" t="s">
        <v>102</v>
      </c>
      <c r="C11" s="14">
        <v>0</v>
      </c>
      <c r="D11" s="14">
        <v>0</v>
      </c>
      <c r="E11" s="14">
        <v>0</v>
      </c>
      <c r="F11" s="12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11</v>
      </c>
      <c r="Y11" s="32">
        <v>8</v>
      </c>
      <c r="Z11" s="32">
        <v>4</v>
      </c>
      <c r="AA11" s="32">
        <v>0</v>
      </c>
      <c r="AB11" s="32">
        <v>0</v>
      </c>
      <c r="AC11" s="37"/>
      <c r="AD11" s="37"/>
    </row>
    <row r="12" spans="1:30" ht="16.5" x14ac:dyDescent="0.35">
      <c r="A12" s="78"/>
      <c r="B12" s="17" t="s">
        <v>103</v>
      </c>
      <c r="C12" s="14">
        <v>0</v>
      </c>
      <c r="D12" s="14">
        <v>0</v>
      </c>
      <c r="E12" s="14">
        <v>0</v>
      </c>
      <c r="F12" s="12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1</v>
      </c>
      <c r="P12" s="14">
        <v>5</v>
      </c>
      <c r="Q12" s="14">
        <v>2</v>
      </c>
      <c r="R12" s="14">
        <v>0</v>
      </c>
      <c r="S12" s="14">
        <v>10</v>
      </c>
      <c r="T12" s="14">
        <v>0</v>
      </c>
      <c r="U12" s="14">
        <v>13</v>
      </c>
      <c r="V12" s="14">
        <v>34</v>
      </c>
      <c r="W12" s="14">
        <v>2</v>
      </c>
      <c r="X12" s="14">
        <v>0</v>
      </c>
      <c r="Y12" s="32">
        <v>0</v>
      </c>
      <c r="Z12" s="32">
        <v>1</v>
      </c>
      <c r="AA12" s="32">
        <v>12</v>
      </c>
      <c r="AB12" s="32">
        <v>0</v>
      </c>
      <c r="AC12" s="37"/>
      <c r="AD12" s="37"/>
    </row>
    <row r="13" spans="1:30" ht="16.5" x14ac:dyDescent="0.35">
      <c r="A13" s="78"/>
      <c r="B13" s="17" t="s">
        <v>104</v>
      </c>
      <c r="C13" s="14">
        <v>0</v>
      </c>
      <c r="D13" s="14">
        <v>0</v>
      </c>
      <c r="E13" s="14">
        <v>0</v>
      </c>
      <c r="F13" s="12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16</v>
      </c>
      <c r="U13" s="14">
        <v>31</v>
      </c>
      <c r="V13" s="14">
        <v>0</v>
      </c>
      <c r="W13" s="14">
        <v>0</v>
      </c>
      <c r="X13" s="14">
        <v>0</v>
      </c>
      <c r="Y13" s="32">
        <v>0</v>
      </c>
      <c r="Z13" s="32">
        <v>13</v>
      </c>
      <c r="AA13" s="32">
        <v>0</v>
      </c>
      <c r="AB13" s="32">
        <v>0</v>
      </c>
      <c r="AC13" s="37"/>
      <c r="AD13" s="37"/>
    </row>
    <row r="14" spans="1:30" ht="16.5" x14ac:dyDescent="0.35">
      <c r="A14" s="78"/>
      <c r="B14" s="17" t="s">
        <v>105</v>
      </c>
      <c r="C14" s="14">
        <v>0</v>
      </c>
      <c r="D14" s="14">
        <v>0</v>
      </c>
      <c r="E14" s="14">
        <v>0</v>
      </c>
      <c r="F14" s="12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14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37"/>
      <c r="AD14" s="37"/>
    </row>
    <row r="15" spans="1:30" ht="16.5" x14ac:dyDescent="0.35">
      <c r="A15" s="78"/>
      <c r="B15" s="17" t="s">
        <v>106</v>
      </c>
      <c r="C15" s="14">
        <v>0</v>
      </c>
      <c r="D15" s="14">
        <v>0</v>
      </c>
      <c r="E15" s="14">
        <v>0</v>
      </c>
      <c r="F15" s="12">
        <v>0</v>
      </c>
      <c r="G15" s="14">
        <v>2</v>
      </c>
      <c r="H15" s="14">
        <v>0</v>
      </c>
      <c r="I15" s="14">
        <v>0</v>
      </c>
      <c r="J15" s="14">
        <v>0</v>
      </c>
      <c r="K15" s="14">
        <v>8</v>
      </c>
      <c r="L15" s="14">
        <v>0</v>
      </c>
      <c r="M15" s="14">
        <v>6</v>
      </c>
      <c r="N15" s="14">
        <v>3</v>
      </c>
      <c r="O15" s="14">
        <v>11</v>
      </c>
      <c r="P15" s="14">
        <v>50</v>
      </c>
      <c r="Q15" s="14">
        <v>24</v>
      </c>
      <c r="R15" s="14">
        <v>52</v>
      </c>
      <c r="S15" s="14">
        <v>3</v>
      </c>
      <c r="T15" s="14">
        <v>13</v>
      </c>
      <c r="U15" s="14">
        <v>24</v>
      </c>
      <c r="V15" s="14">
        <v>52</v>
      </c>
      <c r="W15" s="14">
        <v>59</v>
      </c>
      <c r="X15" s="14">
        <v>60</v>
      </c>
      <c r="Y15" s="32">
        <v>36</v>
      </c>
      <c r="Z15" s="32">
        <v>12</v>
      </c>
      <c r="AA15" s="32">
        <v>0</v>
      </c>
      <c r="AB15" s="32">
        <v>0</v>
      </c>
      <c r="AC15" s="37"/>
      <c r="AD15" s="37"/>
    </row>
    <row r="16" spans="1:30" ht="16.5" x14ac:dyDescent="0.35">
      <c r="A16" s="78"/>
      <c r="B16" s="17" t="s">
        <v>107</v>
      </c>
      <c r="C16" s="14">
        <v>0</v>
      </c>
      <c r="D16" s="14">
        <v>0</v>
      </c>
      <c r="E16" s="14">
        <v>0</v>
      </c>
      <c r="F16" s="12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3</v>
      </c>
      <c r="Y16" s="14">
        <v>0</v>
      </c>
      <c r="Z16" s="14">
        <v>0</v>
      </c>
      <c r="AA16" s="14">
        <v>0</v>
      </c>
      <c r="AB16" s="14">
        <v>0</v>
      </c>
      <c r="AC16" s="37"/>
      <c r="AD16" s="37"/>
    </row>
    <row r="17" spans="1:49" ht="16.5" x14ac:dyDescent="0.35">
      <c r="A17" s="78"/>
      <c r="B17" s="17" t="s">
        <v>108</v>
      </c>
      <c r="C17" s="14">
        <v>0</v>
      </c>
      <c r="D17" s="14">
        <v>2</v>
      </c>
      <c r="E17" s="14">
        <v>0</v>
      </c>
      <c r="F17" s="12">
        <v>8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3</v>
      </c>
      <c r="M17" s="14">
        <v>0</v>
      </c>
      <c r="N17" s="14">
        <v>0</v>
      </c>
      <c r="O17" s="14">
        <v>0</v>
      </c>
      <c r="P17" s="14">
        <v>2</v>
      </c>
      <c r="Q17" s="14">
        <v>11</v>
      </c>
      <c r="R17" s="14">
        <v>18</v>
      </c>
      <c r="S17" s="14">
        <v>34</v>
      </c>
      <c r="T17" s="14">
        <v>0</v>
      </c>
      <c r="U17" s="14">
        <v>0</v>
      </c>
      <c r="V17" s="14">
        <v>0</v>
      </c>
      <c r="W17" s="14">
        <v>5</v>
      </c>
      <c r="X17" s="14">
        <v>18</v>
      </c>
      <c r="Y17" s="14">
        <v>0</v>
      </c>
      <c r="Z17" s="14">
        <v>0</v>
      </c>
      <c r="AA17" s="14">
        <v>0</v>
      </c>
      <c r="AB17" s="14">
        <v>0</v>
      </c>
      <c r="AC17" s="37"/>
      <c r="AD17" s="37"/>
    </row>
    <row r="18" spans="1:49" ht="16.5" x14ac:dyDescent="0.35">
      <c r="A18" s="78"/>
      <c r="B18" s="17" t="s">
        <v>109</v>
      </c>
      <c r="C18" s="14">
        <v>0</v>
      </c>
      <c r="D18" s="14">
        <v>7</v>
      </c>
      <c r="E18" s="14">
        <v>16</v>
      </c>
      <c r="F18" s="12">
        <v>13</v>
      </c>
      <c r="G18" s="14">
        <v>9</v>
      </c>
      <c r="H18" s="14">
        <v>17</v>
      </c>
      <c r="I18" s="14">
        <v>13</v>
      </c>
      <c r="J18" s="14">
        <v>16</v>
      </c>
      <c r="K18" s="14">
        <v>35</v>
      </c>
      <c r="L18" s="14">
        <v>30</v>
      </c>
      <c r="M18" s="14">
        <v>35</v>
      </c>
      <c r="N18" s="14">
        <v>36</v>
      </c>
      <c r="O18" s="14">
        <v>22</v>
      </c>
      <c r="P18" s="14">
        <v>3</v>
      </c>
      <c r="Q18" s="14">
        <v>55</v>
      </c>
      <c r="R18" s="14">
        <v>49</v>
      </c>
      <c r="S18" s="14">
        <v>64</v>
      </c>
      <c r="T18" s="14">
        <v>32</v>
      </c>
      <c r="U18" s="14">
        <v>13</v>
      </c>
      <c r="V18" s="14">
        <v>7</v>
      </c>
      <c r="W18" s="14">
        <v>8</v>
      </c>
      <c r="X18" s="14">
        <v>21</v>
      </c>
      <c r="Y18" s="32">
        <v>32</v>
      </c>
      <c r="Z18" s="32">
        <v>32</v>
      </c>
      <c r="AA18" s="32">
        <v>19</v>
      </c>
      <c r="AB18" s="32">
        <v>34</v>
      </c>
      <c r="AC18" s="37"/>
      <c r="AD18" s="37"/>
    </row>
    <row r="19" spans="1:49" ht="16.5" x14ac:dyDescent="0.35">
      <c r="A19" s="79"/>
      <c r="B19" s="17" t="s">
        <v>110</v>
      </c>
      <c r="C19" s="14">
        <v>0</v>
      </c>
      <c r="D19" s="14">
        <v>7</v>
      </c>
      <c r="E19" s="14">
        <v>29</v>
      </c>
      <c r="F19" s="12">
        <v>10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1</v>
      </c>
      <c r="P19" s="14">
        <v>5</v>
      </c>
      <c r="Q19" s="14">
        <v>0</v>
      </c>
      <c r="R19" s="14">
        <v>0</v>
      </c>
      <c r="S19" s="14">
        <v>0</v>
      </c>
      <c r="T19" s="14">
        <v>14</v>
      </c>
      <c r="U19" s="14">
        <v>14</v>
      </c>
      <c r="V19" s="14">
        <v>17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37"/>
      <c r="AD19" s="37"/>
    </row>
    <row r="20" spans="1:49" hidden="1" x14ac:dyDescent="0.15"/>
    <row r="21" spans="1:49" hidden="1" x14ac:dyDescent="0.15"/>
    <row r="22" spans="1:49" hidden="1" x14ac:dyDescent="0.15"/>
    <row r="23" spans="1:49" ht="16.5" hidden="1" x14ac:dyDescent="0.35">
      <c r="B23" s="18" t="s">
        <v>111</v>
      </c>
      <c r="C23" s="19" t="s">
        <v>112</v>
      </c>
      <c r="D23" s="20"/>
      <c r="E23" s="20"/>
      <c r="Q23" s="21"/>
      <c r="R23" s="21"/>
      <c r="Y23" s="75"/>
      <c r="Z23" s="75"/>
      <c r="AA23" s="75"/>
      <c r="AB23" s="75"/>
    </row>
    <row r="24" spans="1:49" ht="16.5" hidden="1" x14ac:dyDescent="0.35">
      <c r="B24" s="21" t="s">
        <v>113</v>
      </c>
      <c r="C24" s="22">
        <v>107</v>
      </c>
      <c r="D24" s="22"/>
      <c r="E24" s="22"/>
      <c r="Q24" s="21"/>
      <c r="T24" s="19"/>
      <c r="U24" s="19" t="s">
        <v>114</v>
      </c>
      <c r="V24" s="19" t="s">
        <v>115</v>
      </c>
      <c r="W24" s="19"/>
      <c r="X24" s="19" t="s">
        <v>114</v>
      </c>
      <c r="Y24" s="19" t="s">
        <v>115</v>
      </c>
      <c r="Z24" s="25"/>
      <c r="AA24" s="19" t="s">
        <v>114</v>
      </c>
      <c r="AB24" s="19" t="s">
        <v>115</v>
      </c>
      <c r="AC24" s="25"/>
      <c r="AD24" s="19" t="s">
        <v>114</v>
      </c>
      <c r="AE24" s="19" t="s">
        <v>115</v>
      </c>
      <c r="AF24" s="25"/>
      <c r="AG24" s="19" t="s">
        <v>114</v>
      </c>
      <c r="AH24" s="19" t="s">
        <v>115</v>
      </c>
      <c r="AI24" s="25"/>
      <c r="AJ24" s="19" t="s">
        <v>114</v>
      </c>
      <c r="AK24" s="19" t="s">
        <v>115</v>
      </c>
      <c r="AL24" s="25"/>
      <c r="AM24" s="19" t="s">
        <v>114</v>
      </c>
      <c r="AN24" s="19" t="s">
        <v>115</v>
      </c>
      <c r="AO24" s="25"/>
      <c r="AP24" s="19" t="s">
        <v>114</v>
      </c>
      <c r="AQ24" s="19" t="s">
        <v>115</v>
      </c>
      <c r="AR24" s="38" t="s">
        <v>116</v>
      </c>
      <c r="AS24" s="43" t="s">
        <v>114</v>
      </c>
      <c r="AT24" s="43" t="s">
        <v>115</v>
      </c>
    </row>
    <row r="25" spans="1:49" ht="13.5" hidden="1" customHeight="1" x14ac:dyDescent="0.35">
      <c r="B25" s="21" t="s">
        <v>117</v>
      </c>
      <c r="C25" s="22">
        <v>83</v>
      </c>
      <c r="D25" s="22"/>
      <c r="E25" s="22"/>
      <c r="Q25" s="21"/>
      <c r="T25" s="25" t="s">
        <v>118</v>
      </c>
      <c r="U25" s="21" t="s">
        <v>119</v>
      </c>
      <c r="V25" s="22">
        <v>33</v>
      </c>
      <c r="W25" s="27" t="s">
        <v>120</v>
      </c>
      <c r="X25" s="21" t="s">
        <v>121</v>
      </c>
      <c r="Y25" s="22">
        <v>24</v>
      </c>
      <c r="Z25" s="27" t="s">
        <v>122</v>
      </c>
      <c r="AA25" s="21" t="s">
        <v>123</v>
      </c>
      <c r="AB25" s="22">
        <v>9</v>
      </c>
      <c r="AC25" s="27" t="s">
        <v>124</v>
      </c>
      <c r="AD25" s="21" t="s">
        <v>125</v>
      </c>
      <c r="AE25" s="21">
        <v>1</v>
      </c>
      <c r="AF25" s="27" t="s">
        <v>126</v>
      </c>
      <c r="AG25" s="21" t="s">
        <v>127</v>
      </c>
      <c r="AH25" s="21">
        <v>1</v>
      </c>
      <c r="AI25" s="27" t="s">
        <v>128</v>
      </c>
      <c r="AJ25" s="21" t="s">
        <v>129</v>
      </c>
      <c r="AK25" s="21">
        <v>4</v>
      </c>
      <c r="AL25" s="27" t="s">
        <v>130</v>
      </c>
      <c r="AM25" s="21" t="s">
        <v>131</v>
      </c>
      <c r="AN25" s="21">
        <v>4</v>
      </c>
      <c r="AO25" s="27" t="s">
        <v>132</v>
      </c>
      <c r="AP25" s="21" t="s">
        <v>133</v>
      </c>
      <c r="AQ25" s="21">
        <v>4</v>
      </c>
      <c r="AR25" s="39" t="s">
        <v>134</v>
      </c>
      <c r="AS25" s="44" t="s">
        <v>135</v>
      </c>
      <c r="AT25" s="45">
        <v>9</v>
      </c>
    </row>
    <row r="26" spans="1:49" ht="13.5" hidden="1" customHeight="1" x14ac:dyDescent="0.35">
      <c r="B26" s="21" t="s">
        <v>136</v>
      </c>
      <c r="C26" s="22">
        <v>83</v>
      </c>
      <c r="D26" s="22"/>
      <c r="E26" s="22"/>
      <c r="Q26" s="21"/>
      <c r="T26" s="23"/>
      <c r="U26" s="21" t="s">
        <v>137</v>
      </c>
      <c r="V26" s="22">
        <v>12</v>
      </c>
      <c r="W26" s="20"/>
      <c r="X26" s="21" t="s">
        <v>138</v>
      </c>
      <c r="Y26" s="22">
        <v>8</v>
      </c>
      <c r="Z26" s="20"/>
      <c r="AA26" s="21" t="s">
        <v>139</v>
      </c>
      <c r="AB26" s="22">
        <v>10</v>
      </c>
      <c r="AC26" s="20"/>
      <c r="AD26" s="21" t="s">
        <v>140</v>
      </c>
      <c r="AE26" s="21">
        <v>1</v>
      </c>
      <c r="AF26" s="20"/>
      <c r="AG26" s="21" t="s">
        <v>141</v>
      </c>
      <c r="AH26" s="21">
        <v>4</v>
      </c>
      <c r="AI26" s="20"/>
      <c r="AJ26" s="21" t="s">
        <v>142</v>
      </c>
      <c r="AK26" s="21">
        <v>2</v>
      </c>
      <c r="AL26" s="20"/>
      <c r="AM26" s="21" t="s">
        <v>143</v>
      </c>
      <c r="AN26" s="21">
        <v>3</v>
      </c>
      <c r="AO26" s="20"/>
      <c r="AP26" s="21" t="s">
        <v>144</v>
      </c>
      <c r="AQ26" s="21">
        <v>5</v>
      </c>
      <c r="AR26" s="40"/>
      <c r="AS26" s="41" t="s">
        <v>145</v>
      </c>
      <c r="AT26" s="42">
        <v>7</v>
      </c>
    </row>
    <row r="27" spans="1:49" ht="13.5" hidden="1" customHeight="1" x14ac:dyDescent="0.35">
      <c r="B27" s="21" t="s">
        <v>146</v>
      </c>
      <c r="C27" s="22">
        <v>77</v>
      </c>
      <c r="D27" s="22"/>
      <c r="E27" s="22"/>
      <c r="Q27" s="21"/>
      <c r="T27" s="23"/>
      <c r="U27" s="21" t="s">
        <v>147</v>
      </c>
      <c r="V27" s="22">
        <v>11</v>
      </c>
      <c r="W27" s="20"/>
      <c r="X27" s="21" t="s">
        <v>148</v>
      </c>
      <c r="Y27" s="22">
        <v>10</v>
      </c>
      <c r="Z27" s="20"/>
      <c r="AA27" s="21" t="s">
        <v>149</v>
      </c>
      <c r="AB27" s="22">
        <v>2</v>
      </c>
      <c r="AC27" s="20"/>
      <c r="AD27" s="21" t="s">
        <v>136</v>
      </c>
      <c r="AE27" s="21">
        <v>7</v>
      </c>
      <c r="AF27" s="20"/>
      <c r="AG27" s="21" t="s">
        <v>150</v>
      </c>
      <c r="AH27" s="21">
        <v>2</v>
      </c>
      <c r="AI27" s="20"/>
      <c r="AJ27" s="21" t="s">
        <v>151</v>
      </c>
      <c r="AK27" s="21">
        <v>3</v>
      </c>
      <c r="AL27" s="20"/>
      <c r="AM27" s="21" t="s">
        <v>145</v>
      </c>
      <c r="AN27" s="21">
        <v>8</v>
      </c>
      <c r="AO27" s="20"/>
      <c r="AP27" s="21" t="s">
        <v>135</v>
      </c>
      <c r="AQ27" s="21">
        <v>5</v>
      </c>
      <c r="AR27" s="40"/>
      <c r="AS27" s="41" t="s">
        <v>131</v>
      </c>
      <c r="AT27" s="42">
        <v>7</v>
      </c>
    </row>
    <row r="28" spans="1:49" ht="13.5" hidden="1" customHeight="1" x14ac:dyDescent="0.35">
      <c r="B28" s="21" t="s">
        <v>152</v>
      </c>
      <c r="C28" s="22">
        <v>76</v>
      </c>
      <c r="D28" s="22"/>
      <c r="E28" s="22"/>
      <c r="Q28" s="21"/>
      <c r="T28" s="23"/>
      <c r="U28" s="21" t="s">
        <v>153</v>
      </c>
      <c r="V28" s="22">
        <v>10</v>
      </c>
      <c r="W28" s="20"/>
      <c r="X28" s="21" t="s">
        <v>154</v>
      </c>
      <c r="Y28" s="22">
        <v>25</v>
      </c>
      <c r="Z28" s="20"/>
      <c r="AA28" s="21" t="s">
        <v>155</v>
      </c>
      <c r="AB28" s="22">
        <v>7</v>
      </c>
      <c r="AC28" s="20"/>
      <c r="AD28" s="21" t="s">
        <v>156</v>
      </c>
      <c r="AE28" s="21">
        <v>3</v>
      </c>
      <c r="AF28" s="20"/>
      <c r="AG28" s="21" t="s">
        <v>157</v>
      </c>
      <c r="AH28" s="21">
        <v>5</v>
      </c>
      <c r="AI28" s="20"/>
      <c r="AJ28" s="21" t="s">
        <v>158</v>
      </c>
      <c r="AK28" s="21">
        <v>3</v>
      </c>
      <c r="AL28" s="20"/>
      <c r="AM28" s="21" t="s">
        <v>159</v>
      </c>
      <c r="AN28" s="21">
        <v>2</v>
      </c>
      <c r="AO28" s="20"/>
      <c r="AP28" s="21" t="s">
        <v>160</v>
      </c>
      <c r="AQ28" s="21">
        <v>1</v>
      </c>
      <c r="AR28" s="40"/>
      <c r="AS28" s="41" t="s">
        <v>161</v>
      </c>
      <c r="AT28" s="42">
        <v>8</v>
      </c>
    </row>
    <row r="29" spans="1:49" ht="13.5" hidden="1" customHeight="1" x14ac:dyDescent="0.35">
      <c r="B29" s="21"/>
      <c r="C29" s="21"/>
      <c r="D29" s="21"/>
      <c r="E29" s="21"/>
      <c r="L29" s="21"/>
      <c r="M29" s="21"/>
      <c r="N29" s="21"/>
      <c r="O29" s="23"/>
      <c r="P29" s="21"/>
      <c r="Q29" s="22">
        <v>9</v>
      </c>
      <c r="R29" s="20"/>
      <c r="S29" s="21" t="s">
        <v>162</v>
      </c>
      <c r="T29" s="22">
        <v>10</v>
      </c>
      <c r="U29" s="20"/>
      <c r="V29" s="21" t="s">
        <v>163</v>
      </c>
      <c r="W29" s="22">
        <v>2</v>
      </c>
      <c r="X29" s="20"/>
      <c r="Y29" s="21" t="s">
        <v>164</v>
      </c>
      <c r="Z29" s="21">
        <v>1</v>
      </c>
      <c r="AA29" s="20"/>
      <c r="AB29" s="21" t="s">
        <v>165</v>
      </c>
      <c r="AC29" s="21">
        <v>2</v>
      </c>
      <c r="AD29" s="20"/>
      <c r="AE29" s="21" t="s">
        <v>166</v>
      </c>
      <c r="AF29" s="21">
        <v>4</v>
      </c>
      <c r="AG29" s="20"/>
      <c r="AH29" s="21" t="s">
        <v>167</v>
      </c>
      <c r="AI29" s="21">
        <v>0</v>
      </c>
      <c r="AJ29" s="20"/>
      <c r="AK29" s="21" t="s">
        <v>168</v>
      </c>
      <c r="AL29" s="21">
        <v>1</v>
      </c>
      <c r="AO29" s="40"/>
      <c r="AP29" s="41" t="s">
        <v>143</v>
      </c>
      <c r="AQ29" s="42">
        <v>6</v>
      </c>
    </row>
    <row r="30" spans="1:49" ht="13.5" customHeight="1" x14ac:dyDescent="0.35">
      <c r="B30" s="21"/>
      <c r="C30" s="21"/>
      <c r="D30" s="21"/>
      <c r="E30" s="21"/>
      <c r="L30" s="21"/>
      <c r="M30" s="21"/>
      <c r="N30" s="21"/>
      <c r="O30" s="23"/>
      <c r="P30" s="21"/>
      <c r="Q30" s="22">
        <v>9</v>
      </c>
      <c r="R30" s="20"/>
      <c r="S30" s="21" t="s">
        <v>169</v>
      </c>
      <c r="T30" s="22">
        <v>2</v>
      </c>
      <c r="U30" s="20"/>
      <c r="V30" s="21" t="s">
        <v>170</v>
      </c>
      <c r="W30" s="22">
        <v>4</v>
      </c>
      <c r="X30" s="20"/>
      <c r="Y30" s="21" t="s">
        <v>171</v>
      </c>
      <c r="Z30" s="21">
        <v>3</v>
      </c>
      <c r="AA30" s="20"/>
      <c r="AB30" s="21" t="s">
        <v>172</v>
      </c>
      <c r="AC30" s="21">
        <v>2</v>
      </c>
      <c r="AD30" s="20"/>
      <c r="AE30" s="21" t="s">
        <v>155</v>
      </c>
      <c r="AF30" s="21">
        <v>1</v>
      </c>
      <c r="AG30" s="20"/>
      <c r="AH30" s="21" t="s">
        <v>173</v>
      </c>
      <c r="AI30" s="21">
        <v>1</v>
      </c>
      <c r="AJ30" s="20"/>
      <c r="AK30" s="21" t="s">
        <v>174</v>
      </c>
      <c r="AL30" s="21">
        <v>0</v>
      </c>
      <c r="AO30" s="40"/>
      <c r="AP30" s="41" t="s">
        <v>152</v>
      </c>
      <c r="AQ30" s="42">
        <v>4</v>
      </c>
    </row>
    <row r="31" spans="1:49" ht="13.5" customHeight="1" x14ac:dyDescent="0.35">
      <c r="A31" s="10" t="s">
        <v>62</v>
      </c>
      <c r="B31" s="10" t="s">
        <v>63</v>
      </c>
      <c r="C31" s="11" t="s">
        <v>175</v>
      </c>
      <c r="D31" s="11" t="s">
        <v>176</v>
      </c>
      <c r="E31" s="11" t="s">
        <v>177</v>
      </c>
      <c r="F31" s="11" t="s">
        <v>178</v>
      </c>
      <c r="G31" s="11" t="s">
        <v>179</v>
      </c>
      <c r="H31" s="11" t="s">
        <v>180</v>
      </c>
      <c r="I31" s="11" t="s">
        <v>181</v>
      </c>
      <c r="J31" s="11"/>
      <c r="K31" s="11"/>
      <c r="L31" s="11"/>
      <c r="M31" s="11"/>
      <c r="N31" s="11" t="s">
        <v>182</v>
      </c>
      <c r="O31" s="11" t="s">
        <v>183</v>
      </c>
      <c r="Q31" s="21"/>
      <c r="T31" s="26"/>
      <c r="U31" s="21" t="s">
        <v>184</v>
      </c>
      <c r="V31" s="22">
        <v>12</v>
      </c>
      <c r="W31" s="20"/>
      <c r="X31" s="21" t="s">
        <v>185</v>
      </c>
      <c r="Y31" s="22">
        <v>4</v>
      </c>
      <c r="Z31" s="20"/>
      <c r="AA31" s="21" t="s">
        <v>186</v>
      </c>
      <c r="AB31" s="22">
        <v>4</v>
      </c>
      <c r="AC31" s="20"/>
      <c r="AD31" s="21" t="s">
        <v>187</v>
      </c>
      <c r="AE31" s="21">
        <v>7</v>
      </c>
      <c r="AF31" s="20"/>
      <c r="AG31" s="21" t="s">
        <v>121</v>
      </c>
      <c r="AH31" s="21">
        <v>0</v>
      </c>
      <c r="AI31" s="20"/>
      <c r="AJ31" s="21" t="s">
        <v>188</v>
      </c>
      <c r="AK31" s="21">
        <v>13</v>
      </c>
      <c r="AL31" s="20"/>
      <c r="AM31" s="21" t="s">
        <v>189</v>
      </c>
      <c r="AN31" s="21">
        <v>2</v>
      </c>
      <c r="AO31" s="20"/>
      <c r="AP31" s="21" t="s">
        <v>190</v>
      </c>
      <c r="AQ31" s="21">
        <v>5</v>
      </c>
      <c r="AU31" s="40"/>
      <c r="AV31" s="46" t="s">
        <v>191</v>
      </c>
      <c r="AW31" s="42">
        <v>3</v>
      </c>
    </row>
    <row r="32" spans="1:49" ht="13.5" customHeight="1" x14ac:dyDescent="0.35">
      <c r="A32" s="76" t="s">
        <v>92</v>
      </c>
      <c r="B32" s="13" t="s">
        <v>93</v>
      </c>
      <c r="C32" s="14">
        <v>173.9</v>
      </c>
      <c r="D32" s="14">
        <v>106.9</v>
      </c>
      <c r="E32" s="14">
        <v>124</v>
      </c>
      <c r="F32" s="14">
        <v>114.9</v>
      </c>
      <c r="G32" s="14">
        <v>175</v>
      </c>
      <c r="H32" s="14">
        <v>158.9</v>
      </c>
      <c r="I32" s="14">
        <v>190</v>
      </c>
      <c r="J32" s="14"/>
      <c r="K32" s="14"/>
      <c r="L32" s="14"/>
      <c r="M32" s="14"/>
      <c r="N32" s="12">
        <f>SUM(C32:L32)</f>
        <v>1043.5999999999999</v>
      </c>
      <c r="O32" s="12"/>
      <c r="Q32" s="21"/>
      <c r="T32" s="80" t="s">
        <v>192</v>
      </c>
      <c r="U32" s="21" t="s">
        <v>193</v>
      </c>
      <c r="V32" s="21">
        <v>15</v>
      </c>
      <c r="W32" s="20"/>
      <c r="X32" s="21" t="s">
        <v>194</v>
      </c>
      <c r="Y32" s="22">
        <v>16</v>
      </c>
      <c r="Z32" s="20"/>
      <c r="AA32" s="21" t="s">
        <v>195</v>
      </c>
      <c r="AB32" s="22">
        <v>2</v>
      </c>
      <c r="AC32" s="20"/>
      <c r="AD32" s="21" t="s">
        <v>196</v>
      </c>
      <c r="AE32" s="21">
        <v>9</v>
      </c>
      <c r="AF32" s="20"/>
      <c r="AG32" s="21" t="s">
        <v>197</v>
      </c>
      <c r="AH32" s="21">
        <v>2</v>
      </c>
      <c r="AI32" s="20"/>
      <c r="AJ32" s="21" t="s">
        <v>198</v>
      </c>
      <c r="AK32" s="21">
        <v>0</v>
      </c>
      <c r="AL32" s="28"/>
      <c r="AM32" s="21" t="s">
        <v>199</v>
      </c>
      <c r="AN32" s="21">
        <v>35</v>
      </c>
      <c r="AO32" s="20"/>
      <c r="AP32" s="21" t="s">
        <v>200</v>
      </c>
      <c r="AQ32" s="21">
        <v>1</v>
      </c>
      <c r="AU32" s="40"/>
      <c r="AV32" s="47" t="s">
        <v>201</v>
      </c>
      <c r="AW32" s="42"/>
    </row>
    <row r="33" spans="1:49" ht="13.5" customHeight="1" x14ac:dyDescent="0.35">
      <c r="A33" s="76"/>
      <c r="B33" s="13" t="s">
        <v>94</v>
      </c>
      <c r="C33" s="14">
        <v>8</v>
      </c>
      <c r="D33" s="14">
        <v>4</v>
      </c>
      <c r="E33" s="14">
        <v>5</v>
      </c>
      <c r="F33" s="14">
        <v>5</v>
      </c>
      <c r="G33" s="14">
        <v>7</v>
      </c>
      <c r="H33" s="14">
        <v>7</v>
      </c>
      <c r="I33" s="14">
        <v>8</v>
      </c>
      <c r="J33" s="14"/>
      <c r="K33" s="14"/>
      <c r="L33" s="14"/>
      <c r="M33" s="14"/>
      <c r="N33" s="12">
        <f>SUM(C33:L33)</f>
        <v>44</v>
      </c>
      <c r="O33" s="12"/>
      <c r="Q33" s="21"/>
      <c r="T33" s="81"/>
      <c r="U33" s="21" t="s">
        <v>202</v>
      </c>
      <c r="V33" s="21">
        <v>10</v>
      </c>
      <c r="W33" s="20"/>
      <c r="X33" s="21" t="s">
        <v>203</v>
      </c>
      <c r="Y33" s="22">
        <v>3</v>
      </c>
      <c r="Z33" s="20"/>
      <c r="AA33" s="21" t="s">
        <v>204</v>
      </c>
      <c r="AB33" s="22">
        <v>1</v>
      </c>
      <c r="AC33" s="20"/>
      <c r="AD33" s="21" t="s">
        <v>205</v>
      </c>
      <c r="AE33" s="21">
        <v>8</v>
      </c>
      <c r="AF33" s="20"/>
      <c r="AG33" s="21" t="s">
        <v>186</v>
      </c>
      <c r="AH33" s="21">
        <v>2</v>
      </c>
      <c r="AI33" s="20"/>
      <c r="AJ33" s="21" t="s">
        <v>206</v>
      </c>
      <c r="AK33" s="21">
        <v>3</v>
      </c>
      <c r="AL33" s="85" t="s">
        <v>207</v>
      </c>
      <c r="AM33" s="21" t="s">
        <v>131</v>
      </c>
      <c r="AN33" s="21">
        <v>2</v>
      </c>
      <c r="AO33" s="20"/>
      <c r="AP33" s="21" t="s">
        <v>208</v>
      </c>
      <c r="AQ33" s="21">
        <v>3</v>
      </c>
      <c r="AU33" s="40"/>
      <c r="AV33" s="47" t="s">
        <v>209</v>
      </c>
      <c r="AW33" s="42">
        <v>2</v>
      </c>
    </row>
    <row r="34" spans="1:49" ht="13.5" customHeight="1" x14ac:dyDescent="0.35">
      <c r="A34" s="76"/>
      <c r="B34" s="13" t="s">
        <v>95</v>
      </c>
      <c r="C34" s="15">
        <f t="shared" ref="C34" si="4">C32/C33</f>
        <v>21.737500000000001</v>
      </c>
      <c r="D34" s="15">
        <f t="shared" ref="D34:I34" si="5">D32/D33</f>
        <v>26.725000000000001</v>
      </c>
      <c r="E34" s="15">
        <f t="shared" si="5"/>
        <v>24.8</v>
      </c>
      <c r="F34" s="15">
        <f t="shared" si="5"/>
        <v>22.98</v>
      </c>
      <c r="G34" s="15">
        <f t="shared" si="5"/>
        <v>25</v>
      </c>
      <c r="H34" s="15">
        <f t="shared" si="5"/>
        <v>22.7</v>
      </c>
      <c r="I34" s="15">
        <f t="shared" si="5"/>
        <v>23.75</v>
      </c>
      <c r="J34" s="15"/>
      <c r="K34" s="15"/>
      <c r="L34" s="15"/>
      <c r="M34" s="15"/>
      <c r="N34" s="15">
        <f>N32/N33</f>
        <v>23.718181818181815</v>
      </c>
      <c r="O34" s="15"/>
      <c r="Q34" s="21"/>
      <c r="T34" s="81"/>
      <c r="U34" s="21" t="s">
        <v>210</v>
      </c>
      <c r="V34" s="21">
        <v>6</v>
      </c>
      <c r="W34" s="20"/>
      <c r="X34" s="21" t="s">
        <v>131</v>
      </c>
      <c r="Y34" s="22">
        <v>17</v>
      </c>
      <c r="Z34" s="20"/>
      <c r="AA34" s="21" t="s">
        <v>211</v>
      </c>
      <c r="AB34" s="22">
        <v>1</v>
      </c>
      <c r="AC34" s="20"/>
      <c r="AD34" s="21" t="s">
        <v>212</v>
      </c>
      <c r="AE34" s="21">
        <v>9</v>
      </c>
      <c r="AF34" s="20"/>
      <c r="AG34" s="21" t="s">
        <v>213</v>
      </c>
      <c r="AH34" s="21">
        <v>0</v>
      </c>
      <c r="AI34" s="20"/>
      <c r="AJ34" s="21" t="s">
        <v>214</v>
      </c>
      <c r="AK34" s="21">
        <v>1</v>
      </c>
      <c r="AL34" s="83"/>
      <c r="AM34" s="21" t="s">
        <v>143</v>
      </c>
      <c r="AN34" s="21">
        <v>6</v>
      </c>
      <c r="AO34" s="28"/>
      <c r="AP34" s="21" t="s">
        <v>199</v>
      </c>
      <c r="AQ34" s="21">
        <v>47</v>
      </c>
      <c r="AU34" s="48"/>
      <c r="AV34" s="49" t="s">
        <v>199</v>
      </c>
      <c r="AW34" s="50">
        <v>18</v>
      </c>
    </row>
    <row r="35" spans="1:49" ht="16.5" x14ac:dyDescent="0.35">
      <c r="A35" s="76"/>
      <c r="B35" s="13" t="s">
        <v>55</v>
      </c>
      <c r="C35" s="14">
        <v>107.9</v>
      </c>
      <c r="D35" s="14">
        <v>72.900000000000006</v>
      </c>
      <c r="E35" s="14">
        <v>83</v>
      </c>
      <c r="F35" s="14">
        <v>0</v>
      </c>
      <c r="G35" s="14">
        <v>115.5</v>
      </c>
      <c r="H35" s="14">
        <v>99.4</v>
      </c>
      <c r="I35" s="14">
        <v>122.5</v>
      </c>
      <c r="J35" s="14"/>
      <c r="K35" s="14"/>
      <c r="L35" s="14"/>
      <c r="M35" s="14"/>
      <c r="N35" s="12">
        <f>SUM(C35:L35)</f>
        <v>601.20000000000005</v>
      </c>
      <c r="O35" s="12"/>
      <c r="Q35" s="21"/>
      <c r="T35" s="81"/>
      <c r="U35" s="21" t="s">
        <v>215</v>
      </c>
      <c r="V35" s="21">
        <v>10</v>
      </c>
      <c r="W35" s="20"/>
      <c r="X35" s="21" t="s">
        <v>216</v>
      </c>
      <c r="Y35" s="22">
        <v>2</v>
      </c>
      <c r="Z35" s="20"/>
      <c r="AA35" s="21" t="s">
        <v>217</v>
      </c>
      <c r="AB35" s="22">
        <v>3</v>
      </c>
      <c r="AC35" s="20"/>
      <c r="AD35" s="21" t="s">
        <v>218</v>
      </c>
      <c r="AE35" s="21">
        <v>13</v>
      </c>
      <c r="AF35" s="20"/>
      <c r="AG35" s="21" t="s">
        <v>219</v>
      </c>
      <c r="AH35" s="21">
        <v>0</v>
      </c>
      <c r="AI35" s="20"/>
      <c r="AJ35" s="21" t="s">
        <v>220</v>
      </c>
      <c r="AK35" s="21">
        <v>3</v>
      </c>
      <c r="AL35" s="83"/>
      <c r="AM35" s="21" t="s">
        <v>145</v>
      </c>
      <c r="AN35" s="21">
        <v>2</v>
      </c>
      <c r="AO35" s="85" t="s">
        <v>221</v>
      </c>
      <c r="AP35" s="21" t="s">
        <v>133</v>
      </c>
      <c r="AQ35" s="21">
        <v>4</v>
      </c>
      <c r="AU35" s="87" t="s">
        <v>222</v>
      </c>
      <c r="AV35" s="44" t="s">
        <v>145</v>
      </c>
      <c r="AW35" s="45">
        <v>10</v>
      </c>
    </row>
    <row r="36" spans="1:49" ht="16.5" x14ac:dyDescent="0.35">
      <c r="A36" s="76"/>
      <c r="B36" s="13" t="s">
        <v>96</v>
      </c>
      <c r="C36" s="16">
        <f t="shared" ref="C36" si="6">C35/C32</f>
        <v>0.62047153536515243</v>
      </c>
      <c r="D36" s="16">
        <f t="shared" ref="D36:I36" si="7">D35/D32</f>
        <v>0.68194574368568761</v>
      </c>
      <c r="E36" s="16">
        <f t="shared" si="7"/>
        <v>0.66935483870967738</v>
      </c>
      <c r="F36" s="16">
        <f t="shared" si="7"/>
        <v>0</v>
      </c>
      <c r="G36" s="16">
        <f t="shared" si="7"/>
        <v>0.66</v>
      </c>
      <c r="H36" s="16">
        <f t="shared" si="7"/>
        <v>0.62555066079295152</v>
      </c>
      <c r="I36" s="16">
        <f t="shared" si="7"/>
        <v>0.64473684210526316</v>
      </c>
      <c r="J36" s="16"/>
      <c r="K36" s="16"/>
      <c r="L36" s="16"/>
      <c r="M36" s="16"/>
      <c r="N36" s="16">
        <f>N35/N32</f>
        <v>0.57608279034112697</v>
      </c>
      <c r="O36" s="16"/>
      <c r="Q36" s="21"/>
      <c r="T36" s="81"/>
      <c r="U36" s="21" t="s">
        <v>223</v>
      </c>
      <c r="V36" s="21">
        <v>11</v>
      </c>
      <c r="W36" s="28"/>
      <c r="X36" s="21" t="s">
        <v>224</v>
      </c>
      <c r="Y36" s="22">
        <v>0</v>
      </c>
      <c r="Z36" s="20"/>
      <c r="AA36" s="21" t="s">
        <v>225</v>
      </c>
      <c r="AB36" s="22">
        <v>6</v>
      </c>
      <c r="AC36" s="20"/>
      <c r="AD36" s="21" t="s">
        <v>226</v>
      </c>
      <c r="AE36" s="21">
        <v>15</v>
      </c>
      <c r="AF36" s="20"/>
      <c r="AG36" s="21" t="s">
        <v>227</v>
      </c>
      <c r="AH36" s="21">
        <v>0</v>
      </c>
      <c r="AI36" s="20"/>
      <c r="AJ36" s="21" t="s">
        <v>228</v>
      </c>
      <c r="AK36" s="21">
        <v>2</v>
      </c>
      <c r="AL36" s="83"/>
      <c r="AM36" s="21" t="s">
        <v>159</v>
      </c>
      <c r="AN36" s="21">
        <v>2</v>
      </c>
      <c r="AO36" s="83"/>
      <c r="AP36" s="21" t="s">
        <v>144</v>
      </c>
      <c r="AQ36" s="21">
        <v>6</v>
      </c>
      <c r="AU36" s="88"/>
      <c r="AV36" s="41" t="s">
        <v>143</v>
      </c>
      <c r="AW36" s="42">
        <v>7</v>
      </c>
    </row>
    <row r="37" spans="1:49" ht="16.5" x14ac:dyDescent="0.35">
      <c r="A37" s="77" t="s">
        <v>97</v>
      </c>
      <c r="B37" s="17" t="s">
        <v>98</v>
      </c>
      <c r="C37" s="14">
        <v>1</v>
      </c>
      <c r="D37" s="14">
        <v>0</v>
      </c>
      <c r="E37" s="14">
        <v>0</v>
      </c>
      <c r="F37" s="14">
        <v>0</v>
      </c>
      <c r="G37" s="14">
        <v>1</v>
      </c>
      <c r="H37" s="14">
        <v>1</v>
      </c>
      <c r="I37" s="14">
        <v>0</v>
      </c>
      <c r="J37" s="14"/>
      <c r="K37" s="14"/>
      <c r="L37" s="14"/>
      <c r="M37" s="14"/>
      <c r="N37" s="12">
        <f t="shared" ref="N37:N49" si="8">SUM(C37:L37)</f>
        <v>3</v>
      </c>
      <c r="O37" s="12"/>
      <c r="Q37" s="21"/>
      <c r="T37" s="82"/>
      <c r="U37" s="21" t="s">
        <v>229</v>
      </c>
      <c r="V37" s="21">
        <v>7</v>
      </c>
      <c r="W37" s="85" t="s">
        <v>230</v>
      </c>
      <c r="X37" s="21" t="s">
        <v>185</v>
      </c>
      <c r="Y37" s="22">
        <v>21</v>
      </c>
      <c r="Z37" s="28"/>
      <c r="AA37" s="21" t="s">
        <v>199</v>
      </c>
      <c r="AB37" s="22">
        <v>95</v>
      </c>
      <c r="AC37" s="28"/>
      <c r="AD37" s="21" t="s">
        <v>199</v>
      </c>
      <c r="AE37" s="22">
        <v>120</v>
      </c>
      <c r="AF37" s="28"/>
      <c r="AG37" s="21" t="s">
        <v>199</v>
      </c>
      <c r="AH37" s="22">
        <v>77</v>
      </c>
      <c r="AI37" s="28"/>
      <c r="AJ37" s="21" t="s">
        <v>199</v>
      </c>
      <c r="AK37" s="21">
        <v>50</v>
      </c>
      <c r="AL37" s="83"/>
      <c r="AM37" s="21" t="s">
        <v>167</v>
      </c>
      <c r="AN37" s="21">
        <v>1</v>
      </c>
      <c r="AO37" s="83"/>
      <c r="AP37" s="21" t="s">
        <v>135</v>
      </c>
      <c r="AQ37" s="21">
        <v>11</v>
      </c>
      <c r="AU37" s="88"/>
      <c r="AV37" s="41" t="s">
        <v>152</v>
      </c>
      <c r="AW37" s="42">
        <v>5</v>
      </c>
    </row>
    <row r="38" spans="1:49" ht="16.5" x14ac:dyDescent="0.35">
      <c r="A38" s="78"/>
      <c r="B38" s="17" t="s">
        <v>99</v>
      </c>
      <c r="C38" s="14">
        <v>3</v>
      </c>
      <c r="D38" s="14">
        <v>0</v>
      </c>
      <c r="E38" s="14">
        <v>1</v>
      </c>
      <c r="F38" s="14">
        <v>2</v>
      </c>
      <c r="G38" s="14">
        <v>1</v>
      </c>
      <c r="H38" s="14">
        <v>0</v>
      </c>
      <c r="I38" s="14">
        <v>4</v>
      </c>
      <c r="J38" s="14"/>
      <c r="K38" s="14"/>
      <c r="L38" s="14"/>
      <c r="M38" s="14"/>
      <c r="N38" s="12">
        <f t="shared" si="8"/>
        <v>11</v>
      </c>
      <c r="O38" s="12"/>
      <c r="Q38" s="21"/>
      <c r="T38" s="80" t="s">
        <v>231</v>
      </c>
      <c r="U38" s="21" t="s">
        <v>232</v>
      </c>
      <c r="V38" s="21">
        <v>8</v>
      </c>
      <c r="W38" s="83"/>
      <c r="X38" s="21" t="s">
        <v>194</v>
      </c>
      <c r="Y38" s="22">
        <v>15</v>
      </c>
      <c r="Z38" s="27" t="s">
        <v>233</v>
      </c>
      <c r="AA38" s="21" t="s">
        <v>186</v>
      </c>
      <c r="AB38" s="22">
        <v>25</v>
      </c>
      <c r="AC38" s="27" t="s">
        <v>234</v>
      </c>
      <c r="AD38" s="21" t="s">
        <v>235</v>
      </c>
      <c r="AE38" s="21">
        <v>6</v>
      </c>
      <c r="AF38" s="27" t="s">
        <v>236</v>
      </c>
      <c r="AG38" s="21" t="s">
        <v>121</v>
      </c>
      <c r="AH38" s="21">
        <v>15</v>
      </c>
      <c r="AI38" s="27" t="s">
        <v>237</v>
      </c>
      <c r="AJ38" s="21" t="s">
        <v>188</v>
      </c>
      <c r="AK38" s="21">
        <v>15</v>
      </c>
      <c r="AL38" s="83"/>
      <c r="AM38" s="21" t="s">
        <v>173</v>
      </c>
      <c r="AN38" s="21">
        <v>0</v>
      </c>
      <c r="AO38" s="83"/>
      <c r="AP38" s="21" t="s">
        <v>190</v>
      </c>
      <c r="AQ38" s="21">
        <v>3</v>
      </c>
      <c r="AU38" s="88"/>
      <c r="AV38" s="41" t="s">
        <v>191</v>
      </c>
      <c r="AW38" s="42">
        <v>0</v>
      </c>
    </row>
    <row r="39" spans="1:49" ht="16.5" x14ac:dyDescent="0.35">
      <c r="A39" s="78"/>
      <c r="B39" s="17" t="s">
        <v>100</v>
      </c>
      <c r="C39" s="14">
        <v>1</v>
      </c>
      <c r="D39" s="14">
        <v>1</v>
      </c>
      <c r="E39" s="14">
        <v>2</v>
      </c>
      <c r="F39" s="14">
        <v>0</v>
      </c>
      <c r="G39" s="14">
        <v>1</v>
      </c>
      <c r="H39" s="14">
        <v>1</v>
      </c>
      <c r="I39" s="14">
        <v>4</v>
      </c>
      <c r="J39" s="14"/>
      <c r="K39" s="14"/>
      <c r="L39" s="14"/>
      <c r="M39" s="14"/>
      <c r="N39" s="12">
        <f t="shared" si="8"/>
        <v>10</v>
      </c>
      <c r="O39" s="12"/>
      <c r="Q39" s="21"/>
      <c r="T39" s="81"/>
      <c r="U39" s="21" t="s">
        <v>238</v>
      </c>
      <c r="V39" s="21">
        <v>5</v>
      </c>
      <c r="W39" s="83"/>
      <c r="X39" s="21" t="s">
        <v>203</v>
      </c>
      <c r="Y39" s="22">
        <v>5</v>
      </c>
      <c r="Z39" s="20"/>
      <c r="AA39" s="21" t="s">
        <v>195</v>
      </c>
      <c r="AB39" s="22">
        <v>2</v>
      </c>
      <c r="AC39" s="20"/>
      <c r="AD39" s="21" t="s">
        <v>239</v>
      </c>
      <c r="AE39" s="21">
        <v>3</v>
      </c>
      <c r="AF39" s="20"/>
      <c r="AG39" s="21" t="s">
        <v>197</v>
      </c>
      <c r="AH39" s="21">
        <v>8</v>
      </c>
      <c r="AI39" s="20"/>
      <c r="AJ39" s="21" t="s">
        <v>198</v>
      </c>
      <c r="AK39" s="21">
        <v>1</v>
      </c>
      <c r="AL39" s="83"/>
      <c r="AM39" s="21" t="s">
        <v>189</v>
      </c>
      <c r="AN39" s="21">
        <v>1</v>
      </c>
      <c r="AO39" s="83"/>
      <c r="AP39" s="21" t="s">
        <v>200</v>
      </c>
      <c r="AQ39" s="21">
        <v>2</v>
      </c>
      <c r="AU39" s="88"/>
      <c r="AV39" s="41" t="s">
        <v>201</v>
      </c>
      <c r="AW39" s="42">
        <v>0</v>
      </c>
    </row>
    <row r="40" spans="1:49" ht="16.5" x14ac:dyDescent="0.35">
      <c r="A40" s="78"/>
      <c r="B40" s="17" t="s">
        <v>101</v>
      </c>
      <c r="C40" s="14">
        <v>0</v>
      </c>
      <c r="D40" s="14">
        <v>2</v>
      </c>
      <c r="E40" s="14">
        <v>2</v>
      </c>
      <c r="F40" s="14">
        <v>2</v>
      </c>
      <c r="G40" s="14">
        <v>3</v>
      </c>
      <c r="H40" s="14">
        <v>2</v>
      </c>
      <c r="I40" s="14">
        <v>1</v>
      </c>
      <c r="J40" s="14"/>
      <c r="K40" s="14"/>
      <c r="L40" s="14"/>
      <c r="M40" s="14"/>
      <c r="N40" s="12">
        <f t="shared" si="8"/>
        <v>12</v>
      </c>
      <c r="O40" s="12"/>
      <c r="T40" s="81"/>
      <c r="U40" s="21" t="s">
        <v>240</v>
      </c>
      <c r="V40" s="21">
        <v>4</v>
      </c>
      <c r="W40" s="83"/>
      <c r="X40" s="21" t="s">
        <v>131</v>
      </c>
      <c r="Y40" s="22">
        <v>26</v>
      </c>
      <c r="Z40" s="20"/>
      <c r="AA40" s="21" t="s">
        <v>204</v>
      </c>
      <c r="AB40" s="22">
        <v>2</v>
      </c>
      <c r="AC40" s="20"/>
      <c r="AD40" s="21" t="s">
        <v>241</v>
      </c>
      <c r="AE40" s="21">
        <v>1</v>
      </c>
      <c r="AF40" s="20"/>
      <c r="AG40" s="21" t="s">
        <v>186</v>
      </c>
      <c r="AH40" s="21">
        <v>23</v>
      </c>
      <c r="AI40" s="20"/>
      <c r="AJ40" s="21" t="s">
        <v>206</v>
      </c>
      <c r="AK40" s="21">
        <v>3</v>
      </c>
      <c r="AL40" s="84"/>
      <c r="AM40" s="21" t="s">
        <v>199</v>
      </c>
      <c r="AN40" s="21">
        <v>22</v>
      </c>
      <c r="AO40" s="83"/>
      <c r="AP40" s="21" t="s">
        <v>208</v>
      </c>
      <c r="AQ40" s="21">
        <v>1</v>
      </c>
      <c r="AU40" s="88"/>
      <c r="AV40" s="41" t="s">
        <v>209</v>
      </c>
      <c r="AW40" s="42">
        <v>0</v>
      </c>
    </row>
    <row r="41" spans="1:49" ht="16.5" x14ac:dyDescent="0.35">
      <c r="A41" s="78"/>
      <c r="B41" s="17" t="s">
        <v>102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/>
      <c r="K41" s="14"/>
      <c r="L41" s="14"/>
      <c r="M41" s="14"/>
      <c r="N41" s="12">
        <f t="shared" si="8"/>
        <v>0</v>
      </c>
      <c r="O41" s="12"/>
      <c r="T41" s="81"/>
      <c r="U41" s="21" t="s">
        <v>242</v>
      </c>
      <c r="V41" s="21">
        <v>4</v>
      </c>
      <c r="W41" s="83"/>
      <c r="X41" s="21" t="s">
        <v>216</v>
      </c>
      <c r="Y41" s="22">
        <v>2</v>
      </c>
      <c r="Z41" s="20"/>
      <c r="AA41" s="21" t="s">
        <v>211</v>
      </c>
      <c r="AB41" s="22">
        <v>5</v>
      </c>
      <c r="AC41" s="20"/>
      <c r="AD41" s="21" t="s">
        <v>243</v>
      </c>
      <c r="AE41" s="21">
        <v>0</v>
      </c>
      <c r="AF41" s="20"/>
      <c r="AG41" s="21" t="s">
        <v>213</v>
      </c>
      <c r="AH41" s="21">
        <v>1</v>
      </c>
      <c r="AI41" s="20"/>
      <c r="AJ41" s="21" t="s">
        <v>214</v>
      </c>
      <c r="AK41" s="21">
        <v>3</v>
      </c>
      <c r="AL41" s="27" t="s">
        <v>244</v>
      </c>
      <c r="AM41" s="21" t="s">
        <v>131</v>
      </c>
      <c r="AN41" s="21">
        <v>6</v>
      </c>
      <c r="AO41" s="83"/>
      <c r="AP41" s="21" t="s">
        <v>245</v>
      </c>
      <c r="AQ41" s="21">
        <v>1</v>
      </c>
      <c r="AU41" s="88"/>
      <c r="AV41" s="47" t="s">
        <v>246</v>
      </c>
      <c r="AW41" s="42">
        <v>2</v>
      </c>
    </row>
    <row r="42" spans="1:49" ht="16.5" x14ac:dyDescent="0.35">
      <c r="A42" s="78"/>
      <c r="B42" s="17" t="s">
        <v>103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/>
      <c r="K42" s="14"/>
      <c r="L42" s="14"/>
      <c r="M42" s="14"/>
      <c r="N42" s="12">
        <f t="shared" si="8"/>
        <v>0</v>
      </c>
      <c r="O42" s="12"/>
      <c r="T42" s="81"/>
      <c r="U42" s="21" t="s">
        <v>247</v>
      </c>
      <c r="V42" s="21">
        <v>2</v>
      </c>
      <c r="W42" s="83"/>
      <c r="X42" s="21" t="s">
        <v>224</v>
      </c>
      <c r="Y42" s="22">
        <v>2</v>
      </c>
      <c r="Z42" s="20"/>
      <c r="AA42" s="21" t="s">
        <v>217</v>
      </c>
      <c r="AB42" s="22">
        <v>4</v>
      </c>
      <c r="AC42" s="20"/>
      <c r="AD42" s="21" t="s">
        <v>248</v>
      </c>
      <c r="AE42" s="21">
        <v>1</v>
      </c>
      <c r="AF42" s="20"/>
      <c r="AG42" s="21" t="s">
        <v>219</v>
      </c>
      <c r="AH42" s="21">
        <v>3</v>
      </c>
      <c r="AI42" s="20"/>
      <c r="AJ42" s="21" t="s">
        <v>220</v>
      </c>
      <c r="AK42" s="21">
        <v>4</v>
      </c>
      <c r="AL42" s="20"/>
      <c r="AM42" s="21" t="s">
        <v>143</v>
      </c>
      <c r="AN42" s="21">
        <v>3</v>
      </c>
      <c r="AO42" s="83"/>
      <c r="AP42" s="21" t="s">
        <v>249</v>
      </c>
      <c r="AQ42" s="21">
        <v>0</v>
      </c>
      <c r="AU42" s="88"/>
      <c r="AV42" s="47" t="s">
        <v>250</v>
      </c>
      <c r="AW42" s="42">
        <v>1</v>
      </c>
    </row>
    <row r="43" spans="1:49" ht="16.5" x14ac:dyDescent="0.35">
      <c r="A43" s="78"/>
      <c r="B43" s="17" t="s">
        <v>104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/>
      <c r="K43" s="14"/>
      <c r="L43" s="14"/>
      <c r="M43" s="14"/>
      <c r="N43" s="12">
        <f t="shared" si="8"/>
        <v>0</v>
      </c>
      <c r="O43" s="12"/>
      <c r="T43" s="82"/>
      <c r="U43" s="21" t="s">
        <v>251</v>
      </c>
      <c r="V43" s="21">
        <v>1</v>
      </c>
      <c r="W43" s="83"/>
      <c r="X43" s="21" t="s">
        <v>166</v>
      </c>
      <c r="Y43" s="22">
        <v>11</v>
      </c>
      <c r="Z43" s="20"/>
      <c r="AA43" s="21" t="s">
        <v>225</v>
      </c>
      <c r="AB43" s="22">
        <v>12</v>
      </c>
      <c r="AC43" s="20"/>
      <c r="AD43" s="21" t="s">
        <v>252</v>
      </c>
      <c r="AE43" s="21">
        <v>10</v>
      </c>
      <c r="AF43" s="20"/>
      <c r="AG43" s="21" t="s">
        <v>227</v>
      </c>
      <c r="AH43" s="21">
        <v>4</v>
      </c>
      <c r="AI43" s="20"/>
      <c r="AJ43" s="21" t="s">
        <v>228</v>
      </c>
      <c r="AK43" s="21">
        <v>6</v>
      </c>
      <c r="AL43" s="20"/>
      <c r="AM43" s="21" t="s">
        <v>159</v>
      </c>
      <c r="AN43" s="21">
        <v>2</v>
      </c>
      <c r="AO43" s="83"/>
      <c r="AP43" s="21" t="s">
        <v>253</v>
      </c>
      <c r="AQ43" s="21">
        <v>1</v>
      </c>
      <c r="AU43" s="88"/>
      <c r="AV43" s="47" t="s">
        <v>254</v>
      </c>
      <c r="AW43" s="42">
        <v>2</v>
      </c>
    </row>
    <row r="44" spans="1:49" ht="16.5" x14ac:dyDescent="0.35">
      <c r="A44" s="78"/>
      <c r="B44" s="17" t="s">
        <v>105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/>
      <c r="K44" s="14"/>
      <c r="L44" s="14"/>
      <c r="M44" s="14"/>
      <c r="N44" s="12">
        <f t="shared" si="8"/>
        <v>0</v>
      </c>
      <c r="O44" s="12"/>
      <c r="T44" s="27" t="s">
        <v>130</v>
      </c>
      <c r="U44" s="21" t="s">
        <v>232</v>
      </c>
      <c r="V44" s="21">
        <v>4</v>
      </c>
      <c r="W44" s="83"/>
      <c r="X44" s="21" t="s">
        <v>255</v>
      </c>
      <c r="Y44" s="22">
        <v>24</v>
      </c>
      <c r="Z44" s="20"/>
      <c r="AA44" s="21" t="s">
        <v>256</v>
      </c>
      <c r="AB44" s="22">
        <v>0</v>
      </c>
      <c r="AC44" s="20"/>
      <c r="AD44" s="21" t="s">
        <v>125</v>
      </c>
      <c r="AE44" s="21">
        <v>2</v>
      </c>
      <c r="AF44" s="20"/>
      <c r="AG44" s="21" t="s">
        <v>119</v>
      </c>
      <c r="AH44" s="21">
        <v>2</v>
      </c>
      <c r="AI44" s="20"/>
      <c r="AJ44" s="21" t="s">
        <v>257</v>
      </c>
      <c r="AK44" s="21">
        <v>5</v>
      </c>
      <c r="AL44" s="20"/>
      <c r="AM44" s="21" t="s">
        <v>167</v>
      </c>
      <c r="AN44" s="21">
        <v>0</v>
      </c>
      <c r="AO44" s="84"/>
      <c r="AP44" s="21" t="s">
        <v>199</v>
      </c>
      <c r="AQ44" s="21">
        <v>50</v>
      </c>
      <c r="AU44" s="89"/>
      <c r="AV44" s="49" t="s">
        <v>199</v>
      </c>
      <c r="AW44" s="50">
        <v>36</v>
      </c>
    </row>
    <row r="45" spans="1:49" ht="16.5" x14ac:dyDescent="0.35">
      <c r="A45" s="78"/>
      <c r="B45" s="17" t="s">
        <v>106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/>
      <c r="K45" s="14"/>
      <c r="L45" s="14"/>
      <c r="M45" s="14"/>
      <c r="N45" s="12">
        <f t="shared" si="8"/>
        <v>0</v>
      </c>
      <c r="O45" s="12"/>
      <c r="T45" s="20"/>
      <c r="U45" s="21" t="s">
        <v>238</v>
      </c>
      <c r="V45" s="21">
        <v>3</v>
      </c>
      <c r="W45" s="83"/>
      <c r="X45" s="21" t="s">
        <v>258</v>
      </c>
      <c r="Y45" s="22">
        <v>11</v>
      </c>
      <c r="Z45" s="20"/>
      <c r="AA45" s="21" t="s">
        <v>259</v>
      </c>
      <c r="AB45" s="22">
        <v>2</v>
      </c>
      <c r="AC45" s="20"/>
      <c r="AD45" s="21" t="s">
        <v>140</v>
      </c>
      <c r="AE45" s="21">
        <v>5</v>
      </c>
      <c r="AF45" s="20"/>
      <c r="AG45" s="21" t="s">
        <v>193</v>
      </c>
      <c r="AH45" s="21">
        <v>1</v>
      </c>
      <c r="AI45" s="20"/>
      <c r="AJ45" s="21" t="s">
        <v>260</v>
      </c>
      <c r="AK45" s="21">
        <v>0</v>
      </c>
      <c r="AL45" s="20"/>
      <c r="AM45" s="21" t="s">
        <v>173</v>
      </c>
      <c r="AN45" s="21">
        <v>2</v>
      </c>
      <c r="AO45" s="27" t="s">
        <v>261</v>
      </c>
      <c r="AP45" s="21" t="s">
        <v>133</v>
      </c>
      <c r="AQ45" s="21">
        <v>6</v>
      </c>
    </row>
    <row r="46" spans="1:49" ht="16.5" x14ac:dyDescent="0.35">
      <c r="A46" s="78"/>
      <c r="B46" s="17" t="s">
        <v>107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/>
      <c r="K46" s="14"/>
      <c r="L46" s="14"/>
      <c r="M46" s="14"/>
      <c r="N46" s="12">
        <f t="shared" si="8"/>
        <v>0</v>
      </c>
      <c r="O46" s="12"/>
      <c r="T46" s="20"/>
      <c r="U46" s="21" t="s">
        <v>240</v>
      </c>
      <c r="V46" s="21">
        <v>2</v>
      </c>
      <c r="W46" s="83"/>
      <c r="X46" s="21" t="s">
        <v>143</v>
      </c>
      <c r="Y46" s="22">
        <v>35</v>
      </c>
      <c r="Z46" s="20"/>
      <c r="AA46" s="21" t="s">
        <v>262</v>
      </c>
      <c r="AB46" s="22">
        <v>1</v>
      </c>
      <c r="AC46" s="20"/>
      <c r="AD46" s="21" t="s">
        <v>136</v>
      </c>
      <c r="AE46" s="21">
        <v>9</v>
      </c>
      <c r="AF46" s="20"/>
      <c r="AG46" s="21" t="s">
        <v>263</v>
      </c>
      <c r="AH46" s="21">
        <v>5</v>
      </c>
      <c r="AI46" s="20"/>
      <c r="AJ46" s="21" t="s">
        <v>264</v>
      </c>
      <c r="AK46" s="21">
        <v>1</v>
      </c>
      <c r="AL46" s="20"/>
      <c r="AM46" s="21" t="s">
        <v>189</v>
      </c>
      <c r="AN46" s="21">
        <v>3</v>
      </c>
      <c r="AO46" s="20"/>
      <c r="AP46" s="21" t="s">
        <v>144</v>
      </c>
      <c r="AQ46" s="21">
        <v>7</v>
      </c>
    </row>
    <row r="47" spans="1:49" ht="16.5" x14ac:dyDescent="0.35">
      <c r="A47" s="78"/>
      <c r="B47" s="17" t="s">
        <v>108</v>
      </c>
      <c r="C47" s="14">
        <v>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/>
      <c r="K47" s="14"/>
      <c r="L47" s="14"/>
      <c r="M47" s="14"/>
      <c r="N47" s="12">
        <f t="shared" si="8"/>
        <v>2</v>
      </c>
      <c r="O47" s="12"/>
      <c r="T47" s="20"/>
      <c r="U47" s="21" t="s">
        <v>265</v>
      </c>
      <c r="V47" s="21">
        <v>6</v>
      </c>
      <c r="W47" s="83"/>
      <c r="X47" s="21" t="s">
        <v>266</v>
      </c>
      <c r="Y47" s="22">
        <v>6</v>
      </c>
      <c r="Z47" s="20"/>
      <c r="AA47" s="21" t="s">
        <v>267</v>
      </c>
      <c r="AB47" s="22">
        <v>9</v>
      </c>
      <c r="AC47" s="20"/>
      <c r="AD47" s="21" t="s">
        <v>156</v>
      </c>
      <c r="AE47" s="21">
        <v>5</v>
      </c>
      <c r="AF47" s="20"/>
      <c r="AG47" s="21" t="s">
        <v>268</v>
      </c>
      <c r="AH47" s="21">
        <v>2</v>
      </c>
      <c r="AI47" s="20"/>
      <c r="AJ47" s="21" t="s">
        <v>185</v>
      </c>
      <c r="AK47" s="21">
        <v>0</v>
      </c>
      <c r="AL47" s="20"/>
      <c r="AM47" s="21" t="s">
        <v>144</v>
      </c>
      <c r="AN47" s="21">
        <v>6</v>
      </c>
      <c r="AO47" s="20"/>
      <c r="AP47" s="21" t="s">
        <v>135</v>
      </c>
      <c r="AQ47" s="21">
        <v>5</v>
      </c>
    </row>
    <row r="48" spans="1:49" ht="16.5" x14ac:dyDescent="0.35">
      <c r="A48" s="78"/>
      <c r="B48" s="17" t="s">
        <v>109</v>
      </c>
      <c r="C48" s="14">
        <v>1</v>
      </c>
      <c r="D48" s="14">
        <v>1</v>
      </c>
      <c r="E48" s="14">
        <v>0</v>
      </c>
      <c r="F48" s="14">
        <v>1</v>
      </c>
      <c r="G48" s="14">
        <v>0</v>
      </c>
      <c r="H48" s="14">
        <v>1</v>
      </c>
      <c r="I48" s="14">
        <v>0</v>
      </c>
      <c r="J48" s="14"/>
      <c r="K48" s="14"/>
      <c r="L48" s="14"/>
      <c r="M48" s="14"/>
      <c r="N48" s="12">
        <f t="shared" si="8"/>
        <v>4</v>
      </c>
      <c r="O48" s="12"/>
      <c r="T48" s="20"/>
      <c r="U48" s="21" t="s">
        <v>269</v>
      </c>
      <c r="V48" s="21">
        <v>5</v>
      </c>
      <c r="W48" s="83"/>
      <c r="X48" s="21" t="s">
        <v>270</v>
      </c>
      <c r="Y48" s="22">
        <v>4</v>
      </c>
      <c r="Z48" s="20"/>
      <c r="AA48" s="21" t="s">
        <v>271</v>
      </c>
      <c r="AB48" s="22">
        <v>4</v>
      </c>
      <c r="AC48" s="20"/>
      <c r="AD48" s="21" t="s">
        <v>164</v>
      </c>
      <c r="AE48" s="21">
        <v>8</v>
      </c>
      <c r="AF48" s="20"/>
      <c r="AG48" s="21" t="s">
        <v>272</v>
      </c>
      <c r="AH48" s="21">
        <v>2</v>
      </c>
      <c r="AI48" s="20"/>
      <c r="AJ48" s="21" t="s">
        <v>273</v>
      </c>
      <c r="AK48" s="21">
        <v>2</v>
      </c>
      <c r="AL48" s="20"/>
      <c r="AM48" s="21" t="s">
        <v>274</v>
      </c>
      <c r="AN48" s="21">
        <v>0</v>
      </c>
      <c r="AO48" s="20"/>
      <c r="AP48" s="21" t="s">
        <v>245</v>
      </c>
      <c r="AQ48" s="21">
        <v>3</v>
      </c>
    </row>
    <row r="49" spans="1:49" ht="16.5" x14ac:dyDescent="0.35">
      <c r="A49" s="79"/>
      <c r="B49" s="17" t="s">
        <v>110</v>
      </c>
      <c r="C49" s="14">
        <v>0</v>
      </c>
      <c r="D49" s="14">
        <v>0</v>
      </c>
      <c r="E49" s="14">
        <v>0</v>
      </c>
      <c r="F49" s="14">
        <v>0</v>
      </c>
      <c r="G49" s="14">
        <v>1</v>
      </c>
      <c r="H49" s="14">
        <v>1</v>
      </c>
      <c r="I49" s="14">
        <v>0</v>
      </c>
      <c r="J49" s="14"/>
      <c r="K49" s="14"/>
      <c r="L49" s="14"/>
      <c r="M49" s="14"/>
      <c r="N49" s="12">
        <f t="shared" si="8"/>
        <v>2</v>
      </c>
      <c r="O49" s="12"/>
      <c r="T49" s="20"/>
      <c r="U49" s="21" t="s">
        <v>275</v>
      </c>
      <c r="V49" s="21">
        <v>3</v>
      </c>
      <c r="W49" s="27" t="s">
        <v>276</v>
      </c>
      <c r="X49" s="21" t="s">
        <v>166</v>
      </c>
      <c r="Y49" s="22">
        <v>7</v>
      </c>
      <c r="Z49" s="20"/>
      <c r="AA49" s="21" t="s">
        <v>277</v>
      </c>
      <c r="AB49" s="22">
        <v>10</v>
      </c>
      <c r="AC49" s="20"/>
      <c r="AD49" s="21" t="s">
        <v>171</v>
      </c>
      <c r="AE49" s="21">
        <v>3</v>
      </c>
      <c r="AF49" s="20"/>
      <c r="AG49" s="21" t="s">
        <v>278</v>
      </c>
      <c r="AH49" s="21">
        <v>5</v>
      </c>
      <c r="AI49" s="20"/>
      <c r="AJ49" s="21" t="s">
        <v>145</v>
      </c>
      <c r="AK49" s="21">
        <v>4</v>
      </c>
      <c r="AL49" s="20"/>
      <c r="AM49" s="21" t="s">
        <v>279</v>
      </c>
      <c r="AN49" s="21">
        <v>1</v>
      </c>
      <c r="AO49" s="20"/>
      <c r="AP49" s="21" t="s">
        <v>249</v>
      </c>
      <c r="AQ49" s="21">
        <v>1</v>
      </c>
    </row>
    <row r="50" spans="1:49" ht="16.5" x14ac:dyDescent="0.35">
      <c r="K50"/>
      <c r="M50"/>
      <c r="N50" s="24">
        <f>SUM(N37:N49)</f>
        <v>44</v>
      </c>
      <c r="O50">
        <f>SUM(O37:O49)</f>
        <v>0</v>
      </c>
      <c r="R50" s="20"/>
      <c r="S50" s="21" t="s">
        <v>280</v>
      </c>
      <c r="T50" s="21">
        <v>2</v>
      </c>
      <c r="U50" s="20"/>
      <c r="V50" s="21" t="s">
        <v>255</v>
      </c>
      <c r="W50" s="22">
        <v>18</v>
      </c>
      <c r="X50" s="28"/>
      <c r="Y50" s="21" t="s">
        <v>199</v>
      </c>
      <c r="Z50" s="22">
        <v>71</v>
      </c>
      <c r="AA50" s="28"/>
      <c r="AB50" s="21" t="s">
        <v>199</v>
      </c>
      <c r="AC50" s="22">
        <v>135</v>
      </c>
      <c r="AD50" s="28"/>
      <c r="AE50" s="21" t="s">
        <v>199</v>
      </c>
      <c r="AF50" s="22">
        <v>114</v>
      </c>
      <c r="AG50" s="20"/>
      <c r="AH50" s="21" t="s">
        <v>199</v>
      </c>
      <c r="AI50" s="21">
        <v>55</v>
      </c>
      <c r="AJ50" s="28"/>
      <c r="AK50" s="21" t="s">
        <v>199</v>
      </c>
      <c r="AL50" s="21">
        <v>72</v>
      </c>
      <c r="AM50" s="20"/>
      <c r="AN50" s="21" t="s">
        <v>253</v>
      </c>
      <c r="AO50" s="21">
        <v>2</v>
      </c>
    </row>
    <row r="51" spans="1:49" ht="16.5" x14ac:dyDescent="0.35">
      <c r="L51"/>
      <c r="T51" s="83"/>
      <c r="U51" s="21" t="s">
        <v>281</v>
      </c>
      <c r="V51" s="21">
        <v>3</v>
      </c>
      <c r="W51" s="83"/>
      <c r="X51" s="21" t="s">
        <v>282</v>
      </c>
      <c r="Y51" s="22">
        <v>1</v>
      </c>
      <c r="Z51" s="83"/>
      <c r="AA51" s="21" t="s">
        <v>283</v>
      </c>
      <c r="AB51" s="21">
        <v>0</v>
      </c>
      <c r="AC51" s="83"/>
      <c r="AD51" s="21" t="s">
        <v>284</v>
      </c>
      <c r="AE51" s="21">
        <v>0</v>
      </c>
      <c r="AF51" s="83"/>
      <c r="AG51" s="21" t="s">
        <v>285</v>
      </c>
      <c r="AH51" s="21">
        <v>3</v>
      </c>
      <c r="AI51" s="83"/>
      <c r="AJ51" s="21" t="s">
        <v>145</v>
      </c>
      <c r="AK51" s="21">
        <v>19</v>
      </c>
      <c r="AL51" s="85" t="s">
        <v>286</v>
      </c>
      <c r="AM51" s="21" t="s">
        <v>133</v>
      </c>
      <c r="AN51" s="21">
        <v>5</v>
      </c>
      <c r="AO51" s="83"/>
      <c r="AP51" s="21" t="s">
        <v>287</v>
      </c>
      <c r="AQ51" s="21">
        <v>1</v>
      </c>
    </row>
    <row r="52" spans="1:49" ht="13.5" customHeight="1" x14ac:dyDescent="0.35">
      <c r="A52" s="10" t="s">
        <v>62</v>
      </c>
      <c r="B52" s="10" t="s">
        <v>63</v>
      </c>
      <c r="C52" s="11" t="s">
        <v>288</v>
      </c>
      <c r="D52" s="11" t="s">
        <v>289</v>
      </c>
      <c r="E52" s="11" t="s">
        <v>290</v>
      </c>
      <c r="F52" s="11" t="s">
        <v>291</v>
      </c>
      <c r="G52" s="11" t="s">
        <v>292</v>
      </c>
      <c r="H52" s="11" t="s">
        <v>293</v>
      </c>
      <c r="I52" s="11" t="s">
        <v>64</v>
      </c>
      <c r="J52" s="11"/>
      <c r="K52" s="11"/>
      <c r="L52" s="11"/>
      <c r="M52" s="11"/>
      <c r="N52" s="11" t="s">
        <v>182</v>
      </c>
      <c r="O52" s="11" t="s">
        <v>183</v>
      </c>
      <c r="Q52" s="21"/>
      <c r="T52" s="83"/>
      <c r="U52" s="21" t="s">
        <v>184</v>
      </c>
      <c r="V52" s="22">
        <v>12</v>
      </c>
      <c r="W52" s="84"/>
      <c r="X52" s="21" t="s">
        <v>185</v>
      </c>
      <c r="Y52" s="22">
        <v>4</v>
      </c>
      <c r="Z52" s="83"/>
      <c r="AA52" s="21" t="s">
        <v>186</v>
      </c>
      <c r="AB52" s="22">
        <v>4</v>
      </c>
      <c r="AC52" s="83"/>
      <c r="AD52" s="21" t="s">
        <v>187</v>
      </c>
      <c r="AE52" s="21">
        <v>7</v>
      </c>
      <c r="AF52" s="83"/>
      <c r="AG52" s="21" t="s">
        <v>121</v>
      </c>
      <c r="AH52" s="21">
        <v>0</v>
      </c>
      <c r="AI52" s="83"/>
      <c r="AJ52" s="21" t="s">
        <v>188</v>
      </c>
      <c r="AK52" s="21">
        <v>13</v>
      </c>
      <c r="AL52" s="83"/>
      <c r="AM52" s="21" t="s">
        <v>189</v>
      </c>
      <c r="AN52" s="21">
        <v>2</v>
      </c>
      <c r="AO52" s="83"/>
      <c r="AP52" s="21" t="s">
        <v>190</v>
      </c>
      <c r="AQ52" s="21">
        <v>5</v>
      </c>
      <c r="AU52" s="40"/>
      <c r="AV52" s="46" t="s">
        <v>191</v>
      </c>
      <c r="AW52" s="42">
        <v>3</v>
      </c>
    </row>
    <row r="53" spans="1:49" ht="13.5" customHeight="1" x14ac:dyDescent="0.35">
      <c r="A53" s="76" t="s">
        <v>92</v>
      </c>
      <c r="B53" s="13" t="s">
        <v>93</v>
      </c>
      <c r="C53" s="14">
        <v>107.9</v>
      </c>
      <c r="D53" s="14">
        <v>150.9</v>
      </c>
      <c r="E53" s="14">
        <v>124</v>
      </c>
      <c r="F53" s="14">
        <v>328</v>
      </c>
      <c r="G53" s="14">
        <v>95</v>
      </c>
      <c r="H53" s="14">
        <v>116.56</v>
      </c>
      <c r="I53" s="14">
        <v>56</v>
      </c>
      <c r="J53" s="14"/>
      <c r="K53" s="14"/>
      <c r="L53" s="14"/>
      <c r="M53" s="14"/>
      <c r="N53" s="12">
        <f>SUM(C53:L53)</f>
        <v>978.3599999999999</v>
      </c>
      <c r="O53" s="12"/>
      <c r="Q53" s="21"/>
      <c r="T53" s="83"/>
      <c r="U53" s="21" t="s">
        <v>193</v>
      </c>
      <c r="V53" s="21">
        <v>15</v>
      </c>
      <c r="W53" s="20"/>
      <c r="X53" s="21" t="s">
        <v>194</v>
      </c>
      <c r="Y53" s="22">
        <v>16</v>
      </c>
      <c r="Z53" s="83"/>
      <c r="AA53" s="21" t="s">
        <v>195</v>
      </c>
      <c r="AB53" s="22">
        <v>2</v>
      </c>
      <c r="AC53" s="83"/>
      <c r="AD53" s="21" t="s">
        <v>196</v>
      </c>
      <c r="AE53" s="21">
        <v>9</v>
      </c>
      <c r="AF53" s="83"/>
      <c r="AG53" s="21" t="s">
        <v>197</v>
      </c>
      <c r="AH53" s="21">
        <v>2</v>
      </c>
      <c r="AI53" s="83"/>
      <c r="AJ53" s="21" t="s">
        <v>198</v>
      </c>
      <c r="AK53" s="21">
        <v>0</v>
      </c>
      <c r="AL53" s="83"/>
      <c r="AM53" s="21" t="s">
        <v>199</v>
      </c>
      <c r="AN53" s="21">
        <v>35</v>
      </c>
      <c r="AO53" s="83"/>
      <c r="AP53" s="21" t="s">
        <v>200</v>
      </c>
      <c r="AQ53" s="21">
        <v>1</v>
      </c>
      <c r="AU53" s="40"/>
      <c r="AV53" s="47" t="s">
        <v>201</v>
      </c>
      <c r="AW53" s="42"/>
    </row>
    <row r="54" spans="1:49" ht="13.5" customHeight="1" x14ac:dyDescent="0.35">
      <c r="A54" s="76"/>
      <c r="B54" s="13" t="s">
        <v>94</v>
      </c>
      <c r="C54" s="14">
        <v>5</v>
      </c>
      <c r="D54" s="14">
        <v>6</v>
      </c>
      <c r="E54" s="14">
        <v>5</v>
      </c>
      <c r="F54" s="14">
        <v>13</v>
      </c>
      <c r="G54" s="14">
        <v>4</v>
      </c>
      <c r="H54" s="14">
        <v>4</v>
      </c>
      <c r="I54" s="14">
        <v>2</v>
      </c>
      <c r="J54" s="14"/>
      <c r="K54" s="14"/>
      <c r="L54" s="14"/>
      <c r="M54" s="14"/>
      <c r="N54" s="12">
        <f>SUM(C54:L54)</f>
        <v>39</v>
      </c>
      <c r="O54" s="12"/>
      <c r="Q54" s="21"/>
      <c r="T54" s="83"/>
      <c r="U54" s="21" t="s">
        <v>202</v>
      </c>
      <c r="V54" s="21">
        <v>10</v>
      </c>
      <c r="W54" s="20"/>
      <c r="X54" s="21" t="s">
        <v>203</v>
      </c>
      <c r="Y54" s="22">
        <v>3</v>
      </c>
      <c r="Z54" s="83"/>
      <c r="AA54" s="21" t="s">
        <v>204</v>
      </c>
      <c r="AB54" s="22">
        <v>1</v>
      </c>
      <c r="AC54" s="83"/>
      <c r="AD54" s="21" t="s">
        <v>205</v>
      </c>
      <c r="AE54" s="21">
        <v>8</v>
      </c>
      <c r="AF54" s="83"/>
      <c r="AG54" s="21" t="s">
        <v>186</v>
      </c>
      <c r="AH54" s="21">
        <v>2</v>
      </c>
      <c r="AI54" s="83"/>
      <c r="AJ54" s="21" t="s">
        <v>206</v>
      </c>
      <c r="AK54" s="21">
        <v>3</v>
      </c>
      <c r="AL54" s="83"/>
      <c r="AM54" s="21" t="s">
        <v>131</v>
      </c>
      <c r="AN54" s="21">
        <v>2</v>
      </c>
      <c r="AO54" s="84"/>
      <c r="AP54" s="21" t="s">
        <v>208</v>
      </c>
      <c r="AQ54" s="21">
        <v>3</v>
      </c>
      <c r="AU54" s="40"/>
      <c r="AV54" s="47" t="s">
        <v>209</v>
      </c>
      <c r="AW54" s="42">
        <v>2</v>
      </c>
    </row>
    <row r="55" spans="1:49" ht="13.5" customHeight="1" x14ac:dyDescent="0.35">
      <c r="A55" s="76"/>
      <c r="B55" s="13" t="s">
        <v>95</v>
      </c>
      <c r="C55" s="15">
        <f t="shared" ref="C55:F55" si="9">C53/C54</f>
        <v>21.580000000000002</v>
      </c>
      <c r="D55" s="15">
        <f t="shared" si="9"/>
        <v>25.150000000000002</v>
      </c>
      <c r="E55" s="15">
        <f t="shared" si="9"/>
        <v>24.8</v>
      </c>
      <c r="F55" s="15">
        <f t="shared" si="9"/>
        <v>25.23076923076923</v>
      </c>
      <c r="G55" s="15">
        <f t="shared" ref="G55:I55" si="10">G53/G54</f>
        <v>23.75</v>
      </c>
      <c r="H55" s="15">
        <f t="shared" si="10"/>
        <v>29.14</v>
      </c>
      <c r="I55" s="15">
        <f t="shared" si="10"/>
        <v>28</v>
      </c>
      <c r="J55" s="15"/>
      <c r="K55" s="15"/>
      <c r="L55" s="15"/>
      <c r="M55" s="15"/>
      <c r="N55" s="15">
        <f>N53/N54</f>
        <v>25.086153846153845</v>
      </c>
      <c r="O55" s="15"/>
      <c r="Q55" s="21"/>
      <c r="T55" s="83"/>
      <c r="U55" s="21" t="s">
        <v>210</v>
      </c>
      <c r="V55" s="21">
        <v>6</v>
      </c>
      <c r="W55" s="20"/>
      <c r="X55" s="21" t="s">
        <v>131</v>
      </c>
      <c r="Y55" s="22">
        <v>17</v>
      </c>
      <c r="Z55" s="83"/>
      <c r="AA55" s="21" t="s">
        <v>211</v>
      </c>
      <c r="AB55" s="22">
        <v>1</v>
      </c>
      <c r="AC55" s="83"/>
      <c r="AD55" s="21" t="s">
        <v>212</v>
      </c>
      <c r="AE55" s="21">
        <v>9</v>
      </c>
      <c r="AF55" s="83"/>
      <c r="AG55" s="21" t="s">
        <v>213</v>
      </c>
      <c r="AH55" s="21">
        <v>0</v>
      </c>
      <c r="AI55" s="83"/>
      <c r="AJ55" s="21" t="s">
        <v>214</v>
      </c>
      <c r="AK55" s="21">
        <v>1</v>
      </c>
      <c r="AL55" s="83"/>
      <c r="AM55" s="21" t="s">
        <v>143</v>
      </c>
      <c r="AN55" s="21">
        <v>6</v>
      </c>
      <c r="AO55" s="28"/>
      <c r="AP55" s="21" t="s">
        <v>199</v>
      </c>
      <c r="AQ55" s="21">
        <v>47</v>
      </c>
      <c r="AU55" s="48"/>
      <c r="AV55" s="49" t="s">
        <v>199</v>
      </c>
      <c r="AW55" s="50">
        <v>18</v>
      </c>
    </row>
    <row r="56" spans="1:49" ht="16.5" x14ac:dyDescent="0.35">
      <c r="A56" s="76"/>
      <c r="B56" s="13" t="s">
        <v>55</v>
      </c>
      <c r="C56" s="14">
        <v>67.400000000000006</v>
      </c>
      <c r="D56" s="14">
        <v>100.4</v>
      </c>
      <c r="E56" s="14">
        <v>82</v>
      </c>
      <c r="F56" s="14">
        <v>218.5</v>
      </c>
      <c r="G56" s="14">
        <v>61.5</v>
      </c>
      <c r="H56" s="14">
        <v>74.56</v>
      </c>
      <c r="I56" s="14">
        <v>39</v>
      </c>
      <c r="J56" s="14"/>
      <c r="K56" s="14"/>
      <c r="L56" s="14"/>
      <c r="M56" s="14"/>
      <c r="N56" s="12">
        <f>SUM(C56:L56)</f>
        <v>643.3599999999999</v>
      </c>
      <c r="O56" s="15"/>
      <c r="Q56" s="21"/>
      <c r="T56" s="84"/>
      <c r="U56" s="21" t="s">
        <v>215</v>
      </c>
      <c r="V56" s="21">
        <v>10</v>
      </c>
      <c r="W56" s="20"/>
      <c r="X56" s="21" t="s">
        <v>216</v>
      </c>
      <c r="Y56" s="22">
        <v>2</v>
      </c>
      <c r="Z56" s="84"/>
      <c r="AA56" s="21" t="s">
        <v>217</v>
      </c>
      <c r="AB56" s="22">
        <v>3</v>
      </c>
      <c r="AC56" s="84"/>
      <c r="AD56" s="21" t="s">
        <v>218</v>
      </c>
      <c r="AE56" s="21">
        <v>13</v>
      </c>
      <c r="AF56" s="84"/>
      <c r="AG56" s="21" t="s">
        <v>219</v>
      </c>
      <c r="AH56" s="21">
        <v>0</v>
      </c>
      <c r="AI56" s="83"/>
      <c r="AJ56" s="21" t="s">
        <v>220</v>
      </c>
      <c r="AK56" s="21">
        <v>3</v>
      </c>
      <c r="AL56" s="83"/>
      <c r="AM56" s="21" t="s">
        <v>145</v>
      </c>
      <c r="AN56" s="21">
        <v>2</v>
      </c>
      <c r="AO56" s="20"/>
      <c r="AP56" s="21" t="s">
        <v>133</v>
      </c>
      <c r="AQ56" s="21">
        <v>4</v>
      </c>
      <c r="AU56" s="87" t="s">
        <v>222</v>
      </c>
      <c r="AV56" s="44" t="s">
        <v>145</v>
      </c>
      <c r="AW56" s="45">
        <v>10</v>
      </c>
    </row>
    <row r="57" spans="1:49" ht="16.5" x14ac:dyDescent="0.35">
      <c r="A57" s="76"/>
      <c r="B57" s="13" t="s">
        <v>96</v>
      </c>
      <c r="C57" s="16">
        <f t="shared" ref="C57:I57" si="11">C56/C53</f>
        <v>0.6246524559777572</v>
      </c>
      <c r="D57" s="16">
        <f t="shared" si="11"/>
        <v>0.6653412856196157</v>
      </c>
      <c r="E57" s="16">
        <f t="shared" si="11"/>
        <v>0.66129032258064513</v>
      </c>
      <c r="F57" s="16">
        <f t="shared" si="11"/>
        <v>0.66615853658536583</v>
      </c>
      <c r="G57" s="16">
        <f t="shared" si="11"/>
        <v>0.64736842105263159</v>
      </c>
      <c r="H57" s="16">
        <f t="shared" si="11"/>
        <v>0.63967055593685651</v>
      </c>
      <c r="I57" s="16">
        <f t="shared" si="11"/>
        <v>0.6964285714285714</v>
      </c>
      <c r="J57" s="16"/>
      <c r="K57" s="16"/>
      <c r="L57" s="16"/>
      <c r="M57" s="16"/>
      <c r="N57" s="16">
        <f>N56/N53</f>
        <v>0.65759025307657715</v>
      </c>
      <c r="O57" s="16"/>
      <c r="Q57" s="21"/>
      <c r="T57" s="27" t="s">
        <v>294</v>
      </c>
      <c r="U57" s="21" t="s">
        <v>223</v>
      </c>
      <c r="V57" s="21">
        <v>11</v>
      </c>
      <c r="W57" s="28"/>
      <c r="X57" s="21" t="s">
        <v>224</v>
      </c>
      <c r="Y57" s="22">
        <v>0</v>
      </c>
      <c r="Z57" s="20"/>
      <c r="AA57" s="21" t="s">
        <v>225</v>
      </c>
      <c r="AB57" s="22">
        <v>6</v>
      </c>
      <c r="AC57" s="20"/>
      <c r="AD57" s="21" t="s">
        <v>226</v>
      </c>
      <c r="AE57" s="21">
        <v>15</v>
      </c>
      <c r="AF57" s="20"/>
      <c r="AG57" s="21" t="s">
        <v>227</v>
      </c>
      <c r="AH57" s="21">
        <v>0</v>
      </c>
      <c r="AI57" s="83"/>
      <c r="AJ57" s="21" t="s">
        <v>228</v>
      </c>
      <c r="AK57" s="21">
        <v>2</v>
      </c>
      <c r="AL57" s="83"/>
      <c r="AM57" s="21" t="s">
        <v>159</v>
      </c>
      <c r="AN57" s="21">
        <v>2</v>
      </c>
      <c r="AO57" s="20"/>
      <c r="AP57" s="21" t="s">
        <v>144</v>
      </c>
      <c r="AQ57" s="21">
        <v>6</v>
      </c>
      <c r="AU57" s="88"/>
      <c r="AV57" s="41" t="s">
        <v>143</v>
      </c>
      <c r="AW57" s="42">
        <v>7</v>
      </c>
    </row>
    <row r="58" spans="1:49" ht="16.5" x14ac:dyDescent="0.35">
      <c r="A58" s="77" t="s">
        <v>97</v>
      </c>
      <c r="B58" s="17" t="s">
        <v>98</v>
      </c>
      <c r="C58" s="14">
        <v>0</v>
      </c>
      <c r="D58" s="14">
        <v>0</v>
      </c>
      <c r="E58" s="14">
        <v>0</v>
      </c>
      <c r="F58" s="14">
        <v>2</v>
      </c>
      <c r="G58" s="14">
        <v>1</v>
      </c>
      <c r="H58" s="14">
        <v>1</v>
      </c>
      <c r="I58" s="14">
        <v>1</v>
      </c>
      <c r="J58" s="14"/>
      <c r="K58" s="14"/>
      <c r="L58" s="14"/>
      <c r="M58" s="14"/>
      <c r="N58" s="12">
        <f t="shared" ref="N58:N70" si="12">SUM(C58:L58)</f>
        <v>5</v>
      </c>
      <c r="O58" s="12"/>
      <c r="Q58" s="21"/>
      <c r="T58" s="20"/>
      <c r="U58" s="21" t="s">
        <v>229</v>
      </c>
      <c r="V58" s="21">
        <v>7</v>
      </c>
      <c r="W58" s="20"/>
      <c r="X58" s="21" t="s">
        <v>185</v>
      </c>
      <c r="Y58" s="22">
        <v>21</v>
      </c>
      <c r="Z58" s="28"/>
      <c r="AA58" s="21" t="s">
        <v>199</v>
      </c>
      <c r="AB58" s="22">
        <v>95</v>
      </c>
      <c r="AC58" s="28"/>
      <c r="AD58" s="21" t="s">
        <v>199</v>
      </c>
      <c r="AE58" s="22">
        <v>120</v>
      </c>
      <c r="AF58" s="28"/>
      <c r="AG58" s="21" t="s">
        <v>199</v>
      </c>
      <c r="AH58" s="22">
        <v>77</v>
      </c>
      <c r="AI58" s="84"/>
      <c r="AJ58" s="21" t="s">
        <v>199</v>
      </c>
      <c r="AK58" s="21">
        <v>50</v>
      </c>
      <c r="AL58" s="83"/>
      <c r="AM58" s="21" t="s">
        <v>167</v>
      </c>
      <c r="AN58" s="21">
        <v>1</v>
      </c>
      <c r="AO58" s="20"/>
      <c r="AP58" s="21" t="s">
        <v>135</v>
      </c>
      <c r="AQ58" s="21">
        <v>11</v>
      </c>
      <c r="AU58" s="88"/>
      <c r="AV58" s="41" t="s">
        <v>152</v>
      </c>
      <c r="AW58" s="42">
        <v>5</v>
      </c>
    </row>
    <row r="59" spans="1:49" ht="16.5" x14ac:dyDescent="0.35">
      <c r="A59" s="78"/>
      <c r="B59" s="17" t="s">
        <v>99</v>
      </c>
      <c r="C59" s="14">
        <v>2</v>
      </c>
      <c r="D59" s="14">
        <v>2</v>
      </c>
      <c r="E59" s="14">
        <v>2</v>
      </c>
      <c r="F59" s="14">
        <v>6</v>
      </c>
      <c r="G59" s="14">
        <v>1</v>
      </c>
      <c r="H59" s="14">
        <v>1</v>
      </c>
      <c r="I59" s="14">
        <v>0</v>
      </c>
      <c r="J59" s="14"/>
      <c r="K59" s="14"/>
      <c r="L59" s="14"/>
      <c r="M59" s="14"/>
      <c r="N59" s="12">
        <f t="shared" si="12"/>
        <v>14</v>
      </c>
      <c r="O59" s="12"/>
      <c r="Q59" s="21"/>
      <c r="T59" s="80" t="s">
        <v>231</v>
      </c>
      <c r="U59" s="21" t="s">
        <v>232</v>
      </c>
      <c r="V59" s="21">
        <v>8</v>
      </c>
      <c r="W59" s="20"/>
      <c r="X59" s="21" t="s">
        <v>194</v>
      </c>
      <c r="Y59" s="22">
        <v>15</v>
      </c>
      <c r="Z59" s="27" t="s">
        <v>233</v>
      </c>
      <c r="AA59" s="21" t="s">
        <v>186</v>
      </c>
      <c r="AB59" s="22">
        <v>25</v>
      </c>
      <c r="AC59" s="27" t="s">
        <v>234</v>
      </c>
      <c r="AD59" s="21" t="s">
        <v>235</v>
      </c>
      <c r="AE59" s="21">
        <v>6</v>
      </c>
      <c r="AF59" s="27" t="s">
        <v>236</v>
      </c>
      <c r="AG59" s="21" t="s">
        <v>121</v>
      </c>
      <c r="AH59" s="21">
        <v>15</v>
      </c>
      <c r="AI59" s="85" t="s">
        <v>295</v>
      </c>
      <c r="AJ59" s="21" t="s">
        <v>188</v>
      </c>
      <c r="AK59" s="21">
        <v>15</v>
      </c>
      <c r="AL59" s="83"/>
      <c r="AM59" s="21" t="s">
        <v>173</v>
      </c>
      <c r="AN59" s="21">
        <v>0</v>
      </c>
      <c r="AO59" s="20"/>
      <c r="AP59" s="21" t="s">
        <v>190</v>
      </c>
      <c r="AQ59" s="21">
        <v>3</v>
      </c>
      <c r="AU59" s="88"/>
      <c r="AV59" s="41" t="s">
        <v>191</v>
      </c>
      <c r="AW59" s="42">
        <v>0</v>
      </c>
    </row>
    <row r="60" spans="1:49" ht="16.5" x14ac:dyDescent="0.35">
      <c r="A60" s="78"/>
      <c r="B60" s="17" t="s">
        <v>100</v>
      </c>
      <c r="C60" s="14">
        <v>1</v>
      </c>
      <c r="D60" s="14">
        <v>1</v>
      </c>
      <c r="E60" s="14">
        <v>1</v>
      </c>
      <c r="F60" s="14">
        <v>1</v>
      </c>
      <c r="G60" s="14">
        <v>2</v>
      </c>
      <c r="H60" s="14">
        <v>2</v>
      </c>
      <c r="I60" s="14">
        <v>0</v>
      </c>
      <c r="J60" s="14"/>
      <c r="K60" s="14"/>
      <c r="L60" s="14"/>
      <c r="M60" s="14"/>
      <c r="N60" s="12">
        <f t="shared" si="12"/>
        <v>8</v>
      </c>
      <c r="O60" s="12"/>
      <c r="Q60" s="21"/>
      <c r="T60" s="81"/>
      <c r="U60" s="21" t="s">
        <v>238</v>
      </c>
      <c r="V60" s="21">
        <v>5</v>
      </c>
      <c r="W60" s="20"/>
      <c r="X60" s="21" t="s">
        <v>203</v>
      </c>
      <c r="Y60" s="22">
        <v>5</v>
      </c>
      <c r="Z60" s="20"/>
      <c r="AA60" s="21" t="s">
        <v>195</v>
      </c>
      <c r="AB60" s="22">
        <v>2</v>
      </c>
      <c r="AC60" s="20"/>
      <c r="AD60" s="21" t="s">
        <v>239</v>
      </c>
      <c r="AE60" s="21">
        <v>3</v>
      </c>
      <c r="AF60" s="20"/>
      <c r="AG60" s="21" t="s">
        <v>197</v>
      </c>
      <c r="AH60" s="21">
        <v>8</v>
      </c>
      <c r="AI60" s="83"/>
      <c r="AJ60" s="21" t="s">
        <v>198</v>
      </c>
      <c r="AK60" s="21">
        <v>1</v>
      </c>
      <c r="AL60" s="84"/>
      <c r="AM60" s="21" t="s">
        <v>189</v>
      </c>
      <c r="AN60" s="21">
        <v>1</v>
      </c>
      <c r="AO60" s="20"/>
      <c r="AP60" s="21" t="s">
        <v>200</v>
      </c>
      <c r="AQ60" s="21">
        <v>2</v>
      </c>
      <c r="AU60" s="88"/>
      <c r="AV60" s="41" t="s">
        <v>201</v>
      </c>
      <c r="AW60" s="42">
        <v>0</v>
      </c>
    </row>
    <row r="61" spans="1:49" ht="16.5" x14ac:dyDescent="0.35">
      <c r="A61" s="78"/>
      <c r="B61" s="17" t="s">
        <v>101</v>
      </c>
      <c r="C61" s="14">
        <v>0</v>
      </c>
      <c r="D61" s="14">
        <v>2</v>
      </c>
      <c r="E61" s="14">
        <v>1</v>
      </c>
      <c r="F61" s="14">
        <v>0</v>
      </c>
      <c r="G61" s="14">
        <v>0</v>
      </c>
      <c r="H61" s="14">
        <v>0</v>
      </c>
      <c r="I61" s="14">
        <v>1</v>
      </c>
      <c r="J61" s="14"/>
      <c r="K61" s="14"/>
      <c r="L61" s="14"/>
      <c r="M61" s="14"/>
      <c r="N61" s="12">
        <f t="shared" si="12"/>
        <v>4</v>
      </c>
      <c r="O61" s="12"/>
      <c r="T61" s="81"/>
      <c r="U61" s="21" t="s">
        <v>240</v>
      </c>
      <c r="V61" s="21">
        <v>4</v>
      </c>
      <c r="W61" s="20"/>
      <c r="X61" s="21" t="s">
        <v>131</v>
      </c>
      <c r="Y61" s="22">
        <v>26</v>
      </c>
      <c r="Z61" s="20"/>
      <c r="AA61" s="21" t="s">
        <v>204</v>
      </c>
      <c r="AB61" s="22">
        <v>2</v>
      </c>
      <c r="AC61" s="20"/>
      <c r="AD61" s="21" t="s">
        <v>241</v>
      </c>
      <c r="AE61" s="21">
        <v>1</v>
      </c>
      <c r="AF61" s="20"/>
      <c r="AG61" s="21" t="s">
        <v>186</v>
      </c>
      <c r="AH61" s="21">
        <v>23</v>
      </c>
      <c r="AI61" s="83"/>
      <c r="AJ61" s="21" t="s">
        <v>206</v>
      </c>
      <c r="AK61" s="21">
        <v>3</v>
      </c>
      <c r="AL61" s="27" t="s">
        <v>296</v>
      </c>
      <c r="AM61" s="21" t="s">
        <v>199</v>
      </c>
      <c r="AN61" s="21">
        <v>22</v>
      </c>
      <c r="AO61" s="20"/>
      <c r="AP61" s="21" t="s">
        <v>208</v>
      </c>
      <c r="AQ61" s="21">
        <v>1</v>
      </c>
      <c r="AU61" s="88"/>
      <c r="AV61" s="41" t="s">
        <v>209</v>
      </c>
      <c r="AW61" s="42">
        <v>0</v>
      </c>
    </row>
    <row r="62" spans="1:49" ht="16.5" x14ac:dyDescent="0.35">
      <c r="A62" s="78"/>
      <c r="B62" s="17" t="s">
        <v>102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/>
      <c r="K62" s="14"/>
      <c r="L62" s="14"/>
      <c r="M62" s="14"/>
      <c r="N62" s="12">
        <f t="shared" si="12"/>
        <v>0</v>
      </c>
      <c r="O62" s="12"/>
      <c r="T62" s="81"/>
      <c r="U62" s="21" t="s">
        <v>242</v>
      </c>
      <c r="V62" s="21">
        <v>4</v>
      </c>
      <c r="W62" s="20"/>
      <c r="X62" s="21" t="s">
        <v>216</v>
      </c>
      <c r="Y62" s="22">
        <v>2</v>
      </c>
      <c r="Z62" s="20"/>
      <c r="AA62" s="21" t="s">
        <v>211</v>
      </c>
      <c r="AB62" s="22">
        <v>5</v>
      </c>
      <c r="AC62" s="20"/>
      <c r="AD62" s="21" t="s">
        <v>243</v>
      </c>
      <c r="AE62" s="21">
        <v>0</v>
      </c>
      <c r="AF62" s="20"/>
      <c r="AG62" s="21" t="s">
        <v>213</v>
      </c>
      <c r="AH62" s="21">
        <v>1</v>
      </c>
      <c r="AI62" s="83"/>
      <c r="AJ62" s="21" t="s">
        <v>214</v>
      </c>
      <c r="AK62" s="21">
        <v>3</v>
      </c>
      <c r="AL62" s="27" t="s">
        <v>244</v>
      </c>
      <c r="AM62" s="21" t="s">
        <v>131</v>
      </c>
      <c r="AN62" s="21">
        <v>6</v>
      </c>
      <c r="AO62" s="20"/>
      <c r="AP62" s="21" t="s">
        <v>245</v>
      </c>
      <c r="AQ62" s="21">
        <v>1</v>
      </c>
      <c r="AU62" s="88"/>
      <c r="AV62" s="47" t="s">
        <v>246</v>
      </c>
      <c r="AW62" s="42">
        <v>2</v>
      </c>
    </row>
    <row r="63" spans="1:49" ht="16.5" x14ac:dyDescent="0.35">
      <c r="A63" s="78"/>
      <c r="B63" s="17" t="s">
        <v>103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/>
      <c r="K63" s="14"/>
      <c r="L63" s="14"/>
      <c r="M63" s="14"/>
      <c r="N63" s="12">
        <f t="shared" si="12"/>
        <v>0</v>
      </c>
      <c r="O63" s="12"/>
      <c r="T63" s="81"/>
      <c r="U63" s="21" t="s">
        <v>247</v>
      </c>
      <c r="V63" s="21">
        <v>2</v>
      </c>
      <c r="W63" s="20"/>
      <c r="X63" s="21" t="s">
        <v>224</v>
      </c>
      <c r="Y63" s="22">
        <v>2</v>
      </c>
      <c r="Z63" s="20"/>
      <c r="AA63" s="21" t="s">
        <v>217</v>
      </c>
      <c r="AB63" s="22">
        <v>4</v>
      </c>
      <c r="AC63" s="20"/>
      <c r="AD63" s="21" t="s">
        <v>248</v>
      </c>
      <c r="AE63" s="21">
        <v>1</v>
      </c>
      <c r="AF63" s="20"/>
      <c r="AG63" s="21" t="s">
        <v>219</v>
      </c>
      <c r="AH63" s="21">
        <v>3</v>
      </c>
      <c r="AI63" s="83"/>
      <c r="AJ63" s="21" t="s">
        <v>220</v>
      </c>
      <c r="AK63" s="21">
        <v>4</v>
      </c>
      <c r="AL63" s="20"/>
      <c r="AM63" s="21" t="s">
        <v>143</v>
      </c>
      <c r="AN63" s="21">
        <v>3</v>
      </c>
      <c r="AO63" s="20"/>
      <c r="AP63" s="21" t="s">
        <v>249</v>
      </c>
      <c r="AQ63" s="21">
        <v>0</v>
      </c>
      <c r="AU63" s="88"/>
      <c r="AV63" s="47" t="s">
        <v>250</v>
      </c>
      <c r="AW63" s="42">
        <v>1</v>
      </c>
    </row>
    <row r="64" spans="1:49" ht="16.5" x14ac:dyDescent="0.35">
      <c r="A64" s="78"/>
      <c r="B64" s="17" t="s">
        <v>104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/>
      <c r="K64" s="14"/>
      <c r="L64" s="14"/>
      <c r="M64" s="14"/>
      <c r="N64" s="12">
        <f t="shared" si="12"/>
        <v>0</v>
      </c>
      <c r="O64" s="12"/>
      <c r="T64" s="82"/>
      <c r="U64" s="21" t="s">
        <v>251</v>
      </c>
      <c r="V64" s="21">
        <v>1</v>
      </c>
      <c r="W64" s="20"/>
      <c r="X64" s="21" t="s">
        <v>166</v>
      </c>
      <c r="Y64" s="22">
        <v>11</v>
      </c>
      <c r="Z64" s="20"/>
      <c r="AA64" s="21" t="s">
        <v>225</v>
      </c>
      <c r="AB64" s="22">
        <v>12</v>
      </c>
      <c r="AC64" s="20"/>
      <c r="AD64" s="21" t="s">
        <v>252</v>
      </c>
      <c r="AE64" s="21">
        <v>10</v>
      </c>
      <c r="AF64" s="20"/>
      <c r="AG64" s="21" t="s">
        <v>227</v>
      </c>
      <c r="AH64" s="21">
        <v>4</v>
      </c>
      <c r="AI64" s="83"/>
      <c r="AJ64" s="21" t="s">
        <v>228</v>
      </c>
      <c r="AK64" s="21">
        <v>6</v>
      </c>
      <c r="AL64" s="20"/>
      <c r="AM64" s="21" t="s">
        <v>159</v>
      </c>
      <c r="AN64" s="21">
        <v>2</v>
      </c>
      <c r="AO64" s="28"/>
      <c r="AP64" s="21" t="s">
        <v>253</v>
      </c>
      <c r="AQ64" s="21">
        <v>1</v>
      </c>
      <c r="AU64" s="88"/>
      <c r="AV64" s="47" t="s">
        <v>254</v>
      </c>
      <c r="AW64" s="42">
        <v>2</v>
      </c>
    </row>
    <row r="65" spans="1:49" ht="16.5" x14ac:dyDescent="0.35">
      <c r="A65" s="78"/>
      <c r="B65" s="17" t="s">
        <v>105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/>
      <c r="K65" s="14"/>
      <c r="L65" s="14"/>
      <c r="M65" s="14"/>
      <c r="N65" s="12">
        <f t="shared" si="12"/>
        <v>0</v>
      </c>
      <c r="O65" s="12"/>
      <c r="T65" s="27" t="s">
        <v>130</v>
      </c>
      <c r="U65" s="21" t="s">
        <v>232</v>
      </c>
      <c r="V65" s="21">
        <v>4</v>
      </c>
      <c r="W65" s="85" t="s">
        <v>132</v>
      </c>
      <c r="X65" s="21" t="s">
        <v>255</v>
      </c>
      <c r="Y65" s="22">
        <v>24</v>
      </c>
      <c r="Z65" s="20"/>
      <c r="AA65" s="21" t="s">
        <v>256</v>
      </c>
      <c r="AB65" s="22">
        <v>0</v>
      </c>
      <c r="AC65" s="20"/>
      <c r="AD65" s="21" t="s">
        <v>125</v>
      </c>
      <c r="AE65" s="21">
        <v>2</v>
      </c>
      <c r="AF65" s="20"/>
      <c r="AG65" s="21" t="s">
        <v>119</v>
      </c>
      <c r="AH65" s="21">
        <v>2</v>
      </c>
      <c r="AI65" s="83"/>
      <c r="AJ65" s="21" t="s">
        <v>257</v>
      </c>
      <c r="AK65" s="21">
        <v>5</v>
      </c>
      <c r="AL65" s="20"/>
      <c r="AM65" s="21" t="s">
        <v>167</v>
      </c>
      <c r="AN65" s="21">
        <v>0</v>
      </c>
      <c r="AO65" s="85" t="s">
        <v>297</v>
      </c>
      <c r="AP65" s="21" t="s">
        <v>199</v>
      </c>
      <c r="AQ65" s="21">
        <v>50</v>
      </c>
      <c r="AU65" s="89"/>
      <c r="AV65" s="49" t="s">
        <v>199</v>
      </c>
      <c r="AW65" s="50">
        <v>36</v>
      </c>
    </row>
    <row r="66" spans="1:49" ht="16.5" x14ac:dyDescent="0.35">
      <c r="A66" s="78"/>
      <c r="B66" s="17" t="s">
        <v>106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/>
      <c r="K66" s="14"/>
      <c r="L66" s="14"/>
      <c r="M66" s="14"/>
      <c r="N66" s="12">
        <f t="shared" si="12"/>
        <v>0</v>
      </c>
      <c r="O66" s="12"/>
      <c r="T66" s="20"/>
      <c r="U66" s="21" t="s">
        <v>238</v>
      </c>
      <c r="V66" s="21">
        <v>3</v>
      </c>
      <c r="W66" s="83"/>
      <c r="X66" s="21" t="s">
        <v>258</v>
      </c>
      <c r="Y66" s="22">
        <v>11</v>
      </c>
      <c r="Z66" s="20"/>
      <c r="AA66" s="21" t="s">
        <v>259</v>
      </c>
      <c r="AB66" s="22">
        <v>2</v>
      </c>
      <c r="AC66" s="20"/>
      <c r="AD66" s="21" t="s">
        <v>140</v>
      </c>
      <c r="AE66" s="21">
        <v>5</v>
      </c>
      <c r="AF66" s="20"/>
      <c r="AG66" s="21" t="s">
        <v>193</v>
      </c>
      <c r="AH66" s="21">
        <v>1</v>
      </c>
      <c r="AI66" s="83"/>
      <c r="AJ66" s="21" t="s">
        <v>260</v>
      </c>
      <c r="AK66" s="21">
        <v>0</v>
      </c>
      <c r="AL66" s="20"/>
      <c r="AM66" s="21" t="s">
        <v>173</v>
      </c>
      <c r="AN66" s="21">
        <v>2</v>
      </c>
      <c r="AO66" s="83"/>
      <c r="AP66" s="21" t="s">
        <v>133</v>
      </c>
      <c r="AQ66" s="21">
        <v>6</v>
      </c>
    </row>
    <row r="67" spans="1:49" ht="16.5" x14ac:dyDescent="0.35">
      <c r="A67" s="78"/>
      <c r="B67" s="17" t="s">
        <v>107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/>
      <c r="K67" s="14"/>
      <c r="L67" s="14"/>
      <c r="M67" s="14"/>
      <c r="N67" s="12">
        <f t="shared" si="12"/>
        <v>0</v>
      </c>
      <c r="O67" s="12"/>
      <c r="T67" s="20"/>
      <c r="U67" s="21" t="s">
        <v>240</v>
      </c>
      <c r="V67" s="21">
        <v>2</v>
      </c>
      <c r="W67" s="83"/>
      <c r="X67" s="21" t="s">
        <v>143</v>
      </c>
      <c r="Y67" s="22">
        <v>35</v>
      </c>
      <c r="Z67" s="20"/>
      <c r="AA67" s="21" t="s">
        <v>262</v>
      </c>
      <c r="AB67" s="22">
        <v>1</v>
      </c>
      <c r="AC67" s="20"/>
      <c r="AD67" s="21" t="s">
        <v>136</v>
      </c>
      <c r="AE67" s="21">
        <v>9</v>
      </c>
      <c r="AF67" s="20"/>
      <c r="AG67" s="21" t="s">
        <v>263</v>
      </c>
      <c r="AH67" s="21">
        <v>5</v>
      </c>
      <c r="AI67" s="83"/>
      <c r="AJ67" s="21" t="s">
        <v>264</v>
      </c>
      <c r="AK67" s="21">
        <v>1</v>
      </c>
      <c r="AL67" s="20"/>
      <c r="AM67" s="21" t="s">
        <v>189</v>
      </c>
      <c r="AN67" s="21">
        <v>3</v>
      </c>
      <c r="AO67" s="83"/>
      <c r="AP67" s="21" t="s">
        <v>144</v>
      </c>
      <c r="AQ67" s="21">
        <v>7</v>
      </c>
    </row>
    <row r="68" spans="1:49" ht="16.5" x14ac:dyDescent="0.35">
      <c r="A68" s="78"/>
      <c r="B68" s="17" t="s">
        <v>108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/>
      <c r="K68" s="14"/>
      <c r="L68" s="14"/>
      <c r="M68" s="14"/>
      <c r="N68" s="12">
        <f t="shared" si="12"/>
        <v>0</v>
      </c>
      <c r="O68" s="12"/>
      <c r="T68" s="20"/>
      <c r="U68" s="21" t="s">
        <v>265</v>
      </c>
      <c r="V68" s="21">
        <v>6</v>
      </c>
      <c r="W68" s="83"/>
      <c r="X68" s="21" t="s">
        <v>266</v>
      </c>
      <c r="Y68" s="22">
        <v>6</v>
      </c>
      <c r="Z68" s="20"/>
      <c r="AA68" s="21" t="s">
        <v>267</v>
      </c>
      <c r="AB68" s="22">
        <v>9</v>
      </c>
      <c r="AC68" s="20"/>
      <c r="AD68" s="21" t="s">
        <v>156</v>
      </c>
      <c r="AE68" s="21">
        <v>5</v>
      </c>
      <c r="AF68" s="20"/>
      <c r="AG68" s="21" t="s">
        <v>268</v>
      </c>
      <c r="AH68" s="21">
        <v>2</v>
      </c>
      <c r="AI68" s="83"/>
      <c r="AJ68" s="21" t="s">
        <v>185</v>
      </c>
      <c r="AK68" s="21">
        <v>0</v>
      </c>
      <c r="AL68" s="20"/>
      <c r="AM68" s="21" t="s">
        <v>144</v>
      </c>
      <c r="AN68" s="21">
        <v>6</v>
      </c>
      <c r="AO68" s="83"/>
      <c r="AP68" s="21" t="s">
        <v>135</v>
      </c>
      <c r="AQ68" s="21">
        <v>5</v>
      </c>
    </row>
    <row r="69" spans="1:49" ht="16.5" x14ac:dyDescent="0.35">
      <c r="A69" s="78"/>
      <c r="B69" s="17" t="s">
        <v>109</v>
      </c>
      <c r="C69" s="14">
        <v>1</v>
      </c>
      <c r="D69" s="14">
        <v>1</v>
      </c>
      <c r="E69" s="14">
        <v>1</v>
      </c>
      <c r="F69" s="14">
        <v>0</v>
      </c>
      <c r="G69" s="14">
        <v>0</v>
      </c>
      <c r="H69" s="14">
        <v>0</v>
      </c>
      <c r="I69" s="14">
        <v>0</v>
      </c>
      <c r="J69" s="14"/>
      <c r="K69" s="14"/>
      <c r="L69" s="14"/>
      <c r="M69" s="14"/>
      <c r="N69" s="12">
        <f t="shared" si="12"/>
        <v>3</v>
      </c>
      <c r="O69" s="12"/>
      <c r="T69" s="85" t="s">
        <v>286</v>
      </c>
      <c r="U69" s="21" t="s">
        <v>269</v>
      </c>
      <c r="V69" s="21">
        <v>5</v>
      </c>
      <c r="W69" s="83"/>
      <c r="X69" s="21" t="s">
        <v>270</v>
      </c>
      <c r="Y69" s="22">
        <v>4</v>
      </c>
      <c r="Z69" s="20"/>
      <c r="AA69" s="21" t="s">
        <v>271</v>
      </c>
      <c r="AB69" s="22">
        <v>4</v>
      </c>
      <c r="AC69" s="20"/>
      <c r="AD69" s="21" t="s">
        <v>164</v>
      </c>
      <c r="AE69" s="21">
        <v>8</v>
      </c>
      <c r="AF69" s="20"/>
      <c r="AG69" s="21" t="s">
        <v>272</v>
      </c>
      <c r="AH69" s="21">
        <v>2</v>
      </c>
      <c r="AI69" s="83"/>
      <c r="AJ69" s="21" t="s">
        <v>273</v>
      </c>
      <c r="AK69" s="21">
        <v>2</v>
      </c>
      <c r="AL69" s="20"/>
      <c r="AM69" s="21" t="s">
        <v>274</v>
      </c>
      <c r="AN69" s="21">
        <v>0</v>
      </c>
      <c r="AO69" s="83"/>
      <c r="AP69" s="21" t="s">
        <v>245</v>
      </c>
      <c r="AQ69" s="21">
        <v>3</v>
      </c>
    </row>
    <row r="70" spans="1:49" ht="16.5" x14ac:dyDescent="0.35">
      <c r="A70" s="79"/>
      <c r="B70" s="17" t="s">
        <v>110</v>
      </c>
      <c r="C70" s="14">
        <v>1</v>
      </c>
      <c r="D70" s="14">
        <v>0</v>
      </c>
      <c r="E70" s="14">
        <v>0</v>
      </c>
      <c r="F70" s="14">
        <v>4</v>
      </c>
      <c r="G70" s="14">
        <v>0</v>
      </c>
      <c r="H70" s="14">
        <v>0</v>
      </c>
      <c r="I70" s="14">
        <v>0</v>
      </c>
      <c r="J70" s="14"/>
      <c r="K70" s="14"/>
      <c r="L70" s="14"/>
      <c r="M70" s="14"/>
      <c r="N70" s="12">
        <f t="shared" si="12"/>
        <v>5</v>
      </c>
      <c r="O70" s="12"/>
      <c r="T70" s="83"/>
      <c r="U70" s="21" t="s">
        <v>275</v>
      </c>
      <c r="V70" s="21">
        <v>3</v>
      </c>
      <c r="W70" s="83"/>
      <c r="X70" s="21" t="s">
        <v>166</v>
      </c>
      <c r="Y70" s="22">
        <v>7</v>
      </c>
      <c r="Z70" s="85" t="s">
        <v>298</v>
      </c>
      <c r="AA70" s="21" t="s">
        <v>277</v>
      </c>
      <c r="AB70" s="22">
        <v>10</v>
      </c>
      <c r="AC70" s="85" t="s">
        <v>299</v>
      </c>
      <c r="AD70" s="21" t="s">
        <v>171</v>
      </c>
      <c r="AE70" s="21">
        <v>3</v>
      </c>
      <c r="AF70" s="85" t="s">
        <v>300</v>
      </c>
      <c r="AG70" s="21" t="s">
        <v>278</v>
      </c>
      <c r="AH70" s="21">
        <v>5</v>
      </c>
      <c r="AI70" s="83"/>
      <c r="AJ70" s="21" t="s">
        <v>145</v>
      </c>
      <c r="AK70" s="21">
        <v>4</v>
      </c>
      <c r="AL70" s="20"/>
      <c r="AM70" s="21" t="s">
        <v>279</v>
      </c>
      <c r="AN70" s="21">
        <v>1</v>
      </c>
      <c r="AO70" s="83"/>
      <c r="AP70" s="21" t="s">
        <v>249</v>
      </c>
      <c r="AQ70" s="21">
        <v>1</v>
      </c>
    </row>
    <row r="71" spans="1:49" ht="16.5" x14ac:dyDescent="0.35">
      <c r="T71" s="83"/>
      <c r="U71" s="21" t="s">
        <v>301</v>
      </c>
      <c r="V71" s="21">
        <v>9</v>
      </c>
      <c r="W71" s="83"/>
      <c r="X71" s="21" t="s">
        <v>302</v>
      </c>
      <c r="Y71" s="21">
        <v>6</v>
      </c>
      <c r="Z71" s="83"/>
      <c r="AA71" s="21" t="s">
        <v>303</v>
      </c>
      <c r="AB71" s="21">
        <v>0</v>
      </c>
      <c r="AC71" s="83"/>
      <c r="AD71" s="21" t="s">
        <v>304</v>
      </c>
      <c r="AE71" s="21">
        <v>6</v>
      </c>
      <c r="AF71" s="83"/>
      <c r="AG71" s="21" t="s">
        <v>131</v>
      </c>
      <c r="AH71" s="21">
        <v>18</v>
      </c>
      <c r="AI71" s="84"/>
      <c r="AJ71" s="21" t="s">
        <v>199</v>
      </c>
      <c r="AK71" s="21">
        <v>41</v>
      </c>
      <c r="AL71" s="85" t="s">
        <v>305</v>
      </c>
      <c r="AM71" s="21" t="s">
        <v>133</v>
      </c>
      <c r="AN71" s="21">
        <v>9</v>
      </c>
      <c r="AO71" s="83"/>
      <c r="AP71" s="21" t="s">
        <v>306</v>
      </c>
      <c r="AQ71" s="21">
        <v>1</v>
      </c>
    </row>
    <row r="72" spans="1:49" ht="13.5" customHeight="1" x14ac:dyDescent="0.35">
      <c r="A72" s="10" t="s">
        <v>62</v>
      </c>
      <c r="B72" s="10" t="s">
        <v>63</v>
      </c>
      <c r="C72" s="11" t="s">
        <v>307</v>
      </c>
      <c r="D72" s="11" t="s">
        <v>308</v>
      </c>
      <c r="E72" s="11" t="s">
        <v>309</v>
      </c>
      <c r="F72" s="11" t="s">
        <v>310</v>
      </c>
      <c r="G72" s="11" t="s">
        <v>311</v>
      </c>
      <c r="H72" s="11" t="s">
        <v>312</v>
      </c>
      <c r="I72" s="11" t="s">
        <v>313</v>
      </c>
      <c r="J72" s="11"/>
      <c r="K72" s="11"/>
      <c r="L72" s="11"/>
      <c r="M72" s="11"/>
      <c r="N72" s="11" t="s">
        <v>182</v>
      </c>
      <c r="O72" s="11" t="s">
        <v>183</v>
      </c>
      <c r="Q72" s="21"/>
      <c r="T72" s="83"/>
      <c r="U72" s="21" t="s">
        <v>184</v>
      </c>
      <c r="V72" s="22">
        <v>12</v>
      </c>
      <c r="W72" s="83"/>
      <c r="X72" s="21" t="s">
        <v>185</v>
      </c>
      <c r="Y72" s="22">
        <v>4</v>
      </c>
      <c r="Z72" s="83"/>
      <c r="AA72" s="21" t="s">
        <v>186</v>
      </c>
      <c r="AB72" s="22">
        <v>4</v>
      </c>
      <c r="AC72" s="83"/>
      <c r="AD72" s="21" t="s">
        <v>187</v>
      </c>
      <c r="AE72" s="21">
        <v>7</v>
      </c>
      <c r="AF72" s="83"/>
      <c r="AG72" s="21" t="s">
        <v>121</v>
      </c>
      <c r="AH72" s="21">
        <v>0</v>
      </c>
      <c r="AI72" s="27" t="s">
        <v>118</v>
      </c>
      <c r="AJ72" s="21" t="s">
        <v>188</v>
      </c>
      <c r="AK72" s="21">
        <v>13</v>
      </c>
      <c r="AL72" s="83"/>
      <c r="AM72" s="21" t="s">
        <v>189</v>
      </c>
      <c r="AN72" s="21">
        <v>2</v>
      </c>
      <c r="AO72" s="83"/>
      <c r="AP72" s="21" t="s">
        <v>190</v>
      </c>
      <c r="AQ72" s="21">
        <v>5</v>
      </c>
      <c r="AU72" s="40"/>
      <c r="AV72" s="46" t="s">
        <v>191</v>
      </c>
      <c r="AW72" s="42">
        <v>3</v>
      </c>
    </row>
    <row r="73" spans="1:49" ht="13.5" customHeight="1" x14ac:dyDescent="0.35">
      <c r="A73" s="76" t="s">
        <v>92</v>
      </c>
      <c r="B73" s="13" t="s">
        <v>93</v>
      </c>
      <c r="C73" s="14">
        <v>146</v>
      </c>
      <c r="D73" s="14">
        <v>243.8</v>
      </c>
      <c r="E73" s="14">
        <v>119.4</v>
      </c>
      <c r="F73" s="14">
        <v>198</v>
      </c>
      <c r="G73" s="14">
        <v>149.38</v>
      </c>
      <c r="H73" s="14">
        <v>114</v>
      </c>
      <c r="I73" s="14">
        <v>51</v>
      </c>
      <c r="J73" s="14"/>
      <c r="K73" s="14"/>
      <c r="L73" s="14"/>
      <c r="M73" s="14"/>
      <c r="N73" s="12">
        <f>SUM(C73:L73)</f>
        <v>1021.58</v>
      </c>
      <c r="O73" s="12"/>
      <c r="Q73" s="21"/>
      <c r="T73" s="83"/>
      <c r="U73" s="21" t="s">
        <v>193</v>
      </c>
      <c r="V73" s="21">
        <v>15</v>
      </c>
      <c r="W73" s="83"/>
      <c r="X73" s="21" t="s">
        <v>194</v>
      </c>
      <c r="Y73" s="22">
        <v>16</v>
      </c>
      <c r="Z73" s="83"/>
      <c r="AA73" s="21" t="s">
        <v>195</v>
      </c>
      <c r="AB73" s="22">
        <v>2</v>
      </c>
      <c r="AC73" s="83"/>
      <c r="AD73" s="21" t="s">
        <v>196</v>
      </c>
      <c r="AE73" s="21">
        <v>9</v>
      </c>
      <c r="AF73" s="83"/>
      <c r="AG73" s="21" t="s">
        <v>197</v>
      </c>
      <c r="AH73" s="21">
        <v>2</v>
      </c>
      <c r="AI73" s="20"/>
      <c r="AJ73" s="21" t="s">
        <v>198</v>
      </c>
      <c r="AK73" s="21">
        <v>0</v>
      </c>
      <c r="AL73" s="83"/>
      <c r="AM73" s="21" t="s">
        <v>199</v>
      </c>
      <c r="AN73" s="21">
        <v>35</v>
      </c>
      <c r="AO73" s="83"/>
      <c r="AP73" s="21" t="s">
        <v>200</v>
      </c>
      <c r="AQ73" s="21">
        <v>1</v>
      </c>
      <c r="AU73" s="40"/>
      <c r="AV73" s="47" t="s">
        <v>201</v>
      </c>
      <c r="AW73" s="42"/>
    </row>
    <row r="74" spans="1:49" ht="13.5" customHeight="1" x14ac:dyDescent="0.35">
      <c r="A74" s="76"/>
      <c r="B74" s="13" t="s">
        <v>94</v>
      </c>
      <c r="C74" s="14">
        <v>6</v>
      </c>
      <c r="D74" s="14">
        <v>10</v>
      </c>
      <c r="E74" s="14">
        <v>5</v>
      </c>
      <c r="F74" s="14">
        <v>7</v>
      </c>
      <c r="G74" s="14">
        <v>7</v>
      </c>
      <c r="H74" s="14">
        <v>5</v>
      </c>
      <c r="I74" s="14">
        <v>2</v>
      </c>
      <c r="J74" s="14"/>
      <c r="K74" s="14"/>
      <c r="L74" s="14"/>
      <c r="M74" s="14"/>
      <c r="N74" s="12">
        <f>SUM(C74:L74)</f>
        <v>42</v>
      </c>
      <c r="O74" s="12"/>
      <c r="Q74" s="21"/>
      <c r="T74" s="83"/>
      <c r="U74" s="21" t="s">
        <v>202</v>
      </c>
      <c r="V74" s="21">
        <v>10</v>
      </c>
      <c r="W74" s="83"/>
      <c r="X74" s="21" t="s">
        <v>203</v>
      </c>
      <c r="Y74" s="22">
        <v>3</v>
      </c>
      <c r="Z74" s="83"/>
      <c r="AA74" s="21" t="s">
        <v>204</v>
      </c>
      <c r="AB74" s="22">
        <v>1</v>
      </c>
      <c r="AC74" s="83"/>
      <c r="AD74" s="21" t="s">
        <v>205</v>
      </c>
      <c r="AE74" s="21">
        <v>8</v>
      </c>
      <c r="AF74" s="83"/>
      <c r="AG74" s="21" t="s">
        <v>186</v>
      </c>
      <c r="AH74" s="21">
        <v>2</v>
      </c>
      <c r="AI74" s="20"/>
      <c r="AJ74" s="21" t="s">
        <v>206</v>
      </c>
      <c r="AK74" s="21">
        <v>3</v>
      </c>
      <c r="AL74" s="83"/>
      <c r="AM74" s="21" t="s">
        <v>131</v>
      </c>
      <c r="AN74" s="21">
        <v>2</v>
      </c>
      <c r="AO74" s="84"/>
      <c r="AP74" s="21" t="s">
        <v>208</v>
      </c>
      <c r="AQ74" s="21">
        <v>3</v>
      </c>
      <c r="AU74" s="40"/>
      <c r="AV74" s="47" t="s">
        <v>209</v>
      </c>
      <c r="AW74" s="42">
        <v>2</v>
      </c>
    </row>
    <row r="75" spans="1:49" ht="13.5" customHeight="1" x14ac:dyDescent="0.35">
      <c r="A75" s="76"/>
      <c r="B75" s="13" t="s">
        <v>95</v>
      </c>
      <c r="C75" s="15">
        <f t="shared" ref="C75:F75" si="13">C73/C74</f>
        <v>24.333333333333332</v>
      </c>
      <c r="D75" s="15">
        <f t="shared" si="13"/>
        <v>24.380000000000003</v>
      </c>
      <c r="E75" s="15">
        <f t="shared" si="13"/>
        <v>23.880000000000003</v>
      </c>
      <c r="F75" s="15">
        <f t="shared" si="13"/>
        <v>28.285714285714285</v>
      </c>
      <c r="G75" s="15">
        <f t="shared" ref="G75:I75" si="14">G73/G74</f>
        <v>21.34</v>
      </c>
      <c r="H75" s="15">
        <f t="shared" si="14"/>
        <v>22.8</v>
      </c>
      <c r="I75" s="15">
        <f t="shared" si="14"/>
        <v>25.5</v>
      </c>
      <c r="J75" s="15"/>
      <c r="K75" s="15"/>
      <c r="L75" s="15"/>
      <c r="M75" s="15"/>
      <c r="N75" s="15">
        <f>N73/N74</f>
        <v>24.323333333333334</v>
      </c>
      <c r="O75" s="15"/>
      <c r="Q75" s="21"/>
      <c r="T75" s="83"/>
      <c r="U75" s="21" t="s">
        <v>210</v>
      </c>
      <c r="V75" s="21">
        <v>6</v>
      </c>
      <c r="W75" s="83"/>
      <c r="X75" s="21" t="s">
        <v>131</v>
      </c>
      <c r="Y75" s="22">
        <v>17</v>
      </c>
      <c r="Z75" s="83"/>
      <c r="AA75" s="21" t="s">
        <v>211</v>
      </c>
      <c r="AB75" s="22">
        <v>1</v>
      </c>
      <c r="AC75" s="83"/>
      <c r="AD75" s="21" t="s">
        <v>212</v>
      </c>
      <c r="AE75" s="21">
        <v>9</v>
      </c>
      <c r="AF75" s="83"/>
      <c r="AG75" s="21" t="s">
        <v>213</v>
      </c>
      <c r="AH75" s="21">
        <v>0</v>
      </c>
      <c r="AI75" s="20"/>
      <c r="AJ75" s="21" t="s">
        <v>214</v>
      </c>
      <c r="AK75" s="21">
        <v>1</v>
      </c>
      <c r="AL75" s="83"/>
      <c r="AM75" s="21" t="s">
        <v>143</v>
      </c>
      <c r="AN75" s="21">
        <v>6</v>
      </c>
      <c r="AO75" s="28"/>
      <c r="AP75" s="21" t="s">
        <v>199</v>
      </c>
      <c r="AQ75" s="21">
        <v>47</v>
      </c>
      <c r="AU75" s="48"/>
      <c r="AV75" s="49" t="s">
        <v>199</v>
      </c>
      <c r="AW75" s="50">
        <v>18</v>
      </c>
    </row>
    <row r="76" spans="1:49" ht="16.5" x14ac:dyDescent="0.35">
      <c r="A76" s="76"/>
      <c r="B76" s="13" t="s">
        <v>55</v>
      </c>
      <c r="C76" s="14">
        <v>95</v>
      </c>
      <c r="D76" s="14">
        <v>159.80000000000001</v>
      </c>
      <c r="E76" s="14">
        <v>77.900000000000006</v>
      </c>
      <c r="F76" s="14">
        <v>139.5</v>
      </c>
      <c r="G76" s="14">
        <v>89.88</v>
      </c>
      <c r="H76" s="14">
        <v>71.5</v>
      </c>
      <c r="I76" s="14">
        <v>34</v>
      </c>
      <c r="J76" s="14"/>
      <c r="K76" s="14"/>
      <c r="L76" s="14"/>
      <c r="M76" s="14"/>
      <c r="N76" s="12">
        <f>SUM(C76:L76)</f>
        <v>667.58</v>
      </c>
      <c r="O76" s="12"/>
      <c r="Q76" s="21"/>
      <c r="T76" s="83"/>
      <c r="U76" s="21" t="s">
        <v>215</v>
      </c>
      <c r="V76" s="21">
        <v>10</v>
      </c>
      <c r="W76" s="83"/>
      <c r="X76" s="21" t="s">
        <v>216</v>
      </c>
      <c r="Y76" s="22">
        <v>2</v>
      </c>
      <c r="Z76" s="83"/>
      <c r="AA76" s="21" t="s">
        <v>217</v>
      </c>
      <c r="AB76" s="22">
        <v>3</v>
      </c>
      <c r="AC76" s="83"/>
      <c r="AD76" s="21" t="s">
        <v>218</v>
      </c>
      <c r="AE76" s="21">
        <v>13</v>
      </c>
      <c r="AF76" s="83"/>
      <c r="AG76" s="21" t="s">
        <v>219</v>
      </c>
      <c r="AH76" s="21">
        <v>0</v>
      </c>
      <c r="AI76" s="20"/>
      <c r="AJ76" s="21" t="s">
        <v>220</v>
      </c>
      <c r="AK76" s="21">
        <v>3</v>
      </c>
      <c r="AL76" s="83"/>
      <c r="AM76" s="21" t="s">
        <v>145</v>
      </c>
      <c r="AN76" s="21">
        <v>2</v>
      </c>
      <c r="AO76" s="20"/>
      <c r="AP76" s="21" t="s">
        <v>133</v>
      </c>
      <c r="AQ76" s="21">
        <v>4</v>
      </c>
      <c r="AU76" s="87" t="s">
        <v>222</v>
      </c>
      <c r="AV76" s="44" t="s">
        <v>145</v>
      </c>
      <c r="AW76" s="45">
        <v>10</v>
      </c>
    </row>
    <row r="77" spans="1:49" ht="16.5" x14ac:dyDescent="0.35">
      <c r="A77" s="76"/>
      <c r="B77" s="13" t="s">
        <v>96</v>
      </c>
      <c r="C77" s="16">
        <f t="shared" ref="C77:I77" si="15">C76/C73</f>
        <v>0.65068493150684936</v>
      </c>
      <c r="D77" s="16">
        <f t="shared" si="15"/>
        <v>0.65545529122231339</v>
      </c>
      <c r="E77" s="16">
        <f t="shared" si="15"/>
        <v>0.65242881072026804</v>
      </c>
      <c r="F77" s="16">
        <f t="shared" si="15"/>
        <v>0.70454545454545459</v>
      </c>
      <c r="G77" s="16">
        <f t="shared" si="15"/>
        <v>0.60168697282099348</v>
      </c>
      <c r="H77" s="16">
        <f t="shared" si="15"/>
        <v>0.6271929824561403</v>
      </c>
      <c r="I77" s="16">
        <f t="shared" si="15"/>
        <v>0.66666666666666663</v>
      </c>
      <c r="J77" s="16"/>
      <c r="K77" s="16"/>
      <c r="L77" s="16"/>
      <c r="M77" s="16"/>
      <c r="N77" s="16">
        <f>N76/N73</f>
        <v>0.65347794592689756</v>
      </c>
      <c r="O77" s="16"/>
      <c r="Q77" s="21"/>
      <c r="T77" s="83"/>
      <c r="U77" s="21" t="s">
        <v>223</v>
      </c>
      <c r="V77" s="21">
        <v>11</v>
      </c>
      <c r="W77" s="28"/>
      <c r="X77" s="21" t="s">
        <v>224</v>
      </c>
      <c r="Y77" s="22">
        <v>0</v>
      </c>
      <c r="Z77" s="83"/>
      <c r="AA77" s="21" t="s">
        <v>225</v>
      </c>
      <c r="AB77" s="22">
        <v>6</v>
      </c>
      <c r="AC77" s="83"/>
      <c r="AD77" s="21" t="s">
        <v>226</v>
      </c>
      <c r="AE77" s="21">
        <v>15</v>
      </c>
      <c r="AF77" s="83"/>
      <c r="AG77" s="21" t="s">
        <v>227</v>
      </c>
      <c r="AH77" s="21">
        <v>0</v>
      </c>
      <c r="AI77" s="20"/>
      <c r="AJ77" s="21" t="s">
        <v>228</v>
      </c>
      <c r="AK77" s="21">
        <v>2</v>
      </c>
      <c r="AL77" s="83"/>
      <c r="AM77" s="21" t="s">
        <v>159</v>
      </c>
      <c r="AN77" s="21">
        <v>2</v>
      </c>
      <c r="AO77" s="20"/>
      <c r="AP77" s="21" t="s">
        <v>144</v>
      </c>
      <c r="AQ77" s="21">
        <v>6</v>
      </c>
      <c r="AU77" s="88"/>
      <c r="AV77" s="41" t="s">
        <v>143</v>
      </c>
      <c r="AW77" s="42">
        <v>7</v>
      </c>
    </row>
    <row r="78" spans="1:49" ht="16.5" x14ac:dyDescent="0.35">
      <c r="A78" s="77" t="s">
        <v>97</v>
      </c>
      <c r="B78" s="17" t="s">
        <v>98</v>
      </c>
      <c r="C78" s="14">
        <v>1</v>
      </c>
      <c r="D78" s="14">
        <v>1</v>
      </c>
      <c r="E78" s="14">
        <v>0</v>
      </c>
      <c r="F78" s="14">
        <v>2</v>
      </c>
      <c r="G78" s="14">
        <v>3</v>
      </c>
      <c r="H78" s="14">
        <v>1</v>
      </c>
      <c r="I78" s="14">
        <v>0</v>
      </c>
      <c r="J78" s="14"/>
      <c r="K78" s="14"/>
      <c r="L78" s="14"/>
      <c r="M78" s="14"/>
      <c r="N78" s="12">
        <f t="shared" ref="N78:N90" si="16">SUM(C78:L78)</f>
        <v>8</v>
      </c>
      <c r="O78" s="12"/>
      <c r="Q78" s="21"/>
      <c r="T78" s="83"/>
      <c r="U78" s="21" t="s">
        <v>229</v>
      </c>
      <c r="V78" s="21">
        <v>7</v>
      </c>
      <c r="W78" s="20"/>
      <c r="X78" s="21" t="s">
        <v>185</v>
      </c>
      <c r="Y78" s="22">
        <v>21</v>
      </c>
      <c r="Z78" s="83"/>
      <c r="AA78" s="21" t="s">
        <v>199</v>
      </c>
      <c r="AB78" s="22">
        <v>95</v>
      </c>
      <c r="AC78" s="83"/>
      <c r="AD78" s="21" t="s">
        <v>199</v>
      </c>
      <c r="AE78" s="22">
        <v>120</v>
      </c>
      <c r="AF78" s="83"/>
      <c r="AG78" s="21" t="s">
        <v>199</v>
      </c>
      <c r="AH78" s="22">
        <v>77</v>
      </c>
      <c r="AI78" s="20"/>
      <c r="AJ78" s="21" t="s">
        <v>199</v>
      </c>
      <c r="AK78" s="21">
        <v>50</v>
      </c>
      <c r="AL78" s="83"/>
      <c r="AM78" s="21" t="s">
        <v>167</v>
      </c>
      <c r="AN78" s="21">
        <v>1</v>
      </c>
      <c r="AO78" s="20"/>
      <c r="AP78" s="21" t="s">
        <v>135</v>
      </c>
      <c r="AQ78" s="21">
        <v>11</v>
      </c>
      <c r="AU78" s="88"/>
      <c r="AV78" s="41" t="s">
        <v>152</v>
      </c>
      <c r="AW78" s="42">
        <v>5</v>
      </c>
    </row>
    <row r="79" spans="1:49" ht="16.5" x14ac:dyDescent="0.35">
      <c r="A79" s="78"/>
      <c r="B79" s="17" t="s">
        <v>99</v>
      </c>
      <c r="C79" s="14">
        <v>1</v>
      </c>
      <c r="D79" s="14">
        <v>3</v>
      </c>
      <c r="E79" s="14">
        <v>3</v>
      </c>
      <c r="F79" s="14">
        <v>2</v>
      </c>
      <c r="G79" s="14">
        <v>1</v>
      </c>
      <c r="H79" s="14">
        <v>2</v>
      </c>
      <c r="I79" s="14">
        <v>1</v>
      </c>
      <c r="J79" s="14"/>
      <c r="K79" s="14"/>
      <c r="L79" s="14"/>
      <c r="M79" s="14"/>
      <c r="N79" s="12">
        <f t="shared" si="16"/>
        <v>13</v>
      </c>
      <c r="O79" s="12"/>
      <c r="Q79" s="21"/>
      <c r="T79" s="83"/>
      <c r="U79" s="21" t="s">
        <v>232</v>
      </c>
      <c r="V79" s="21">
        <v>8</v>
      </c>
      <c r="W79" s="20"/>
      <c r="X79" s="21" t="s">
        <v>194</v>
      </c>
      <c r="Y79" s="22">
        <v>15</v>
      </c>
      <c r="Z79" s="83"/>
      <c r="AA79" s="21" t="s">
        <v>186</v>
      </c>
      <c r="AB79" s="22">
        <v>25</v>
      </c>
      <c r="AC79" s="83"/>
      <c r="AD79" s="21" t="s">
        <v>235</v>
      </c>
      <c r="AE79" s="21">
        <v>6</v>
      </c>
      <c r="AF79" s="83"/>
      <c r="AG79" s="21" t="s">
        <v>121</v>
      </c>
      <c r="AH79" s="21">
        <v>15</v>
      </c>
      <c r="AI79" s="20"/>
      <c r="AJ79" s="21" t="s">
        <v>188</v>
      </c>
      <c r="AK79" s="21">
        <v>15</v>
      </c>
      <c r="AL79" s="83"/>
      <c r="AM79" s="21" t="s">
        <v>173</v>
      </c>
      <c r="AN79" s="21">
        <v>0</v>
      </c>
      <c r="AO79" s="20"/>
      <c r="AP79" s="21" t="s">
        <v>190</v>
      </c>
      <c r="AQ79" s="21">
        <v>3</v>
      </c>
      <c r="AU79" s="88"/>
      <c r="AV79" s="41" t="s">
        <v>191</v>
      </c>
      <c r="AW79" s="42">
        <v>0</v>
      </c>
    </row>
    <row r="80" spans="1:49" ht="16.5" x14ac:dyDescent="0.35">
      <c r="A80" s="78"/>
      <c r="B80" s="17" t="s">
        <v>100</v>
      </c>
      <c r="C80" s="14">
        <v>1</v>
      </c>
      <c r="D80" s="14">
        <v>0</v>
      </c>
      <c r="E80" s="14">
        <v>0</v>
      </c>
      <c r="F80" s="14">
        <v>0</v>
      </c>
      <c r="G80" s="14">
        <v>0</v>
      </c>
      <c r="H80" s="14">
        <v>1</v>
      </c>
      <c r="I80" s="14">
        <v>1</v>
      </c>
      <c r="J80" s="14"/>
      <c r="K80" s="14"/>
      <c r="L80" s="14"/>
      <c r="M80" s="14"/>
      <c r="N80" s="12">
        <f t="shared" si="16"/>
        <v>3</v>
      </c>
      <c r="O80" s="12"/>
      <c r="Q80" s="21"/>
      <c r="T80" s="83"/>
      <c r="U80" s="21" t="s">
        <v>238</v>
      </c>
      <c r="V80" s="21">
        <v>5</v>
      </c>
      <c r="W80" s="20"/>
      <c r="X80" s="21" t="s">
        <v>203</v>
      </c>
      <c r="Y80" s="22">
        <v>5</v>
      </c>
      <c r="Z80" s="83"/>
      <c r="AA80" s="21" t="s">
        <v>195</v>
      </c>
      <c r="AB80" s="22">
        <v>2</v>
      </c>
      <c r="AC80" s="83"/>
      <c r="AD80" s="21" t="s">
        <v>239</v>
      </c>
      <c r="AE80" s="21">
        <v>3</v>
      </c>
      <c r="AF80" s="83"/>
      <c r="AG80" s="21" t="s">
        <v>197</v>
      </c>
      <c r="AH80" s="21">
        <v>8</v>
      </c>
      <c r="AI80" s="20"/>
      <c r="AJ80" s="21" t="s">
        <v>198</v>
      </c>
      <c r="AK80" s="21">
        <v>1</v>
      </c>
      <c r="AL80" s="84"/>
      <c r="AM80" s="21" t="s">
        <v>189</v>
      </c>
      <c r="AN80" s="21">
        <v>1</v>
      </c>
      <c r="AO80" s="20"/>
      <c r="AP80" s="21" t="s">
        <v>200</v>
      </c>
      <c r="AQ80" s="21">
        <v>2</v>
      </c>
      <c r="AU80" s="88"/>
      <c r="AV80" s="41" t="s">
        <v>201</v>
      </c>
      <c r="AW80" s="42">
        <v>0</v>
      </c>
    </row>
    <row r="81" spans="1:49" ht="16.5" x14ac:dyDescent="0.35">
      <c r="A81" s="78"/>
      <c r="B81" s="17" t="s">
        <v>101</v>
      </c>
      <c r="C81" s="14">
        <v>1</v>
      </c>
      <c r="D81" s="14">
        <v>4</v>
      </c>
      <c r="E81" s="14">
        <v>2</v>
      </c>
      <c r="F81" s="14">
        <v>3</v>
      </c>
      <c r="G81" s="14">
        <v>2</v>
      </c>
      <c r="H81" s="14">
        <v>1</v>
      </c>
      <c r="I81" s="14">
        <v>0</v>
      </c>
      <c r="J81" s="14"/>
      <c r="K81" s="14"/>
      <c r="L81" s="14"/>
      <c r="M81" s="14"/>
      <c r="N81" s="12">
        <f t="shared" si="16"/>
        <v>13</v>
      </c>
      <c r="O81" s="12"/>
      <c r="T81" s="85" t="s">
        <v>296</v>
      </c>
      <c r="U81" s="21" t="s">
        <v>240</v>
      </c>
      <c r="V81" s="21">
        <v>4</v>
      </c>
      <c r="W81" s="20"/>
      <c r="X81" s="21" t="s">
        <v>131</v>
      </c>
      <c r="Y81" s="22">
        <v>26</v>
      </c>
      <c r="Z81" s="83"/>
      <c r="AA81" s="21" t="s">
        <v>204</v>
      </c>
      <c r="AB81" s="22">
        <v>2</v>
      </c>
      <c r="AC81" s="83"/>
      <c r="AD81" s="21" t="s">
        <v>241</v>
      </c>
      <c r="AE81" s="21">
        <v>1</v>
      </c>
      <c r="AF81" s="83"/>
      <c r="AG81" s="21" t="s">
        <v>186</v>
      </c>
      <c r="AH81" s="21">
        <v>23</v>
      </c>
      <c r="AI81" s="20"/>
      <c r="AJ81" s="21" t="s">
        <v>206</v>
      </c>
      <c r="AK81" s="21">
        <v>3</v>
      </c>
      <c r="AL81" s="27" t="s">
        <v>296</v>
      </c>
      <c r="AM81" s="21" t="s">
        <v>199</v>
      </c>
      <c r="AN81" s="21">
        <v>22</v>
      </c>
      <c r="AO81" s="20"/>
      <c r="AP81" s="21" t="s">
        <v>208</v>
      </c>
      <c r="AQ81" s="21">
        <v>1</v>
      </c>
      <c r="AU81" s="88"/>
      <c r="AV81" s="41" t="s">
        <v>209</v>
      </c>
      <c r="AW81" s="42">
        <v>0</v>
      </c>
    </row>
    <row r="82" spans="1:49" ht="16.5" x14ac:dyDescent="0.35">
      <c r="A82" s="78"/>
      <c r="B82" s="17" t="s">
        <v>102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/>
      <c r="K82" s="14"/>
      <c r="L82" s="14"/>
      <c r="M82" s="14"/>
      <c r="N82" s="12">
        <f t="shared" si="16"/>
        <v>0</v>
      </c>
      <c r="O82" s="12"/>
      <c r="T82" s="83"/>
      <c r="U82" s="21" t="s">
        <v>242</v>
      </c>
      <c r="V82" s="21">
        <v>4</v>
      </c>
      <c r="W82" s="20"/>
      <c r="X82" s="21" t="s">
        <v>216</v>
      </c>
      <c r="Y82" s="22">
        <v>2</v>
      </c>
      <c r="Z82" s="84"/>
      <c r="AA82" s="21" t="s">
        <v>211</v>
      </c>
      <c r="AB82" s="22">
        <v>5</v>
      </c>
      <c r="AC82" s="84"/>
      <c r="AD82" s="21" t="s">
        <v>243</v>
      </c>
      <c r="AE82" s="21">
        <v>0</v>
      </c>
      <c r="AF82" s="84"/>
      <c r="AG82" s="21" t="s">
        <v>213</v>
      </c>
      <c r="AH82" s="21">
        <v>1</v>
      </c>
      <c r="AI82" s="20"/>
      <c r="AJ82" s="21" t="s">
        <v>214</v>
      </c>
      <c r="AK82" s="21">
        <v>3</v>
      </c>
      <c r="AL82" s="27" t="s">
        <v>244</v>
      </c>
      <c r="AM82" s="21" t="s">
        <v>131</v>
      </c>
      <c r="AN82" s="21">
        <v>6</v>
      </c>
      <c r="AO82" s="20"/>
      <c r="AP82" s="21" t="s">
        <v>245</v>
      </c>
      <c r="AQ82" s="21">
        <v>1</v>
      </c>
      <c r="AU82" s="88"/>
      <c r="AV82" s="47" t="s">
        <v>246</v>
      </c>
      <c r="AW82" s="42">
        <v>2</v>
      </c>
    </row>
    <row r="83" spans="1:49" ht="16.5" x14ac:dyDescent="0.35">
      <c r="A83" s="78"/>
      <c r="B83" s="17" t="s">
        <v>103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/>
      <c r="K83" s="14"/>
      <c r="L83" s="14"/>
      <c r="M83" s="14"/>
      <c r="N83" s="12">
        <f t="shared" si="16"/>
        <v>0</v>
      </c>
      <c r="O83" s="12"/>
      <c r="T83" s="83"/>
      <c r="U83" s="21" t="s">
        <v>247</v>
      </c>
      <c r="V83" s="21">
        <v>2</v>
      </c>
      <c r="W83" s="20"/>
      <c r="X83" s="21" t="s">
        <v>224</v>
      </c>
      <c r="Y83" s="22">
        <v>2</v>
      </c>
      <c r="Z83" s="85" t="s">
        <v>314</v>
      </c>
      <c r="AA83" s="21" t="s">
        <v>217</v>
      </c>
      <c r="AB83" s="22">
        <v>4</v>
      </c>
      <c r="AC83" s="85" t="s">
        <v>315</v>
      </c>
      <c r="AD83" s="21" t="s">
        <v>248</v>
      </c>
      <c r="AE83" s="21">
        <v>1</v>
      </c>
      <c r="AF83" s="85" t="s">
        <v>316</v>
      </c>
      <c r="AG83" s="21" t="s">
        <v>219</v>
      </c>
      <c r="AH83" s="21">
        <v>3</v>
      </c>
      <c r="AI83" s="20"/>
      <c r="AJ83" s="21" t="s">
        <v>220</v>
      </c>
      <c r="AK83" s="21">
        <v>4</v>
      </c>
      <c r="AL83" s="20"/>
      <c r="AM83" s="21" t="s">
        <v>143</v>
      </c>
      <c r="AN83" s="21">
        <v>3</v>
      </c>
      <c r="AO83" s="20"/>
      <c r="AP83" s="21" t="s">
        <v>249</v>
      </c>
      <c r="AQ83" s="21">
        <v>0</v>
      </c>
      <c r="AU83" s="88"/>
      <c r="AV83" s="47" t="s">
        <v>250</v>
      </c>
      <c r="AW83" s="42">
        <v>1</v>
      </c>
    </row>
    <row r="84" spans="1:49" ht="16.5" x14ac:dyDescent="0.35">
      <c r="A84" s="78"/>
      <c r="B84" s="17" t="s">
        <v>104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/>
      <c r="K84" s="14"/>
      <c r="L84" s="14"/>
      <c r="M84" s="14"/>
      <c r="N84" s="12">
        <f t="shared" si="16"/>
        <v>0</v>
      </c>
      <c r="O84" s="12"/>
      <c r="T84" s="83"/>
      <c r="U84" s="21" t="s">
        <v>251</v>
      </c>
      <c r="V84" s="21">
        <v>1</v>
      </c>
      <c r="W84" s="20"/>
      <c r="X84" s="21" t="s">
        <v>166</v>
      </c>
      <c r="Y84" s="22">
        <v>11</v>
      </c>
      <c r="Z84" s="83"/>
      <c r="AA84" s="21" t="s">
        <v>225</v>
      </c>
      <c r="AB84" s="22">
        <v>12</v>
      </c>
      <c r="AC84" s="83"/>
      <c r="AD84" s="21" t="s">
        <v>252</v>
      </c>
      <c r="AE84" s="21">
        <v>10</v>
      </c>
      <c r="AF84" s="83"/>
      <c r="AG84" s="21" t="s">
        <v>227</v>
      </c>
      <c r="AH84" s="21">
        <v>4</v>
      </c>
      <c r="AI84" s="20"/>
      <c r="AJ84" s="21" t="s">
        <v>228</v>
      </c>
      <c r="AK84" s="21">
        <v>6</v>
      </c>
      <c r="AL84" s="20"/>
      <c r="AM84" s="21" t="s">
        <v>159</v>
      </c>
      <c r="AN84" s="21">
        <v>2</v>
      </c>
      <c r="AO84" s="28"/>
      <c r="AP84" s="21" t="s">
        <v>253</v>
      </c>
      <c r="AQ84" s="21">
        <v>1</v>
      </c>
      <c r="AU84" s="88"/>
      <c r="AV84" s="47" t="s">
        <v>254</v>
      </c>
      <c r="AW84" s="42">
        <v>2</v>
      </c>
    </row>
    <row r="85" spans="1:49" ht="16.5" x14ac:dyDescent="0.35">
      <c r="A85" s="78"/>
      <c r="B85" s="17" t="s">
        <v>105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/>
      <c r="K85" s="14"/>
      <c r="L85" s="14"/>
      <c r="M85" s="14"/>
      <c r="N85" s="12">
        <f t="shared" si="16"/>
        <v>0</v>
      </c>
      <c r="O85" s="12"/>
      <c r="T85" s="83"/>
      <c r="U85" s="21" t="s">
        <v>232</v>
      </c>
      <c r="V85" s="21">
        <v>4</v>
      </c>
      <c r="W85" s="20"/>
      <c r="X85" s="21" t="s">
        <v>255</v>
      </c>
      <c r="Y85" s="22">
        <v>24</v>
      </c>
      <c r="Z85" s="83"/>
      <c r="AA85" s="21" t="s">
        <v>256</v>
      </c>
      <c r="AB85" s="22">
        <v>0</v>
      </c>
      <c r="AC85" s="83"/>
      <c r="AD85" s="21" t="s">
        <v>125</v>
      </c>
      <c r="AE85" s="21">
        <v>2</v>
      </c>
      <c r="AF85" s="83"/>
      <c r="AG85" s="21" t="s">
        <v>119</v>
      </c>
      <c r="AH85" s="21">
        <v>2</v>
      </c>
      <c r="AI85" s="20"/>
      <c r="AJ85" s="21" t="s">
        <v>257</v>
      </c>
      <c r="AK85" s="21">
        <v>5</v>
      </c>
      <c r="AL85" s="20"/>
      <c r="AM85" s="21" t="s">
        <v>167</v>
      </c>
      <c r="AN85" s="21">
        <v>0</v>
      </c>
      <c r="AO85" s="56"/>
      <c r="AP85" s="21" t="s">
        <v>199</v>
      </c>
      <c r="AQ85" s="21">
        <v>50</v>
      </c>
      <c r="AU85" s="89"/>
      <c r="AV85" s="49" t="s">
        <v>199</v>
      </c>
      <c r="AW85" s="50">
        <v>36</v>
      </c>
    </row>
    <row r="86" spans="1:49" ht="16.5" x14ac:dyDescent="0.35">
      <c r="A86" s="78"/>
      <c r="B86" s="17" t="s">
        <v>106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/>
      <c r="K86" s="14"/>
      <c r="L86" s="14"/>
      <c r="M86" s="14"/>
      <c r="N86" s="12">
        <f t="shared" si="16"/>
        <v>0</v>
      </c>
      <c r="O86" s="12"/>
      <c r="T86" s="83"/>
      <c r="U86" s="21" t="s">
        <v>238</v>
      </c>
      <c r="V86" s="21">
        <v>3</v>
      </c>
      <c r="W86" s="20"/>
      <c r="X86" s="21" t="s">
        <v>258</v>
      </c>
      <c r="Y86" s="22">
        <v>11</v>
      </c>
      <c r="Z86" s="83"/>
      <c r="AA86" s="21" t="s">
        <v>259</v>
      </c>
      <c r="AB86" s="22">
        <v>2</v>
      </c>
      <c r="AC86" s="83"/>
      <c r="AD86" s="21" t="s">
        <v>140</v>
      </c>
      <c r="AE86" s="21">
        <v>5</v>
      </c>
      <c r="AF86" s="83"/>
      <c r="AG86" s="21" t="s">
        <v>193</v>
      </c>
      <c r="AH86" s="21">
        <v>1</v>
      </c>
      <c r="AI86" s="20"/>
      <c r="AJ86" s="21" t="s">
        <v>260</v>
      </c>
      <c r="AK86" s="21">
        <v>0</v>
      </c>
      <c r="AL86" s="20"/>
      <c r="AM86" s="21" t="s">
        <v>173</v>
      </c>
      <c r="AN86" s="21">
        <v>2</v>
      </c>
      <c r="AO86" s="56"/>
      <c r="AP86" s="21" t="s">
        <v>133</v>
      </c>
      <c r="AQ86" s="21">
        <v>6</v>
      </c>
    </row>
    <row r="87" spans="1:49" ht="16.5" x14ac:dyDescent="0.35">
      <c r="A87" s="78"/>
      <c r="B87" s="17" t="s">
        <v>107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/>
      <c r="K87" s="14"/>
      <c r="L87" s="14"/>
      <c r="M87" s="14"/>
      <c r="N87" s="12">
        <f t="shared" si="16"/>
        <v>0</v>
      </c>
      <c r="O87" s="12"/>
      <c r="T87" s="83"/>
      <c r="U87" s="21" t="s">
        <v>240</v>
      </c>
      <c r="V87" s="21">
        <v>2</v>
      </c>
      <c r="W87" s="20"/>
      <c r="X87" s="21" t="s">
        <v>143</v>
      </c>
      <c r="Y87" s="22">
        <v>35</v>
      </c>
      <c r="Z87" s="83"/>
      <c r="AA87" s="21" t="s">
        <v>262</v>
      </c>
      <c r="AB87" s="22">
        <v>1</v>
      </c>
      <c r="AC87" s="83"/>
      <c r="AD87" s="21" t="s">
        <v>136</v>
      </c>
      <c r="AE87" s="21">
        <v>9</v>
      </c>
      <c r="AF87" s="83"/>
      <c r="AG87" s="21" t="s">
        <v>263</v>
      </c>
      <c r="AH87" s="21">
        <v>5</v>
      </c>
      <c r="AI87" s="28"/>
      <c r="AJ87" s="21" t="s">
        <v>264</v>
      </c>
      <c r="AK87" s="21">
        <v>1</v>
      </c>
      <c r="AL87" s="20"/>
      <c r="AM87" s="21" t="s">
        <v>189</v>
      </c>
      <c r="AN87" s="21">
        <v>3</v>
      </c>
      <c r="AO87" s="56"/>
      <c r="AP87" s="21" t="s">
        <v>144</v>
      </c>
      <c r="AQ87" s="21">
        <v>7</v>
      </c>
    </row>
    <row r="88" spans="1:49" ht="16.5" x14ac:dyDescent="0.35">
      <c r="A88" s="78"/>
      <c r="B88" s="17" t="s">
        <v>108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/>
      <c r="K88" s="14"/>
      <c r="L88" s="14"/>
      <c r="M88" s="14"/>
      <c r="N88" s="12">
        <f t="shared" si="16"/>
        <v>0</v>
      </c>
      <c r="O88" s="12"/>
      <c r="T88" s="83"/>
      <c r="U88" s="21" t="s">
        <v>265</v>
      </c>
      <c r="V88" s="21">
        <v>6</v>
      </c>
      <c r="W88" s="20"/>
      <c r="X88" s="21" t="s">
        <v>266</v>
      </c>
      <c r="Y88" s="22">
        <v>6</v>
      </c>
      <c r="Z88" s="83"/>
      <c r="AA88" s="21" t="s">
        <v>267</v>
      </c>
      <c r="AB88" s="22">
        <v>9</v>
      </c>
      <c r="AC88" s="83"/>
      <c r="AD88" s="21" t="s">
        <v>156</v>
      </c>
      <c r="AE88" s="21">
        <v>5</v>
      </c>
      <c r="AF88" s="83"/>
      <c r="AG88" s="21" t="s">
        <v>268</v>
      </c>
      <c r="AH88" s="21">
        <v>2</v>
      </c>
      <c r="AI88" s="85" t="s">
        <v>192</v>
      </c>
      <c r="AJ88" s="21" t="s">
        <v>185</v>
      </c>
      <c r="AK88" s="21">
        <v>0</v>
      </c>
      <c r="AL88" s="20"/>
      <c r="AM88" s="21" t="s">
        <v>144</v>
      </c>
      <c r="AN88" s="21">
        <v>6</v>
      </c>
      <c r="AO88" s="56"/>
      <c r="AP88" s="21" t="s">
        <v>135</v>
      </c>
      <c r="AQ88" s="21">
        <v>5</v>
      </c>
    </row>
    <row r="89" spans="1:49" ht="16.5" x14ac:dyDescent="0.35">
      <c r="A89" s="78"/>
      <c r="B89" s="17" t="s">
        <v>109</v>
      </c>
      <c r="C89" s="14">
        <v>0</v>
      </c>
      <c r="D89" s="14">
        <v>2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/>
      <c r="K89" s="14"/>
      <c r="L89" s="14"/>
      <c r="M89" s="14"/>
      <c r="N89" s="12">
        <f t="shared" si="16"/>
        <v>2</v>
      </c>
      <c r="O89" s="12"/>
      <c r="T89" s="83"/>
      <c r="U89" s="21" t="s">
        <v>269</v>
      </c>
      <c r="V89" s="21">
        <v>5</v>
      </c>
      <c r="W89" s="85" t="s">
        <v>261</v>
      </c>
      <c r="X89" s="21" t="s">
        <v>270</v>
      </c>
      <c r="Y89" s="22">
        <v>4</v>
      </c>
      <c r="Z89" s="83"/>
      <c r="AA89" s="21" t="s">
        <v>271</v>
      </c>
      <c r="AB89" s="22">
        <v>4</v>
      </c>
      <c r="AC89" s="83"/>
      <c r="AD89" s="21" t="s">
        <v>164</v>
      </c>
      <c r="AE89" s="21">
        <v>8</v>
      </c>
      <c r="AF89" s="83"/>
      <c r="AG89" s="21" t="s">
        <v>272</v>
      </c>
      <c r="AH89" s="21">
        <v>2</v>
      </c>
      <c r="AI89" s="83"/>
      <c r="AJ89" s="21" t="s">
        <v>273</v>
      </c>
      <c r="AK89" s="21">
        <v>2</v>
      </c>
      <c r="AL89" s="20"/>
      <c r="AM89" s="21" t="s">
        <v>274</v>
      </c>
      <c r="AN89" s="21">
        <v>0</v>
      </c>
      <c r="AO89" s="56"/>
      <c r="AP89" s="21" t="s">
        <v>245</v>
      </c>
      <c r="AQ89" s="21">
        <v>3</v>
      </c>
    </row>
    <row r="90" spans="1:49" ht="16.5" x14ac:dyDescent="0.35">
      <c r="A90" s="79"/>
      <c r="B90" s="17" t="s">
        <v>110</v>
      </c>
      <c r="C90" s="14">
        <v>2</v>
      </c>
      <c r="D90" s="14">
        <v>0</v>
      </c>
      <c r="E90" s="14">
        <v>0</v>
      </c>
      <c r="F90" s="14">
        <v>0</v>
      </c>
      <c r="G90" s="14">
        <v>1</v>
      </c>
      <c r="H90" s="14">
        <v>0</v>
      </c>
      <c r="I90" s="14">
        <v>0</v>
      </c>
      <c r="J90" s="14"/>
      <c r="K90" s="14"/>
      <c r="L90" s="14"/>
      <c r="M90" s="14"/>
      <c r="N90" s="12">
        <f t="shared" si="16"/>
        <v>3</v>
      </c>
      <c r="O90" s="12"/>
      <c r="T90" s="83"/>
      <c r="U90" s="21" t="s">
        <v>275</v>
      </c>
      <c r="V90" s="21">
        <v>3</v>
      </c>
      <c r="W90" s="83"/>
      <c r="X90" s="21" t="s">
        <v>166</v>
      </c>
      <c r="Y90" s="22">
        <v>7</v>
      </c>
      <c r="Z90" s="83"/>
      <c r="AA90" s="21" t="s">
        <v>277</v>
      </c>
      <c r="AB90" s="22">
        <v>10</v>
      </c>
      <c r="AC90" s="83"/>
      <c r="AD90" s="21" t="s">
        <v>171</v>
      </c>
      <c r="AE90" s="21">
        <v>3</v>
      </c>
      <c r="AF90" s="83"/>
      <c r="AG90" s="21" t="s">
        <v>278</v>
      </c>
      <c r="AH90" s="21">
        <v>5</v>
      </c>
      <c r="AI90" s="83"/>
      <c r="AJ90" s="21" t="s">
        <v>145</v>
      </c>
      <c r="AK90" s="21">
        <v>4</v>
      </c>
      <c r="AL90" s="20"/>
      <c r="AM90" s="21" t="s">
        <v>279</v>
      </c>
      <c r="AN90" s="21">
        <v>1</v>
      </c>
      <c r="AO90" s="38" t="s">
        <v>116</v>
      </c>
      <c r="AP90" s="21" t="s">
        <v>249</v>
      </c>
      <c r="AQ90" s="21">
        <v>1</v>
      </c>
    </row>
    <row r="91" spans="1:49" ht="16.5" x14ac:dyDescent="0.35">
      <c r="O91"/>
      <c r="T91" s="83"/>
      <c r="U91" s="21" t="s">
        <v>317</v>
      </c>
      <c r="V91" s="21">
        <v>17</v>
      </c>
      <c r="W91" s="83"/>
      <c r="X91" s="21" t="s">
        <v>318</v>
      </c>
      <c r="Y91" s="21">
        <v>8</v>
      </c>
      <c r="Z91" s="83"/>
      <c r="AA91" s="21" t="s">
        <v>319</v>
      </c>
      <c r="AB91" s="21">
        <v>1</v>
      </c>
      <c r="AC91" s="83"/>
      <c r="AD91" s="21" t="s">
        <v>123</v>
      </c>
      <c r="AE91" s="21">
        <v>5</v>
      </c>
      <c r="AF91" s="83"/>
      <c r="AG91" s="21" t="s">
        <v>320</v>
      </c>
      <c r="AH91" s="21">
        <v>1</v>
      </c>
      <c r="AI91" s="83"/>
      <c r="AJ91" s="21" t="s">
        <v>161</v>
      </c>
      <c r="AK91" s="21">
        <v>10</v>
      </c>
      <c r="AL91" s="85" t="s">
        <v>120</v>
      </c>
      <c r="AM91" s="21" t="s">
        <v>133</v>
      </c>
      <c r="AN91" s="21">
        <v>11</v>
      </c>
      <c r="AO91" s="87" t="s">
        <v>321</v>
      </c>
      <c r="AP91" s="44" t="s">
        <v>133</v>
      </c>
      <c r="AQ91" s="45">
        <v>4</v>
      </c>
    </row>
    <row r="92" spans="1:49" ht="13.5" customHeight="1" x14ac:dyDescent="0.35">
      <c r="A92" s="10" t="s">
        <v>62</v>
      </c>
      <c r="B92" s="10" t="s">
        <v>63</v>
      </c>
      <c r="C92" s="11" t="s">
        <v>322</v>
      </c>
      <c r="D92" s="11" t="s">
        <v>323</v>
      </c>
      <c r="E92" s="11" t="s">
        <v>324</v>
      </c>
      <c r="F92" s="11" t="s">
        <v>325</v>
      </c>
      <c r="G92" s="11" t="s">
        <v>326</v>
      </c>
      <c r="H92" s="11" t="s">
        <v>327</v>
      </c>
      <c r="I92" s="11" t="s">
        <v>328</v>
      </c>
      <c r="J92" s="11" t="s">
        <v>329</v>
      </c>
      <c r="K92" s="11" t="s">
        <v>330</v>
      </c>
      <c r="L92" s="11"/>
      <c r="M92" s="11"/>
      <c r="N92" s="11" t="s">
        <v>182</v>
      </c>
      <c r="O92" s="11" t="s">
        <v>183</v>
      </c>
      <c r="Q92" s="21"/>
      <c r="T92" s="83"/>
      <c r="U92" s="21" t="s">
        <v>184</v>
      </c>
      <c r="V92" s="22">
        <v>12</v>
      </c>
      <c r="W92" s="83"/>
      <c r="X92" s="21" t="s">
        <v>185</v>
      </c>
      <c r="Y92" s="22">
        <v>4</v>
      </c>
      <c r="Z92" s="83"/>
      <c r="AA92" s="21" t="s">
        <v>186</v>
      </c>
      <c r="AB92" s="22">
        <v>4</v>
      </c>
      <c r="AC92" s="83"/>
      <c r="AD92" s="21" t="s">
        <v>187</v>
      </c>
      <c r="AE92" s="21">
        <v>7</v>
      </c>
      <c r="AF92" s="83"/>
      <c r="AG92" s="21" t="s">
        <v>121</v>
      </c>
      <c r="AH92" s="21">
        <v>0</v>
      </c>
      <c r="AI92" s="83"/>
      <c r="AJ92" s="21" t="s">
        <v>188</v>
      </c>
      <c r="AK92" s="21">
        <v>13</v>
      </c>
      <c r="AL92" s="83"/>
      <c r="AM92" s="21" t="s">
        <v>189</v>
      </c>
      <c r="AN92" s="21">
        <v>2</v>
      </c>
      <c r="AO92" s="88"/>
      <c r="AP92" s="21" t="s">
        <v>190</v>
      </c>
      <c r="AQ92" s="21">
        <v>5</v>
      </c>
      <c r="AU92" s="40"/>
      <c r="AV92" s="46" t="s">
        <v>191</v>
      </c>
      <c r="AW92" s="42">
        <v>3</v>
      </c>
    </row>
    <row r="93" spans="1:49" ht="13.5" customHeight="1" x14ac:dyDescent="0.35">
      <c r="A93" s="76" t="s">
        <v>92</v>
      </c>
      <c r="B93" s="13" t="s">
        <v>93</v>
      </c>
      <c r="C93" s="14">
        <v>284</v>
      </c>
      <c r="D93" s="14">
        <v>147.77000000000001</v>
      </c>
      <c r="E93" s="14">
        <v>90.1</v>
      </c>
      <c r="F93" s="14">
        <v>66</v>
      </c>
      <c r="G93" s="14">
        <v>220.68</v>
      </c>
      <c r="H93" s="14">
        <v>73</v>
      </c>
      <c r="I93" s="14">
        <v>128.9</v>
      </c>
      <c r="J93" s="14"/>
      <c r="K93" s="14"/>
      <c r="L93" s="14"/>
      <c r="M93" s="14"/>
      <c r="N93" s="12">
        <f>SUM(C93:L93)</f>
        <v>1010.4499999999999</v>
      </c>
      <c r="O93" s="12">
        <f t="shared" ref="O93:O96" si="17">N32+N53+N73+N93</f>
        <v>4053.99</v>
      </c>
      <c r="Q93" s="21"/>
      <c r="T93" s="27" t="s">
        <v>305</v>
      </c>
      <c r="U93" s="21" t="s">
        <v>193</v>
      </c>
      <c r="V93" s="21">
        <v>15</v>
      </c>
      <c r="W93" s="83"/>
      <c r="X93" s="21" t="s">
        <v>194</v>
      </c>
      <c r="Y93" s="22">
        <v>16</v>
      </c>
      <c r="Z93" s="83"/>
      <c r="AA93" s="21" t="s">
        <v>195</v>
      </c>
      <c r="AB93" s="22">
        <v>2</v>
      </c>
      <c r="AC93" s="83"/>
      <c r="AD93" s="21" t="s">
        <v>196</v>
      </c>
      <c r="AE93" s="21">
        <v>9</v>
      </c>
      <c r="AF93" s="83"/>
      <c r="AG93" s="21" t="s">
        <v>197</v>
      </c>
      <c r="AH93" s="21">
        <v>2</v>
      </c>
      <c r="AI93" s="83"/>
      <c r="AJ93" s="21" t="s">
        <v>198</v>
      </c>
      <c r="AK93" s="21">
        <v>0</v>
      </c>
      <c r="AL93" s="83"/>
      <c r="AM93" s="21" t="s">
        <v>199</v>
      </c>
      <c r="AN93" s="21">
        <v>35</v>
      </c>
      <c r="AO93" s="88"/>
      <c r="AP93" s="21" t="s">
        <v>200</v>
      </c>
      <c r="AQ93" s="21">
        <v>1</v>
      </c>
      <c r="AU93" s="40"/>
      <c r="AV93" s="47" t="s">
        <v>201</v>
      </c>
      <c r="AW93" s="42"/>
    </row>
    <row r="94" spans="1:49" ht="13.5" customHeight="1" x14ac:dyDescent="0.35">
      <c r="A94" s="76"/>
      <c r="B94" s="13" t="s">
        <v>94</v>
      </c>
      <c r="C94" s="14">
        <v>11</v>
      </c>
      <c r="D94" s="14">
        <v>6</v>
      </c>
      <c r="E94" s="14">
        <v>4</v>
      </c>
      <c r="F94" s="14">
        <v>3</v>
      </c>
      <c r="G94" s="14">
        <v>9</v>
      </c>
      <c r="H94" s="14">
        <v>25.5</v>
      </c>
      <c r="I94" s="14">
        <v>5</v>
      </c>
      <c r="J94" s="14"/>
      <c r="K94" s="14"/>
      <c r="L94" s="14"/>
      <c r="M94" s="14"/>
      <c r="N94" s="12">
        <f>SUM(C94:L94)</f>
        <v>63.5</v>
      </c>
      <c r="O94" s="12">
        <f t="shared" si="17"/>
        <v>188.5</v>
      </c>
      <c r="Q94" s="21"/>
      <c r="T94" s="20"/>
      <c r="U94" s="21" t="s">
        <v>202</v>
      </c>
      <c r="V94" s="21">
        <v>10</v>
      </c>
      <c r="W94" s="83"/>
      <c r="X94" s="21" t="s">
        <v>203</v>
      </c>
      <c r="Y94" s="22">
        <v>3</v>
      </c>
      <c r="Z94" s="83"/>
      <c r="AA94" s="21" t="s">
        <v>204</v>
      </c>
      <c r="AB94" s="22">
        <v>1</v>
      </c>
      <c r="AC94" s="83"/>
      <c r="AD94" s="21" t="s">
        <v>205</v>
      </c>
      <c r="AE94" s="21">
        <v>8</v>
      </c>
      <c r="AF94" s="83"/>
      <c r="AG94" s="21" t="s">
        <v>186</v>
      </c>
      <c r="AH94" s="21">
        <v>2</v>
      </c>
      <c r="AI94" s="83"/>
      <c r="AJ94" s="21" t="s">
        <v>206</v>
      </c>
      <c r="AK94" s="21">
        <v>3</v>
      </c>
      <c r="AL94" s="83"/>
      <c r="AM94" s="21" t="s">
        <v>131</v>
      </c>
      <c r="AN94" s="21">
        <v>2</v>
      </c>
      <c r="AO94" s="88"/>
      <c r="AP94" s="21" t="s">
        <v>208</v>
      </c>
      <c r="AQ94" s="21">
        <v>3</v>
      </c>
      <c r="AU94" s="40"/>
      <c r="AV94" s="47" t="s">
        <v>209</v>
      </c>
      <c r="AW94" s="42">
        <v>2</v>
      </c>
    </row>
    <row r="95" spans="1:49" ht="13.5" customHeight="1" x14ac:dyDescent="0.35">
      <c r="A95" s="76"/>
      <c r="B95" s="13" t="s">
        <v>95</v>
      </c>
      <c r="C95" s="15">
        <f t="shared" ref="C95:F95" si="18">C93/C94</f>
        <v>25.818181818181817</v>
      </c>
      <c r="D95" s="15">
        <f t="shared" si="18"/>
        <v>24.628333333333334</v>
      </c>
      <c r="E95" s="15">
        <f t="shared" si="18"/>
        <v>22.524999999999999</v>
      </c>
      <c r="F95" s="15">
        <f t="shared" si="18"/>
        <v>22</v>
      </c>
      <c r="G95" s="15">
        <f t="shared" ref="G95:I95" si="19">G93/G94</f>
        <v>24.52</v>
      </c>
      <c r="H95" s="15">
        <f t="shared" si="19"/>
        <v>2.8627450980392157</v>
      </c>
      <c r="I95" s="15">
        <f t="shared" si="19"/>
        <v>25.78</v>
      </c>
      <c r="J95" s="15"/>
      <c r="K95" s="15"/>
      <c r="L95" s="15"/>
      <c r="M95" s="15"/>
      <c r="N95" s="15">
        <f>N93/N94</f>
        <v>15.912598425196849</v>
      </c>
      <c r="O95" s="15">
        <f>O93/O94</f>
        <v>21.506578249336869</v>
      </c>
      <c r="Q95" s="21"/>
      <c r="T95" s="20"/>
      <c r="U95" s="21" t="s">
        <v>210</v>
      </c>
      <c r="V95" s="21">
        <v>6</v>
      </c>
      <c r="W95" s="83"/>
      <c r="X95" s="21" t="s">
        <v>131</v>
      </c>
      <c r="Y95" s="22">
        <v>17</v>
      </c>
      <c r="Z95" s="84"/>
      <c r="AA95" s="21" t="s">
        <v>211</v>
      </c>
      <c r="AB95" s="22">
        <v>1</v>
      </c>
      <c r="AC95" s="84"/>
      <c r="AD95" s="21" t="s">
        <v>212</v>
      </c>
      <c r="AE95" s="21">
        <v>9</v>
      </c>
      <c r="AF95" s="84"/>
      <c r="AG95" s="21" t="s">
        <v>213</v>
      </c>
      <c r="AH95" s="21">
        <v>0</v>
      </c>
      <c r="AI95" s="83"/>
      <c r="AJ95" s="21" t="s">
        <v>214</v>
      </c>
      <c r="AK95" s="21">
        <v>1</v>
      </c>
      <c r="AL95" s="83"/>
      <c r="AM95" s="21" t="s">
        <v>143</v>
      </c>
      <c r="AN95" s="21">
        <v>6</v>
      </c>
      <c r="AO95" s="88"/>
      <c r="AP95" s="21" t="s">
        <v>199</v>
      </c>
      <c r="AQ95" s="21">
        <v>47</v>
      </c>
      <c r="AU95" s="48"/>
      <c r="AV95" s="49" t="s">
        <v>199</v>
      </c>
      <c r="AW95" s="50">
        <v>18</v>
      </c>
    </row>
    <row r="96" spans="1:49" ht="16.5" x14ac:dyDescent="0.35">
      <c r="A96" s="76"/>
      <c r="B96" s="13" t="s">
        <v>55</v>
      </c>
      <c r="C96" s="14">
        <v>183.5</v>
      </c>
      <c r="D96" s="14">
        <v>50</v>
      </c>
      <c r="E96" s="14">
        <v>33.5</v>
      </c>
      <c r="F96" s="14">
        <v>41.5</v>
      </c>
      <c r="G96" s="14">
        <v>76.5</v>
      </c>
      <c r="H96" s="14">
        <v>47.5</v>
      </c>
      <c r="I96" s="14">
        <v>42.5</v>
      </c>
      <c r="J96" s="14"/>
      <c r="K96" s="14"/>
      <c r="L96" s="14"/>
      <c r="M96" s="14"/>
      <c r="N96" s="12">
        <f>SUM(C96:L96)</f>
        <v>475</v>
      </c>
      <c r="O96" s="12">
        <f t="shared" si="17"/>
        <v>2387.14</v>
      </c>
      <c r="Q96" s="21"/>
      <c r="T96" s="20"/>
      <c r="U96" s="21" t="s">
        <v>215</v>
      </c>
      <c r="V96" s="21">
        <v>10</v>
      </c>
      <c r="W96" s="83"/>
      <c r="X96" s="21" t="s">
        <v>216</v>
      </c>
      <c r="Y96" s="22">
        <v>2</v>
      </c>
      <c r="Z96" s="27" t="s">
        <v>331</v>
      </c>
      <c r="AA96" s="21" t="s">
        <v>217</v>
      </c>
      <c r="AB96" s="22">
        <v>3</v>
      </c>
      <c r="AC96" s="27" t="s">
        <v>332</v>
      </c>
      <c r="AD96" s="21" t="s">
        <v>218</v>
      </c>
      <c r="AE96" s="21">
        <v>13</v>
      </c>
      <c r="AF96" s="27" t="s">
        <v>333</v>
      </c>
      <c r="AG96" s="21" t="s">
        <v>219</v>
      </c>
      <c r="AH96" s="21">
        <v>0</v>
      </c>
      <c r="AI96" s="83"/>
      <c r="AJ96" s="21" t="s">
        <v>220</v>
      </c>
      <c r="AK96" s="21">
        <v>3</v>
      </c>
      <c r="AL96" s="83"/>
      <c r="AM96" s="21" t="s">
        <v>145</v>
      </c>
      <c r="AN96" s="21">
        <v>2</v>
      </c>
      <c r="AO96" s="88"/>
      <c r="AP96" s="21" t="s">
        <v>133</v>
      </c>
      <c r="AQ96" s="21">
        <v>4</v>
      </c>
      <c r="AU96" s="87" t="s">
        <v>222</v>
      </c>
      <c r="AV96" s="44" t="s">
        <v>145</v>
      </c>
      <c r="AW96" s="45">
        <v>10</v>
      </c>
    </row>
    <row r="97" spans="1:49" ht="16.5" x14ac:dyDescent="0.35">
      <c r="A97" s="76"/>
      <c r="B97" s="13" t="s">
        <v>96</v>
      </c>
      <c r="C97" s="16">
        <f t="shared" ref="C97:I97" si="20">C96/C93</f>
        <v>0.64612676056338025</v>
      </c>
      <c r="D97" s="16">
        <f t="shared" si="20"/>
        <v>0.33836367327603706</v>
      </c>
      <c r="E97" s="16">
        <f t="shared" si="20"/>
        <v>0.37180910099889014</v>
      </c>
      <c r="F97" s="16">
        <f t="shared" si="20"/>
        <v>0.62878787878787878</v>
      </c>
      <c r="G97" s="16">
        <f t="shared" si="20"/>
        <v>0.34665579119086459</v>
      </c>
      <c r="H97" s="16">
        <f t="shared" si="20"/>
        <v>0.65068493150684936</v>
      </c>
      <c r="I97" s="16">
        <f t="shared" si="20"/>
        <v>0.32971295577967413</v>
      </c>
      <c r="J97" s="16"/>
      <c r="K97" s="16"/>
      <c r="L97" s="16"/>
      <c r="M97" s="16"/>
      <c r="N97" s="16">
        <f>N96/N93</f>
        <v>0.47008758473947254</v>
      </c>
      <c r="O97" s="16">
        <f>O96/O93</f>
        <v>0.58883717029395732</v>
      </c>
      <c r="Q97" s="21"/>
      <c r="T97" s="20"/>
      <c r="U97" s="21" t="s">
        <v>223</v>
      </c>
      <c r="V97" s="21">
        <v>11</v>
      </c>
      <c r="W97" s="83"/>
      <c r="X97" s="21" t="s">
        <v>224</v>
      </c>
      <c r="Y97" s="22">
        <v>0</v>
      </c>
      <c r="Z97" s="20"/>
      <c r="AA97" s="21" t="s">
        <v>225</v>
      </c>
      <c r="AB97" s="22">
        <v>6</v>
      </c>
      <c r="AC97" s="20"/>
      <c r="AD97" s="21" t="s">
        <v>226</v>
      </c>
      <c r="AE97" s="21">
        <v>15</v>
      </c>
      <c r="AF97" s="20"/>
      <c r="AG97" s="21" t="s">
        <v>227</v>
      </c>
      <c r="AH97" s="21">
        <v>0</v>
      </c>
      <c r="AI97" s="83"/>
      <c r="AJ97" s="21" t="s">
        <v>228</v>
      </c>
      <c r="AK97" s="21">
        <v>2</v>
      </c>
      <c r="AL97" s="83"/>
      <c r="AM97" s="21" t="s">
        <v>159</v>
      </c>
      <c r="AN97" s="21">
        <v>2</v>
      </c>
      <c r="AO97" s="88"/>
      <c r="AP97" s="21" t="s">
        <v>144</v>
      </c>
      <c r="AQ97" s="21">
        <v>6</v>
      </c>
      <c r="AU97" s="88"/>
      <c r="AV97" s="41" t="s">
        <v>143</v>
      </c>
      <c r="AW97" s="42">
        <v>7</v>
      </c>
    </row>
    <row r="98" spans="1:49" ht="16.5" x14ac:dyDescent="0.35">
      <c r="A98" s="77" t="s">
        <v>97</v>
      </c>
      <c r="B98" s="17" t="s">
        <v>98</v>
      </c>
      <c r="C98" s="14">
        <v>1</v>
      </c>
      <c r="D98" s="14">
        <v>1</v>
      </c>
      <c r="E98" s="14">
        <v>1</v>
      </c>
      <c r="F98" s="14">
        <v>1</v>
      </c>
      <c r="G98" s="14">
        <v>1</v>
      </c>
      <c r="H98" s="14">
        <v>0</v>
      </c>
      <c r="I98" s="14">
        <v>0</v>
      </c>
      <c r="J98" s="14"/>
      <c r="K98" s="14"/>
      <c r="L98" s="14"/>
      <c r="M98" s="14"/>
      <c r="N98" s="51">
        <f t="shared" ref="N98:N110" si="21">SUM(C98:L98)</f>
        <v>5</v>
      </c>
      <c r="O98" s="51">
        <f>N37+N58+N78+N98</f>
        <v>21</v>
      </c>
      <c r="Q98" s="21"/>
      <c r="T98" s="20"/>
      <c r="U98" s="21" t="s">
        <v>229</v>
      </c>
      <c r="V98" s="21">
        <v>7</v>
      </c>
      <c r="W98" s="83"/>
      <c r="X98" s="21" t="s">
        <v>185</v>
      </c>
      <c r="Y98" s="22">
        <v>21</v>
      </c>
      <c r="Z98" s="20"/>
      <c r="AA98" s="21" t="s">
        <v>199</v>
      </c>
      <c r="AB98" s="22">
        <v>95</v>
      </c>
      <c r="AC98" s="20"/>
      <c r="AD98" s="21" t="s">
        <v>199</v>
      </c>
      <c r="AE98" s="22">
        <v>120</v>
      </c>
      <c r="AF98" s="20"/>
      <c r="AG98" s="21" t="s">
        <v>199</v>
      </c>
      <c r="AH98" s="22">
        <v>77</v>
      </c>
      <c r="AI98" s="83"/>
      <c r="AJ98" s="21" t="s">
        <v>199</v>
      </c>
      <c r="AK98" s="21">
        <v>50</v>
      </c>
      <c r="AL98" s="83"/>
      <c r="AM98" s="21" t="s">
        <v>167</v>
      </c>
      <c r="AN98" s="21">
        <v>1</v>
      </c>
      <c r="AO98" s="88"/>
      <c r="AP98" s="21" t="s">
        <v>135</v>
      </c>
      <c r="AQ98" s="21">
        <v>11</v>
      </c>
      <c r="AU98" s="88"/>
      <c r="AV98" s="41" t="s">
        <v>152</v>
      </c>
      <c r="AW98" s="42">
        <v>5</v>
      </c>
    </row>
    <row r="99" spans="1:49" ht="16.5" x14ac:dyDescent="0.35">
      <c r="A99" s="78"/>
      <c r="B99" s="17" t="s">
        <v>99</v>
      </c>
      <c r="C99" s="14">
        <v>2</v>
      </c>
      <c r="D99" s="14">
        <v>3</v>
      </c>
      <c r="E99" s="14">
        <v>1</v>
      </c>
      <c r="F99" s="14">
        <v>0</v>
      </c>
      <c r="G99" s="14">
        <v>2</v>
      </c>
      <c r="H99" s="14">
        <v>1</v>
      </c>
      <c r="I99" s="14">
        <v>1</v>
      </c>
      <c r="J99" s="14"/>
      <c r="K99" s="14"/>
      <c r="L99" s="14"/>
      <c r="M99" s="14"/>
      <c r="N99" s="51">
        <f t="shared" si="21"/>
        <v>10</v>
      </c>
      <c r="O99" s="51">
        <f t="shared" ref="O99:O110" si="22">N38+N59+N79+N99</f>
        <v>48</v>
      </c>
      <c r="Q99" s="21"/>
      <c r="T99" s="20"/>
      <c r="U99" s="21" t="s">
        <v>232</v>
      </c>
      <c r="V99" s="21">
        <v>8</v>
      </c>
      <c r="W99" s="83"/>
      <c r="X99" s="21" t="s">
        <v>194</v>
      </c>
      <c r="Y99" s="22">
        <v>15</v>
      </c>
      <c r="Z99" s="20"/>
      <c r="AA99" s="21" t="s">
        <v>186</v>
      </c>
      <c r="AB99" s="22">
        <v>25</v>
      </c>
      <c r="AC99" s="20"/>
      <c r="AD99" s="21" t="s">
        <v>235</v>
      </c>
      <c r="AE99" s="21">
        <v>6</v>
      </c>
      <c r="AF99" s="20"/>
      <c r="AG99" s="21" t="s">
        <v>121</v>
      </c>
      <c r="AH99" s="21">
        <v>15</v>
      </c>
      <c r="AI99" s="84"/>
      <c r="AJ99" s="21" t="s">
        <v>188</v>
      </c>
      <c r="AK99" s="21">
        <v>15</v>
      </c>
      <c r="AL99" s="83"/>
      <c r="AM99" s="21" t="s">
        <v>173</v>
      </c>
      <c r="AN99" s="21">
        <v>0</v>
      </c>
      <c r="AO99" s="88"/>
      <c r="AP99" s="21" t="s">
        <v>190</v>
      </c>
      <c r="AQ99" s="21">
        <v>3</v>
      </c>
      <c r="AU99" s="88"/>
      <c r="AV99" s="41" t="s">
        <v>191</v>
      </c>
      <c r="AW99" s="42">
        <v>0</v>
      </c>
    </row>
    <row r="100" spans="1:49" ht="16.5" x14ac:dyDescent="0.35">
      <c r="A100" s="78"/>
      <c r="B100" s="17" t="s">
        <v>100</v>
      </c>
      <c r="C100" s="14">
        <v>1</v>
      </c>
      <c r="D100" s="14">
        <v>1</v>
      </c>
      <c r="E100" s="14">
        <v>0</v>
      </c>
      <c r="F100" s="14">
        <v>0</v>
      </c>
      <c r="G100" s="14">
        <v>1</v>
      </c>
      <c r="H100" s="14">
        <v>0</v>
      </c>
      <c r="I100" s="14">
        <v>2</v>
      </c>
      <c r="J100" s="14"/>
      <c r="K100" s="14"/>
      <c r="L100" s="14"/>
      <c r="M100" s="14"/>
      <c r="N100" s="51">
        <f t="shared" si="21"/>
        <v>5</v>
      </c>
      <c r="O100" s="51">
        <f t="shared" si="22"/>
        <v>26</v>
      </c>
      <c r="Q100" s="21"/>
      <c r="T100" s="20"/>
      <c r="U100" s="21" t="s">
        <v>238</v>
      </c>
      <c r="V100" s="21">
        <v>5</v>
      </c>
      <c r="W100" s="83"/>
      <c r="X100" s="21" t="s">
        <v>203</v>
      </c>
      <c r="Y100" s="22">
        <v>5</v>
      </c>
      <c r="Z100" s="20"/>
      <c r="AA100" s="21" t="s">
        <v>195</v>
      </c>
      <c r="AB100" s="22">
        <v>2</v>
      </c>
      <c r="AC100" s="20"/>
      <c r="AD100" s="21" t="s">
        <v>239</v>
      </c>
      <c r="AE100" s="21">
        <v>3</v>
      </c>
      <c r="AF100" s="20"/>
      <c r="AG100" s="21" t="s">
        <v>197</v>
      </c>
      <c r="AH100" s="21">
        <v>8</v>
      </c>
      <c r="AI100" s="85" t="s">
        <v>334</v>
      </c>
      <c r="AJ100" s="21" t="s">
        <v>198</v>
      </c>
      <c r="AK100" s="21">
        <v>1</v>
      </c>
      <c r="AL100" s="84"/>
      <c r="AM100" s="21" t="s">
        <v>189</v>
      </c>
      <c r="AN100" s="21">
        <v>1</v>
      </c>
      <c r="AO100" s="89"/>
      <c r="AP100" s="21" t="s">
        <v>200</v>
      </c>
      <c r="AQ100" s="21">
        <v>2</v>
      </c>
      <c r="AU100" s="88"/>
      <c r="AV100" s="41" t="s">
        <v>201</v>
      </c>
      <c r="AW100" s="42">
        <v>0</v>
      </c>
    </row>
    <row r="101" spans="1:49" ht="16.5" x14ac:dyDescent="0.35">
      <c r="A101" s="78"/>
      <c r="B101" s="17" t="s">
        <v>101</v>
      </c>
      <c r="C101" s="14">
        <v>4</v>
      </c>
      <c r="D101" s="14">
        <v>1</v>
      </c>
      <c r="E101" s="14">
        <v>2</v>
      </c>
      <c r="F101" s="14">
        <v>1</v>
      </c>
      <c r="G101" s="14">
        <v>3</v>
      </c>
      <c r="H101" s="14">
        <v>0</v>
      </c>
      <c r="I101" s="14">
        <v>0</v>
      </c>
      <c r="J101" s="14"/>
      <c r="K101" s="14"/>
      <c r="L101" s="14"/>
      <c r="M101" s="14"/>
      <c r="N101" s="51">
        <f t="shared" si="21"/>
        <v>11</v>
      </c>
      <c r="O101" s="51">
        <f t="shared" si="22"/>
        <v>40</v>
      </c>
      <c r="T101" s="20"/>
      <c r="U101" s="21" t="s">
        <v>240</v>
      </c>
      <c r="V101" s="21">
        <v>4</v>
      </c>
      <c r="W101" s="83"/>
      <c r="X101" s="21" t="s">
        <v>131</v>
      </c>
      <c r="Y101" s="22">
        <v>26</v>
      </c>
      <c r="Z101" s="20"/>
      <c r="AA101" s="21" t="s">
        <v>204</v>
      </c>
      <c r="AB101" s="22">
        <v>2</v>
      </c>
      <c r="AC101" s="20"/>
      <c r="AD101" s="21" t="s">
        <v>241</v>
      </c>
      <c r="AE101" s="21">
        <v>1</v>
      </c>
      <c r="AF101" s="20"/>
      <c r="AG101" s="21" t="s">
        <v>186</v>
      </c>
      <c r="AH101" s="21">
        <v>23</v>
      </c>
      <c r="AI101" s="83"/>
      <c r="AJ101" s="21" t="s">
        <v>206</v>
      </c>
      <c r="AK101" s="21">
        <v>3</v>
      </c>
      <c r="AL101" s="27" t="s">
        <v>296</v>
      </c>
      <c r="AM101" s="21" t="s">
        <v>199</v>
      </c>
      <c r="AN101" s="21">
        <v>22</v>
      </c>
      <c r="AO101" s="20"/>
      <c r="AP101" s="21" t="s">
        <v>208</v>
      </c>
      <c r="AQ101" s="21">
        <v>1</v>
      </c>
      <c r="AU101" s="88"/>
      <c r="AV101" s="41" t="s">
        <v>209</v>
      </c>
      <c r="AW101" s="42">
        <v>0</v>
      </c>
    </row>
    <row r="102" spans="1:49" ht="16.5" x14ac:dyDescent="0.35">
      <c r="A102" s="78"/>
      <c r="B102" s="17" t="s">
        <v>102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/>
      <c r="K102" s="14"/>
      <c r="L102" s="14"/>
      <c r="M102" s="14"/>
      <c r="N102" s="51">
        <f t="shared" si="21"/>
        <v>0</v>
      </c>
      <c r="O102" s="51">
        <f t="shared" si="22"/>
        <v>0</v>
      </c>
      <c r="T102" s="20"/>
      <c r="U102" s="21" t="s">
        <v>242</v>
      </c>
      <c r="V102" s="21">
        <v>4</v>
      </c>
      <c r="W102" s="85" t="s">
        <v>335</v>
      </c>
      <c r="X102" s="21" t="s">
        <v>216</v>
      </c>
      <c r="Y102" s="22">
        <v>2</v>
      </c>
      <c r="Z102" s="20"/>
      <c r="AA102" s="21" t="s">
        <v>211</v>
      </c>
      <c r="AB102" s="22">
        <v>5</v>
      </c>
      <c r="AC102" s="20"/>
      <c r="AD102" s="21" t="s">
        <v>243</v>
      </c>
      <c r="AE102" s="21">
        <v>0</v>
      </c>
      <c r="AF102" s="20"/>
      <c r="AG102" s="21" t="s">
        <v>213</v>
      </c>
      <c r="AH102" s="21">
        <v>1</v>
      </c>
      <c r="AI102" s="83"/>
      <c r="AJ102" s="21" t="s">
        <v>214</v>
      </c>
      <c r="AK102" s="21">
        <v>3</v>
      </c>
      <c r="AL102" s="27" t="s">
        <v>244</v>
      </c>
      <c r="AM102" s="21" t="s">
        <v>131</v>
      </c>
      <c r="AN102" s="21">
        <v>6</v>
      </c>
      <c r="AO102" s="20"/>
      <c r="AP102" s="21" t="s">
        <v>245</v>
      </c>
      <c r="AQ102" s="21">
        <v>1</v>
      </c>
      <c r="AU102" s="88"/>
      <c r="AV102" s="47" t="s">
        <v>246</v>
      </c>
      <c r="AW102" s="42">
        <v>2</v>
      </c>
    </row>
    <row r="103" spans="1:49" ht="16.5" x14ac:dyDescent="0.35">
      <c r="A103" s="78"/>
      <c r="B103" s="17" t="s">
        <v>103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/>
      <c r="K103" s="14"/>
      <c r="L103" s="14"/>
      <c r="M103" s="14"/>
      <c r="N103" s="51">
        <f t="shared" si="21"/>
        <v>0</v>
      </c>
      <c r="O103" s="51">
        <f t="shared" si="22"/>
        <v>0</v>
      </c>
      <c r="T103" s="20"/>
      <c r="U103" s="21" t="s">
        <v>247</v>
      </c>
      <c r="V103" s="21">
        <v>2</v>
      </c>
      <c r="W103" s="83"/>
      <c r="X103" s="21" t="s">
        <v>224</v>
      </c>
      <c r="Y103" s="22">
        <v>2</v>
      </c>
      <c r="Z103" s="20"/>
      <c r="AA103" s="21" t="s">
        <v>217</v>
      </c>
      <c r="AB103" s="22">
        <v>4</v>
      </c>
      <c r="AC103" s="20"/>
      <c r="AD103" s="21" t="s">
        <v>248</v>
      </c>
      <c r="AE103" s="21">
        <v>1</v>
      </c>
      <c r="AF103" s="20"/>
      <c r="AG103" s="21" t="s">
        <v>219</v>
      </c>
      <c r="AH103" s="21">
        <v>3</v>
      </c>
      <c r="AI103" s="83"/>
      <c r="AJ103" s="21" t="s">
        <v>220</v>
      </c>
      <c r="AK103" s="21">
        <v>4</v>
      </c>
      <c r="AL103" s="20"/>
      <c r="AM103" s="21" t="s">
        <v>143</v>
      </c>
      <c r="AN103" s="21">
        <v>3</v>
      </c>
      <c r="AO103" s="20"/>
      <c r="AP103" s="21" t="s">
        <v>249</v>
      </c>
      <c r="AQ103" s="21">
        <v>0</v>
      </c>
      <c r="AU103" s="88"/>
      <c r="AV103" s="47" t="s">
        <v>250</v>
      </c>
      <c r="AW103" s="42">
        <v>1</v>
      </c>
    </row>
    <row r="104" spans="1:49" ht="16.5" x14ac:dyDescent="0.35">
      <c r="A104" s="78"/>
      <c r="B104" s="17" t="s">
        <v>104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/>
      <c r="K104" s="14"/>
      <c r="L104" s="14"/>
      <c r="M104" s="14"/>
      <c r="N104" s="51">
        <f t="shared" si="21"/>
        <v>0</v>
      </c>
      <c r="O104" s="51">
        <f t="shared" si="22"/>
        <v>0</v>
      </c>
      <c r="T104" s="20"/>
      <c r="U104" s="21" t="s">
        <v>251</v>
      </c>
      <c r="V104" s="21">
        <v>1</v>
      </c>
      <c r="W104" s="83"/>
      <c r="X104" s="21" t="s">
        <v>166</v>
      </c>
      <c r="Y104" s="22">
        <v>11</v>
      </c>
      <c r="Z104" s="20"/>
      <c r="AA104" s="21" t="s">
        <v>225</v>
      </c>
      <c r="AB104" s="22">
        <v>12</v>
      </c>
      <c r="AC104" s="20"/>
      <c r="AD104" s="21" t="s">
        <v>252</v>
      </c>
      <c r="AE104" s="21">
        <v>10</v>
      </c>
      <c r="AF104" s="20"/>
      <c r="AG104" s="21" t="s">
        <v>227</v>
      </c>
      <c r="AH104" s="21">
        <v>4</v>
      </c>
      <c r="AI104" s="83"/>
      <c r="AJ104" s="21" t="s">
        <v>228</v>
      </c>
      <c r="AK104" s="21">
        <v>6</v>
      </c>
      <c r="AL104" s="20"/>
      <c r="AM104" s="21" t="s">
        <v>159</v>
      </c>
      <c r="AN104" s="21">
        <v>2</v>
      </c>
      <c r="AO104" s="28"/>
      <c r="AP104" s="21" t="s">
        <v>253</v>
      </c>
      <c r="AQ104" s="21">
        <v>1</v>
      </c>
      <c r="AU104" s="88"/>
      <c r="AV104" s="47" t="s">
        <v>254</v>
      </c>
      <c r="AW104" s="42">
        <v>2</v>
      </c>
    </row>
    <row r="105" spans="1:49" ht="16.5" x14ac:dyDescent="0.35">
      <c r="A105" s="78"/>
      <c r="B105" s="17" t="s">
        <v>105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/>
      <c r="K105" s="14"/>
      <c r="L105" s="14"/>
      <c r="M105" s="14"/>
      <c r="N105" s="51">
        <f t="shared" si="21"/>
        <v>0</v>
      </c>
      <c r="O105" s="51">
        <f t="shared" si="22"/>
        <v>0</v>
      </c>
      <c r="U105" s="21" t="s">
        <v>232</v>
      </c>
      <c r="V105" s="21">
        <v>4</v>
      </c>
      <c r="W105" s="83"/>
      <c r="X105" s="21" t="s">
        <v>255</v>
      </c>
      <c r="Y105" s="22">
        <v>24</v>
      </c>
      <c r="Z105" s="20"/>
      <c r="AA105" s="21" t="s">
        <v>256</v>
      </c>
      <c r="AB105" s="22">
        <v>0</v>
      </c>
      <c r="AC105" s="20"/>
      <c r="AD105" s="21" t="s">
        <v>125</v>
      </c>
      <c r="AE105" s="21">
        <v>2</v>
      </c>
      <c r="AF105" s="20"/>
      <c r="AG105" s="21" t="s">
        <v>119</v>
      </c>
      <c r="AH105" s="21">
        <v>2</v>
      </c>
      <c r="AI105" s="83"/>
      <c r="AJ105" s="21" t="s">
        <v>257</v>
      </c>
      <c r="AK105" s="21">
        <v>5</v>
      </c>
      <c r="AL105" s="20"/>
      <c r="AM105" s="21" t="s">
        <v>167</v>
      </c>
      <c r="AN105" s="21">
        <v>0</v>
      </c>
      <c r="AO105" s="56"/>
      <c r="AP105" s="21" t="s">
        <v>199</v>
      </c>
      <c r="AQ105" s="21">
        <v>50</v>
      </c>
      <c r="AU105" s="89"/>
      <c r="AV105" s="49" t="s">
        <v>199</v>
      </c>
      <c r="AW105" s="50">
        <v>36</v>
      </c>
    </row>
    <row r="106" spans="1:49" ht="16.5" x14ac:dyDescent="0.35">
      <c r="A106" s="78"/>
      <c r="B106" s="17" t="s">
        <v>106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/>
      <c r="K106" s="14"/>
      <c r="L106" s="14"/>
      <c r="M106" s="14"/>
      <c r="N106" s="51">
        <f t="shared" si="21"/>
        <v>0</v>
      </c>
      <c r="O106" s="51">
        <f t="shared" si="22"/>
        <v>0</v>
      </c>
      <c r="U106" s="21" t="s">
        <v>238</v>
      </c>
      <c r="V106" s="21">
        <v>3</v>
      </c>
      <c r="W106" s="83"/>
      <c r="X106" s="21" t="s">
        <v>258</v>
      </c>
      <c r="Y106" s="22">
        <v>11</v>
      </c>
      <c r="Z106" s="20"/>
      <c r="AA106" s="21" t="s">
        <v>259</v>
      </c>
      <c r="AB106" s="22">
        <v>2</v>
      </c>
      <c r="AC106" s="20"/>
      <c r="AD106" s="21" t="s">
        <v>140</v>
      </c>
      <c r="AE106" s="21">
        <v>5</v>
      </c>
      <c r="AF106" s="20"/>
      <c r="AG106" s="21" t="s">
        <v>193</v>
      </c>
      <c r="AH106" s="21">
        <v>1</v>
      </c>
      <c r="AI106" s="83"/>
      <c r="AJ106" s="21" t="s">
        <v>260</v>
      </c>
      <c r="AK106" s="21">
        <v>0</v>
      </c>
      <c r="AL106" s="20"/>
      <c r="AM106" s="21" t="s">
        <v>173</v>
      </c>
      <c r="AN106" s="21">
        <v>2</v>
      </c>
      <c r="AO106" s="56"/>
      <c r="AP106" s="21" t="s">
        <v>133</v>
      </c>
      <c r="AQ106" s="21">
        <v>6</v>
      </c>
    </row>
    <row r="107" spans="1:49" ht="16.5" x14ac:dyDescent="0.35">
      <c r="A107" s="78"/>
      <c r="B107" s="17" t="s">
        <v>107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/>
      <c r="K107" s="14"/>
      <c r="L107" s="14"/>
      <c r="M107" s="14"/>
      <c r="N107" s="51">
        <f t="shared" si="21"/>
        <v>0</v>
      </c>
      <c r="O107" s="51">
        <f t="shared" si="22"/>
        <v>0</v>
      </c>
      <c r="U107" s="21" t="s">
        <v>240</v>
      </c>
      <c r="V107" s="21">
        <v>2</v>
      </c>
      <c r="W107" s="83"/>
      <c r="X107" s="21" t="s">
        <v>143</v>
      </c>
      <c r="Y107" s="22">
        <v>35</v>
      </c>
      <c r="Z107" s="20"/>
      <c r="AA107" s="21" t="s">
        <v>262</v>
      </c>
      <c r="AB107" s="22">
        <v>1</v>
      </c>
      <c r="AC107" s="20"/>
      <c r="AD107" s="21" t="s">
        <v>136</v>
      </c>
      <c r="AE107" s="21">
        <v>9</v>
      </c>
      <c r="AF107" s="20"/>
      <c r="AG107" s="21" t="s">
        <v>263</v>
      </c>
      <c r="AH107" s="21">
        <v>5</v>
      </c>
      <c r="AI107" s="83"/>
      <c r="AJ107" s="21" t="s">
        <v>264</v>
      </c>
      <c r="AK107" s="21">
        <v>1</v>
      </c>
      <c r="AL107" s="20"/>
      <c r="AM107" s="21" t="s">
        <v>189</v>
      </c>
      <c r="AN107" s="21">
        <v>3</v>
      </c>
      <c r="AO107" s="56"/>
      <c r="AP107" s="21" t="s">
        <v>144</v>
      </c>
      <c r="AQ107" s="21">
        <v>7</v>
      </c>
    </row>
    <row r="108" spans="1:49" ht="16.5" x14ac:dyDescent="0.35">
      <c r="A108" s="78"/>
      <c r="B108" s="17" t="s">
        <v>108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/>
      <c r="K108" s="14"/>
      <c r="L108" s="14"/>
      <c r="M108" s="14"/>
      <c r="N108" s="51">
        <f t="shared" si="21"/>
        <v>0</v>
      </c>
      <c r="O108" s="51">
        <f t="shared" si="22"/>
        <v>2</v>
      </c>
      <c r="U108" s="21" t="s">
        <v>265</v>
      </c>
      <c r="V108" s="21">
        <v>6</v>
      </c>
      <c r="W108" s="83"/>
      <c r="X108" s="21" t="s">
        <v>266</v>
      </c>
      <c r="Y108" s="22">
        <v>6</v>
      </c>
      <c r="Z108" s="28"/>
      <c r="AA108" s="21" t="s">
        <v>267</v>
      </c>
      <c r="AB108" s="22">
        <v>9</v>
      </c>
      <c r="AC108" s="28"/>
      <c r="AD108" s="21" t="s">
        <v>156</v>
      </c>
      <c r="AE108" s="21">
        <v>5</v>
      </c>
      <c r="AF108" s="28"/>
      <c r="AG108" s="21" t="s">
        <v>268</v>
      </c>
      <c r="AH108" s="21">
        <v>2</v>
      </c>
      <c r="AI108" s="83"/>
      <c r="AJ108" s="21" t="s">
        <v>185</v>
      </c>
      <c r="AK108" s="21">
        <v>0</v>
      </c>
      <c r="AL108" s="20"/>
      <c r="AM108" s="21" t="s">
        <v>144</v>
      </c>
      <c r="AN108" s="21">
        <v>6</v>
      </c>
      <c r="AO108" s="56"/>
      <c r="AP108" s="21" t="s">
        <v>135</v>
      </c>
      <c r="AQ108" s="21">
        <v>5</v>
      </c>
    </row>
    <row r="109" spans="1:49" ht="16.5" x14ac:dyDescent="0.35">
      <c r="A109" s="78"/>
      <c r="B109" s="17" t="s">
        <v>109</v>
      </c>
      <c r="C109" s="14">
        <v>0</v>
      </c>
      <c r="D109" s="14">
        <v>0</v>
      </c>
      <c r="E109" s="14">
        <v>0</v>
      </c>
      <c r="F109" s="14">
        <v>0</v>
      </c>
      <c r="G109" s="14">
        <v>1</v>
      </c>
      <c r="H109" s="14">
        <v>2</v>
      </c>
      <c r="I109" s="14">
        <v>1</v>
      </c>
      <c r="J109" s="14"/>
      <c r="K109" s="14"/>
      <c r="L109" s="14"/>
      <c r="M109" s="14"/>
      <c r="N109" s="51">
        <f t="shared" si="21"/>
        <v>4</v>
      </c>
      <c r="O109" s="51">
        <f t="shared" si="22"/>
        <v>13</v>
      </c>
      <c r="U109" s="21" t="s">
        <v>269</v>
      </c>
      <c r="V109" s="21">
        <v>5</v>
      </c>
      <c r="W109" s="83"/>
      <c r="X109" s="21" t="s">
        <v>270</v>
      </c>
      <c r="Y109" s="22">
        <v>4</v>
      </c>
      <c r="Z109" s="85" t="s">
        <v>336</v>
      </c>
      <c r="AA109" s="21" t="s">
        <v>271</v>
      </c>
      <c r="AB109" s="22">
        <v>4</v>
      </c>
      <c r="AC109" s="85" t="s">
        <v>337</v>
      </c>
      <c r="AD109" s="21" t="s">
        <v>164</v>
      </c>
      <c r="AE109" s="21">
        <v>8</v>
      </c>
      <c r="AF109" s="85"/>
      <c r="AG109" s="21" t="s">
        <v>272</v>
      </c>
      <c r="AH109" s="21">
        <v>2</v>
      </c>
      <c r="AI109" s="83"/>
      <c r="AJ109" s="21" t="s">
        <v>273</v>
      </c>
      <c r="AK109" s="21">
        <v>2</v>
      </c>
      <c r="AL109" s="20"/>
      <c r="AM109" s="21" t="s">
        <v>274</v>
      </c>
      <c r="AN109" s="21">
        <v>0</v>
      </c>
      <c r="AO109" s="56"/>
      <c r="AP109" s="21" t="s">
        <v>245</v>
      </c>
      <c r="AQ109" s="21">
        <v>3</v>
      </c>
    </row>
    <row r="110" spans="1:49" ht="16.5" x14ac:dyDescent="0.35">
      <c r="A110" s="79"/>
      <c r="B110" s="17" t="s">
        <v>110</v>
      </c>
      <c r="C110" s="14">
        <v>3</v>
      </c>
      <c r="D110" s="14">
        <v>0</v>
      </c>
      <c r="E110" s="14">
        <v>0</v>
      </c>
      <c r="F110" s="14">
        <v>1</v>
      </c>
      <c r="G110" s="14">
        <v>1</v>
      </c>
      <c r="H110" s="14">
        <v>0</v>
      </c>
      <c r="I110" s="14">
        <v>1</v>
      </c>
      <c r="J110" s="14"/>
      <c r="K110" s="14"/>
      <c r="L110" s="14"/>
      <c r="M110" s="14"/>
      <c r="N110" s="52">
        <f t="shared" si="21"/>
        <v>6</v>
      </c>
      <c r="O110" s="52">
        <f t="shared" si="22"/>
        <v>16</v>
      </c>
      <c r="U110" s="21" t="s">
        <v>275</v>
      </c>
      <c r="V110" s="21">
        <v>3</v>
      </c>
      <c r="W110" s="83"/>
      <c r="X110" s="21" t="s">
        <v>166</v>
      </c>
      <c r="Y110" s="22">
        <v>7</v>
      </c>
      <c r="Z110" s="83"/>
      <c r="AA110" s="21" t="s">
        <v>277</v>
      </c>
      <c r="AB110" s="22">
        <v>10</v>
      </c>
      <c r="AC110" s="83"/>
      <c r="AD110" s="21" t="s">
        <v>171</v>
      </c>
      <c r="AE110" s="21">
        <v>3</v>
      </c>
      <c r="AF110" s="83"/>
      <c r="AG110" s="21" t="s">
        <v>278</v>
      </c>
      <c r="AH110" s="21">
        <v>5</v>
      </c>
      <c r="AI110" s="83"/>
      <c r="AJ110" s="21" t="s">
        <v>145</v>
      </c>
      <c r="AK110" s="21">
        <v>4</v>
      </c>
      <c r="AL110" s="20"/>
      <c r="AM110" s="21" t="s">
        <v>279</v>
      </c>
      <c r="AN110" s="21">
        <v>1</v>
      </c>
      <c r="AO110" s="38" t="s">
        <v>116</v>
      </c>
      <c r="AP110" s="21" t="s">
        <v>249</v>
      </c>
      <c r="AQ110" s="21">
        <v>1</v>
      </c>
    </row>
    <row r="111" spans="1:49" ht="16.5" x14ac:dyDescent="0.35">
      <c r="N111" s="53">
        <f>SUM(N98:N110)</f>
        <v>41</v>
      </c>
      <c r="O111" s="53">
        <f>SUM(O98:O110)</f>
        <v>166</v>
      </c>
      <c r="W111" s="83"/>
      <c r="X111" s="21" t="s">
        <v>155</v>
      </c>
      <c r="Y111" s="22">
        <v>1</v>
      </c>
      <c r="Z111" s="83"/>
      <c r="AA111" s="21" t="s">
        <v>338</v>
      </c>
      <c r="AB111" s="21">
        <v>3</v>
      </c>
      <c r="AC111" s="83"/>
      <c r="AD111" s="21" t="s">
        <v>150</v>
      </c>
      <c r="AE111" s="21">
        <v>5</v>
      </c>
      <c r="AF111" s="83"/>
      <c r="AG111" s="21"/>
      <c r="AH111" s="21"/>
      <c r="AI111" s="83"/>
      <c r="AJ111" s="21" t="s">
        <v>339</v>
      </c>
      <c r="AK111" s="21">
        <v>1</v>
      </c>
      <c r="AL111" s="85" t="s">
        <v>276</v>
      </c>
      <c r="AM111" s="21" t="s">
        <v>133</v>
      </c>
      <c r="AN111" s="21">
        <v>7</v>
      </c>
      <c r="AO111" s="87" t="s">
        <v>340</v>
      </c>
      <c r="AP111" s="44" t="s">
        <v>133</v>
      </c>
      <c r="AQ111" s="42">
        <v>5</v>
      </c>
    </row>
    <row r="112" spans="1:49" ht="16.5" x14ac:dyDescent="0.35">
      <c r="W112" s="83"/>
      <c r="X112" s="21" t="s">
        <v>163</v>
      </c>
      <c r="Y112" s="22">
        <v>3</v>
      </c>
      <c r="Z112" s="83"/>
      <c r="AA112" s="21" t="s">
        <v>341</v>
      </c>
      <c r="AB112" s="21">
        <v>12</v>
      </c>
      <c r="AC112" s="83"/>
      <c r="AD112" s="21" t="s">
        <v>157</v>
      </c>
      <c r="AE112" s="21">
        <v>5</v>
      </c>
      <c r="AF112" s="83"/>
      <c r="AG112" s="21"/>
      <c r="AH112" s="21"/>
      <c r="AI112" s="84"/>
      <c r="AJ112" s="21" t="s">
        <v>199</v>
      </c>
      <c r="AK112" s="21">
        <v>37</v>
      </c>
      <c r="AL112" s="83"/>
      <c r="AM112" s="21" t="s">
        <v>159</v>
      </c>
      <c r="AN112" s="21">
        <v>0</v>
      </c>
      <c r="AO112" s="88"/>
      <c r="AP112" s="41" t="s">
        <v>144</v>
      </c>
      <c r="AQ112" s="42">
        <v>2</v>
      </c>
    </row>
    <row r="113" spans="23:43" ht="16.5" x14ac:dyDescent="0.35">
      <c r="W113" s="83"/>
      <c r="X113" s="21" t="s">
        <v>170</v>
      </c>
      <c r="Y113" s="22">
        <v>2</v>
      </c>
      <c r="Z113" s="83"/>
      <c r="AA113" s="21" t="s">
        <v>342</v>
      </c>
      <c r="AB113" s="21">
        <v>3</v>
      </c>
      <c r="AC113" s="83"/>
      <c r="AD113" s="21" t="s">
        <v>165</v>
      </c>
      <c r="AE113" s="21">
        <v>2</v>
      </c>
      <c r="AF113" s="83"/>
      <c r="AG113" s="21"/>
      <c r="AH113" s="21"/>
      <c r="AI113" s="85" t="s">
        <v>343</v>
      </c>
      <c r="AJ113" s="21" t="s">
        <v>131</v>
      </c>
      <c r="AK113" s="21">
        <v>8</v>
      </c>
      <c r="AL113" s="83"/>
      <c r="AM113" s="21" t="s">
        <v>144</v>
      </c>
      <c r="AN113" s="21">
        <v>11</v>
      </c>
      <c r="AO113" s="88"/>
      <c r="AP113" s="41" t="s">
        <v>135</v>
      </c>
      <c r="AQ113" s="42">
        <v>7</v>
      </c>
    </row>
    <row r="114" spans="23:43" ht="16.5" x14ac:dyDescent="0.35">
      <c r="W114" s="84"/>
      <c r="X114" s="21" t="s">
        <v>199</v>
      </c>
      <c r="Y114" s="22">
        <v>97</v>
      </c>
      <c r="Z114" s="83"/>
      <c r="AA114" s="21" t="s">
        <v>344</v>
      </c>
      <c r="AB114" s="21">
        <v>3</v>
      </c>
      <c r="AC114" s="83"/>
      <c r="AD114" s="21" t="s">
        <v>172</v>
      </c>
      <c r="AE114" s="21">
        <v>1</v>
      </c>
      <c r="AF114" s="83"/>
      <c r="AG114" s="21"/>
      <c r="AH114" s="21"/>
      <c r="AI114" s="83"/>
      <c r="AJ114" s="21" t="s">
        <v>143</v>
      </c>
      <c r="AK114" s="21">
        <v>7</v>
      </c>
      <c r="AL114" s="83"/>
      <c r="AM114" s="21" t="s">
        <v>345</v>
      </c>
      <c r="AN114" s="21">
        <v>2</v>
      </c>
      <c r="AO114" s="88"/>
      <c r="AP114" s="41" t="s">
        <v>346</v>
      </c>
      <c r="AQ114" s="42">
        <v>4</v>
      </c>
    </row>
    <row r="115" spans="23:43" ht="16.5" x14ac:dyDescent="0.35">
      <c r="W115" s="54"/>
      <c r="Z115" s="83"/>
      <c r="AA115" s="21" t="s">
        <v>187</v>
      </c>
      <c r="AB115" s="21">
        <v>2</v>
      </c>
      <c r="AC115" s="83"/>
      <c r="AD115" s="21" t="s">
        <v>199</v>
      </c>
      <c r="AE115" s="21">
        <v>97</v>
      </c>
      <c r="AF115" s="83"/>
      <c r="AG115" s="21"/>
      <c r="AH115" s="21"/>
      <c r="AI115" s="83"/>
      <c r="AJ115" s="21" t="s">
        <v>145</v>
      </c>
      <c r="AK115" s="21">
        <v>13</v>
      </c>
      <c r="AL115" s="83"/>
      <c r="AM115" s="21" t="s">
        <v>347</v>
      </c>
      <c r="AN115" s="21">
        <v>0</v>
      </c>
      <c r="AO115" s="88"/>
      <c r="AP115" s="41" t="s">
        <v>348</v>
      </c>
      <c r="AQ115" s="42">
        <v>6</v>
      </c>
    </row>
    <row r="116" spans="23:43" ht="16.5" x14ac:dyDescent="0.35">
      <c r="Z116" s="83"/>
      <c r="AA116" s="21" t="s">
        <v>196</v>
      </c>
      <c r="AB116" s="21">
        <v>2</v>
      </c>
      <c r="AC116" s="83"/>
      <c r="AD116" s="21"/>
      <c r="AE116" s="21"/>
      <c r="AF116" s="83"/>
      <c r="AG116" s="21"/>
      <c r="AH116" s="21"/>
      <c r="AI116" s="83"/>
      <c r="AJ116" s="21" t="s">
        <v>159</v>
      </c>
      <c r="AK116" s="21">
        <v>1</v>
      </c>
      <c r="AL116" s="83"/>
      <c r="AM116" s="21" t="s">
        <v>349</v>
      </c>
      <c r="AN116" s="21">
        <v>1</v>
      </c>
      <c r="AO116" s="88"/>
      <c r="AP116" s="41" t="s">
        <v>350</v>
      </c>
      <c r="AQ116" s="42">
        <v>1</v>
      </c>
    </row>
    <row r="117" spans="23:43" ht="16.5" x14ac:dyDescent="0.35">
      <c r="Z117" s="83"/>
      <c r="AA117" s="21" t="s">
        <v>205</v>
      </c>
      <c r="AB117" s="21">
        <v>1</v>
      </c>
      <c r="AC117" s="83"/>
      <c r="AD117" s="21"/>
      <c r="AE117" s="21"/>
      <c r="AF117" s="83"/>
      <c r="AG117" s="21"/>
      <c r="AH117" s="21"/>
      <c r="AI117" s="83"/>
      <c r="AJ117" s="21" t="s">
        <v>351</v>
      </c>
      <c r="AK117" s="21">
        <v>9</v>
      </c>
      <c r="AL117" s="83"/>
      <c r="AM117" s="21" t="s">
        <v>352</v>
      </c>
      <c r="AN117" s="21">
        <v>2</v>
      </c>
      <c r="AO117" s="88"/>
      <c r="AP117" s="47" t="s">
        <v>353</v>
      </c>
      <c r="AQ117" s="42">
        <v>4</v>
      </c>
    </row>
    <row r="118" spans="23:43" ht="16.5" x14ac:dyDescent="0.35">
      <c r="Z118" s="83"/>
      <c r="AA118" s="21" t="s">
        <v>212</v>
      </c>
      <c r="AB118" s="21">
        <v>7</v>
      </c>
      <c r="AC118" s="83"/>
      <c r="AD118" s="21"/>
      <c r="AE118" s="21"/>
      <c r="AF118" s="83"/>
      <c r="AG118" s="21"/>
      <c r="AH118" s="21"/>
      <c r="AI118" s="83"/>
      <c r="AJ118" s="21" t="s">
        <v>354</v>
      </c>
      <c r="AK118" s="21">
        <v>5</v>
      </c>
      <c r="AL118" s="83"/>
      <c r="AM118" s="21" t="s">
        <v>355</v>
      </c>
      <c r="AN118" s="21">
        <v>2</v>
      </c>
      <c r="AO118" s="88"/>
      <c r="AP118" s="47" t="s">
        <v>356</v>
      </c>
      <c r="AQ118" s="42">
        <v>2</v>
      </c>
    </row>
    <row r="119" spans="23:43" ht="16.5" x14ac:dyDescent="0.35">
      <c r="Z119" s="83"/>
      <c r="AA119" s="21" t="s">
        <v>218</v>
      </c>
      <c r="AB119" s="21">
        <v>8</v>
      </c>
      <c r="AC119" s="83"/>
      <c r="AD119" s="21"/>
      <c r="AE119" s="21"/>
      <c r="AF119" s="83"/>
      <c r="AG119" s="21"/>
      <c r="AH119" s="21"/>
      <c r="AI119" s="83"/>
      <c r="AJ119" s="21" t="s">
        <v>339</v>
      </c>
      <c r="AK119" s="21">
        <v>2</v>
      </c>
      <c r="AL119" s="83"/>
      <c r="AM119" s="21" t="s">
        <v>357</v>
      </c>
      <c r="AN119" s="21">
        <v>7</v>
      </c>
      <c r="AO119" s="88"/>
      <c r="AP119" s="47" t="s">
        <v>358</v>
      </c>
      <c r="AQ119" s="42">
        <v>1</v>
      </c>
    </row>
    <row r="120" spans="23:43" ht="16.5" x14ac:dyDescent="0.35">
      <c r="Z120" s="83"/>
      <c r="AA120" s="21" t="s">
        <v>226</v>
      </c>
      <c r="AB120" s="21">
        <v>4</v>
      </c>
      <c r="AC120" s="83"/>
      <c r="AD120" s="21"/>
      <c r="AE120" s="21"/>
      <c r="AF120" s="83"/>
      <c r="AG120" s="21"/>
      <c r="AH120" s="21"/>
      <c r="AI120" s="83"/>
      <c r="AJ120" s="21" t="s">
        <v>167</v>
      </c>
      <c r="AK120" s="21">
        <v>0</v>
      </c>
      <c r="AL120" s="84"/>
      <c r="AM120" s="21" t="s">
        <v>199</v>
      </c>
      <c r="AN120" s="21">
        <v>56</v>
      </c>
      <c r="AO120" s="89"/>
      <c r="AP120" s="49" t="s">
        <v>199</v>
      </c>
      <c r="AQ120" s="50">
        <v>72</v>
      </c>
    </row>
    <row r="121" spans="23:43" ht="16.5" x14ac:dyDescent="0.35">
      <c r="Z121" s="84"/>
      <c r="AA121" s="21" t="s">
        <v>199</v>
      </c>
      <c r="AB121" s="21">
        <v>116</v>
      </c>
      <c r="AC121" s="84"/>
      <c r="AD121" s="21"/>
      <c r="AE121" s="21"/>
      <c r="AF121" s="84"/>
      <c r="AG121" s="21"/>
      <c r="AH121" s="21"/>
      <c r="AI121" s="83"/>
      <c r="AJ121" s="21" t="s">
        <v>173</v>
      </c>
      <c r="AK121" s="21">
        <v>0</v>
      </c>
      <c r="AL121" s="85" t="s">
        <v>359</v>
      </c>
      <c r="AM121" s="21" t="s">
        <v>133</v>
      </c>
      <c r="AN121" s="21">
        <v>2</v>
      </c>
      <c r="AO121" s="87" t="s">
        <v>360</v>
      </c>
      <c r="AP121" s="44" t="s">
        <v>133</v>
      </c>
      <c r="AQ121" s="42">
        <v>5</v>
      </c>
    </row>
    <row r="122" spans="23:43" ht="16.5" x14ac:dyDescent="0.35">
      <c r="AI122" s="83"/>
      <c r="AJ122" s="21" t="s">
        <v>189</v>
      </c>
      <c r="AK122" s="21">
        <v>0</v>
      </c>
      <c r="AL122" s="83"/>
      <c r="AM122" s="21" t="s">
        <v>144</v>
      </c>
      <c r="AN122" s="21">
        <v>6</v>
      </c>
      <c r="AO122" s="88"/>
      <c r="AP122" s="41" t="s">
        <v>144</v>
      </c>
      <c r="AQ122" s="42">
        <v>5</v>
      </c>
    </row>
    <row r="123" spans="23:43" ht="16.5" x14ac:dyDescent="0.35">
      <c r="AI123" s="84"/>
      <c r="AJ123" s="21" t="s">
        <v>199</v>
      </c>
      <c r="AK123" s="21">
        <v>50</v>
      </c>
      <c r="AL123" s="83"/>
      <c r="AM123" s="21" t="s">
        <v>135</v>
      </c>
      <c r="AN123" s="21">
        <v>4</v>
      </c>
      <c r="AO123" s="88"/>
      <c r="AP123" s="41" t="s">
        <v>135</v>
      </c>
      <c r="AQ123" s="42">
        <v>11</v>
      </c>
    </row>
    <row r="124" spans="23:43" ht="16.5" x14ac:dyDescent="0.35">
      <c r="AI124" s="55"/>
      <c r="AJ124" s="21"/>
      <c r="AL124" s="83"/>
      <c r="AM124" s="21" t="s">
        <v>352</v>
      </c>
      <c r="AN124" s="21">
        <v>2</v>
      </c>
      <c r="AO124" s="88"/>
      <c r="AP124" s="41" t="s">
        <v>361</v>
      </c>
      <c r="AQ124" s="42">
        <v>12</v>
      </c>
    </row>
    <row r="125" spans="23:43" ht="16.5" x14ac:dyDescent="0.35">
      <c r="AI125" s="55"/>
      <c r="AJ125" s="21"/>
      <c r="AL125" s="83"/>
      <c r="AM125" s="21" t="s">
        <v>355</v>
      </c>
      <c r="AN125" s="21">
        <v>3</v>
      </c>
      <c r="AO125" s="88"/>
      <c r="AP125" s="41" t="s">
        <v>143</v>
      </c>
      <c r="AQ125" s="42">
        <v>14</v>
      </c>
    </row>
    <row r="126" spans="23:43" ht="16.5" x14ac:dyDescent="0.35">
      <c r="AL126" s="83"/>
      <c r="AM126" s="21" t="s">
        <v>357</v>
      </c>
      <c r="AN126" s="21">
        <v>6</v>
      </c>
      <c r="AO126" s="88"/>
      <c r="AP126" s="57" t="s">
        <v>161</v>
      </c>
      <c r="AQ126" s="42">
        <v>10</v>
      </c>
    </row>
    <row r="127" spans="23:43" ht="16.5" x14ac:dyDescent="0.35">
      <c r="AL127" s="83"/>
      <c r="AM127" s="21" t="s">
        <v>160</v>
      </c>
      <c r="AN127" s="21">
        <v>3</v>
      </c>
      <c r="AO127" s="88"/>
      <c r="AP127" s="57" t="s">
        <v>353</v>
      </c>
      <c r="AQ127" s="42">
        <v>6</v>
      </c>
    </row>
    <row r="128" spans="23:43" ht="16.5" x14ac:dyDescent="0.35">
      <c r="AL128" s="83"/>
      <c r="AM128" s="21" t="s">
        <v>168</v>
      </c>
      <c r="AN128" s="21">
        <v>1</v>
      </c>
      <c r="AO128" s="88"/>
      <c r="AP128" s="57" t="s">
        <v>356</v>
      </c>
      <c r="AQ128" s="42">
        <v>8</v>
      </c>
    </row>
    <row r="129" spans="38:43" ht="16.5" x14ac:dyDescent="0.35">
      <c r="AL129" s="83"/>
      <c r="AM129" s="21" t="s">
        <v>174</v>
      </c>
      <c r="AN129" s="21">
        <v>0</v>
      </c>
      <c r="AO129" s="88"/>
      <c r="AP129" s="57" t="s">
        <v>358</v>
      </c>
      <c r="AQ129" s="42">
        <v>2</v>
      </c>
    </row>
    <row r="130" spans="38:43" ht="16.5" x14ac:dyDescent="0.35">
      <c r="AL130" s="84"/>
      <c r="AM130" s="21" t="s">
        <v>199</v>
      </c>
      <c r="AN130" s="21">
        <v>43</v>
      </c>
      <c r="AO130" s="88"/>
      <c r="AP130" s="58" t="s">
        <v>362</v>
      </c>
      <c r="AQ130" s="59">
        <v>4</v>
      </c>
    </row>
    <row r="131" spans="38:43" ht="16.5" x14ac:dyDescent="0.35">
      <c r="AO131" s="88"/>
      <c r="AP131" s="58" t="s">
        <v>363</v>
      </c>
      <c r="AQ131" s="42">
        <v>4</v>
      </c>
    </row>
    <row r="132" spans="38:43" ht="16.5" x14ac:dyDescent="0.35">
      <c r="AO132" s="88"/>
      <c r="AP132" s="47" t="s">
        <v>364</v>
      </c>
      <c r="AQ132" s="42">
        <v>6</v>
      </c>
    </row>
    <row r="133" spans="38:43" ht="16.5" x14ac:dyDescent="0.35">
      <c r="AO133" s="40"/>
      <c r="AP133" s="60" t="s">
        <v>199</v>
      </c>
      <c r="AQ133" s="50">
        <v>34</v>
      </c>
    </row>
    <row r="134" spans="38:43" ht="16.5" x14ac:dyDescent="0.35">
      <c r="AO134" s="87" t="s">
        <v>365</v>
      </c>
      <c r="AP134" s="41" t="s">
        <v>133</v>
      </c>
      <c r="AQ134" s="42">
        <v>2</v>
      </c>
    </row>
    <row r="135" spans="38:43" ht="16.5" x14ac:dyDescent="0.35">
      <c r="AO135" s="88"/>
      <c r="AP135" s="41" t="s">
        <v>144</v>
      </c>
      <c r="AQ135" s="42">
        <v>5</v>
      </c>
    </row>
    <row r="136" spans="38:43" ht="16.5" x14ac:dyDescent="0.35">
      <c r="AO136" s="88"/>
      <c r="AP136" s="41" t="s">
        <v>135</v>
      </c>
      <c r="AQ136" s="42">
        <v>16</v>
      </c>
    </row>
    <row r="137" spans="38:43" ht="16.5" x14ac:dyDescent="0.35">
      <c r="AO137" s="88"/>
      <c r="AP137" s="41" t="s">
        <v>361</v>
      </c>
      <c r="AQ137" s="42">
        <v>5</v>
      </c>
    </row>
    <row r="138" spans="38:43" ht="16.5" x14ac:dyDescent="0.35">
      <c r="AO138" s="88"/>
      <c r="AP138" s="41" t="s">
        <v>143</v>
      </c>
      <c r="AQ138" s="42">
        <v>7</v>
      </c>
    </row>
    <row r="139" spans="38:43" ht="16.5" x14ac:dyDescent="0.35">
      <c r="AO139" s="88"/>
      <c r="AP139" s="57" t="s">
        <v>161</v>
      </c>
      <c r="AQ139" s="42">
        <v>9</v>
      </c>
    </row>
    <row r="140" spans="38:43" ht="16.5" x14ac:dyDescent="0.35">
      <c r="AO140" s="88"/>
      <c r="AP140" s="57" t="s">
        <v>362</v>
      </c>
      <c r="AQ140" s="42">
        <v>5</v>
      </c>
    </row>
    <row r="141" spans="38:43" ht="16.5" x14ac:dyDescent="0.35">
      <c r="AO141" s="88"/>
      <c r="AP141" s="57" t="s">
        <v>363</v>
      </c>
      <c r="AQ141" s="42">
        <v>2</v>
      </c>
    </row>
    <row r="142" spans="38:43" ht="16.5" x14ac:dyDescent="0.35">
      <c r="AO142" s="88"/>
      <c r="AP142" s="57" t="s">
        <v>364</v>
      </c>
      <c r="AQ142" s="42">
        <v>11</v>
      </c>
    </row>
    <row r="143" spans="38:43" ht="16.5" x14ac:dyDescent="0.35">
      <c r="AO143" s="88"/>
      <c r="AP143" s="58" t="s">
        <v>191</v>
      </c>
      <c r="AQ143" s="42">
        <v>0</v>
      </c>
    </row>
    <row r="144" spans="38:43" ht="16.5" x14ac:dyDescent="0.35">
      <c r="AO144" s="88"/>
      <c r="AP144" s="58" t="s">
        <v>201</v>
      </c>
      <c r="AQ144" s="42">
        <v>0</v>
      </c>
    </row>
    <row r="145" spans="41:43" ht="16.5" x14ac:dyDescent="0.35">
      <c r="AO145" s="88"/>
      <c r="AP145" s="47" t="s">
        <v>366</v>
      </c>
      <c r="AQ145" s="42">
        <v>0</v>
      </c>
    </row>
    <row r="146" spans="41:43" ht="16.5" x14ac:dyDescent="0.35">
      <c r="AO146" s="89"/>
      <c r="AP146" s="49" t="s">
        <v>199</v>
      </c>
      <c r="AQ146" s="50">
        <v>11</v>
      </c>
    </row>
  </sheetData>
  <sheetProtection formatCells="0" insertHyperlinks="0" autoFilter="0"/>
  <mergeCells count="57">
    <mergeCell ref="AO134:AO146"/>
    <mergeCell ref="AU35:AU44"/>
    <mergeCell ref="AU56:AU65"/>
    <mergeCell ref="AU76:AU85"/>
    <mergeCell ref="AU96:AU105"/>
    <mergeCell ref="AL121:AL130"/>
    <mergeCell ref="AO35:AO44"/>
    <mergeCell ref="AO51:AO54"/>
    <mergeCell ref="AO65:AO74"/>
    <mergeCell ref="AO91:AO100"/>
    <mergeCell ref="AO111:AO120"/>
    <mergeCell ref="AO121:AO132"/>
    <mergeCell ref="AL33:AL40"/>
    <mergeCell ref="AL51:AL60"/>
    <mergeCell ref="AL71:AL80"/>
    <mergeCell ref="AL91:AL100"/>
    <mergeCell ref="AL111:AL120"/>
    <mergeCell ref="AF51:AF56"/>
    <mergeCell ref="AF70:AF82"/>
    <mergeCell ref="AF83:AF95"/>
    <mergeCell ref="AF109:AF121"/>
    <mergeCell ref="AI51:AI58"/>
    <mergeCell ref="AI59:AI71"/>
    <mergeCell ref="AI88:AI99"/>
    <mergeCell ref="AI100:AI112"/>
    <mergeCell ref="AI113:AI123"/>
    <mergeCell ref="AC51:AC56"/>
    <mergeCell ref="AC70:AC82"/>
    <mergeCell ref="AC83:AC95"/>
    <mergeCell ref="AC109:AC121"/>
    <mergeCell ref="AD2:AD6"/>
    <mergeCell ref="W51:W52"/>
    <mergeCell ref="W65:W76"/>
    <mergeCell ref="W89:W101"/>
    <mergeCell ref="W102:W114"/>
    <mergeCell ref="Z51:Z56"/>
    <mergeCell ref="Z70:Z82"/>
    <mergeCell ref="Z83:Z95"/>
    <mergeCell ref="Z109:Z121"/>
    <mergeCell ref="A98:A110"/>
    <mergeCell ref="T32:T37"/>
    <mergeCell ref="T38:T43"/>
    <mergeCell ref="T51:T56"/>
    <mergeCell ref="T59:T64"/>
    <mergeCell ref="T69:T80"/>
    <mergeCell ref="T81:T92"/>
    <mergeCell ref="A53:A57"/>
    <mergeCell ref="A58:A70"/>
    <mergeCell ref="A73:A77"/>
    <mergeCell ref="A78:A90"/>
    <mergeCell ref="A93:A97"/>
    <mergeCell ref="Y23:AB23"/>
    <mergeCell ref="A2:A6"/>
    <mergeCell ref="A7:A19"/>
    <mergeCell ref="A32:A36"/>
    <mergeCell ref="A37:A49"/>
    <mergeCell ref="W37:W48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9" sqref="L29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17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2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1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1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2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1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0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2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4</v>
      </c>
    </row>
    <row r="40" spans="2:7" ht="16.5" x14ac:dyDescent="0.15">
      <c r="B40" s="3"/>
      <c r="C40" s="7" t="s">
        <v>19</v>
      </c>
      <c r="D40" s="8">
        <f>D14+D23+D29+D30</f>
        <v>2</v>
      </c>
      <c r="E40" s="7"/>
      <c r="F40" s="7" t="s">
        <v>19</v>
      </c>
      <c r="G40" s="8">
        <f>G14+G23+G29</f>
        <v>3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4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2</v>
      </c>
    </row>
    <row r="50" spans="1:7" ht="16.5" x14ac:dyDescent="0.15">
      <c r="B50" s="68"/>
      <c r="C50" s="7" t="s">
        <v>52</v>
      </c>
      <c r="D50" s="8">
        <f>D31+D32+D33+D34</f>
        <v>0</v>
      </c>
      <c r="E50" s="7"/>
      <c r="F50" s="7" t="s">
        <v>52</v>
      </c>
      <c r="G50" s="8">
        <f>G30+G31+G32+G33+G34</f>
        <v>1</v>
      </c>
    </row>
    <row r="51" spans="1:7" ht="16.5" x14ac:dyDescent="0.15">
      <c r="A51" s="63" t="s">
        <v>53</v>
      </c>
      <c r="B51" s="63">
        <v>41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124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83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0.66935483870967738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22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2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1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2</v>
      </c>
    </row>
    <row r="15" spans="2:7" ht="16.5" x14ac:dyDescent="0.15">
      <c r="B15" s="3" t="s">
        <v>20</v>
      </c>
      <c r="C15" s="3" t="s">
        <v>11</v>
      </c>
      <c r="D15" s="4">
        <v>1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1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3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1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6</v>
      </c>
    </row>
    <row r="40" spans="2:7" ht="16.5" x14ac:dyDescent="0.15">
      <c r="B40" s="3"/>
      <c r="C40" s="7" t="s">
        <v>19</v>
      </c>
      <c r="D40" s="8">
        <f>D14+D23+D29+D30</f>
        <v>0</v>
      </c>
      <c r="E40" s="7"/>
      <c r="F40" s="7" t="s">
        <v>19</v>
      </c>
      <c r="G40" s="8">
        <f>G14+G23+G29</f>
        <v>3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6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3</v>
      </c>
    </row>
    <row r="50" spans="1:7" ht="16.5" x14ac:dyDescent="0.15">
      <c r="B50" s="68"/>
      <c r="C50" s="7" t="s">
        <v>52</v>
      </c>
      <c r="D50" s="8">
        <f>D31+D32+D33+D34</f>
        <v>0</v>
      </c>
      <c r="E50" s="7"/>
      <c r="F50" s="7" t="s">
        <v>52</v>
      </c>
      <c r="G50" s="8">
        <f>G30+G31+G32+G33+G34</f>
        <v>1</v>
      </c>
    </row>
    <row r="51" spans="1:7" ht="16.5" x14ac:dyDescent="0.15">
      <c r="A51" s="63" t="s">
        <v>53</v>
      </c>
      <c r="B51" s="63">
        <v>42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114.9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72.900000000000006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0.6344647519582246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7</v>
      </c>
      <c r="E8" s="3" t="s">
        <v>9</v>
      </c>
      <c r="F8" s="3"/>
      <c r="G8" s="4">
        <f>SUM(G9:G35)</f>
        <v>29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2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2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2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2</v>
      </c>
      <c r="E17" s="3" t="s">
        <v>22</v>
      </c>
      <c r="F17" s="3" t="s">
        <v>13</v>
      </c>
      <c r="G17" s="4">
        <v>3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1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2</v>
      </c>
    </row>
    <row r="31" spans="2:7" ht="16.5" x14ac:dyDescent="0.15">
      <c r="B31" s="3" t="s">
        <v>38</v>
      </c>
      <c r="C31" s="3" t="s">
        <v>37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1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3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2</v>
      </c>
    </row>
    <row r="39" spans="2:7" ht="16.5" x14ac:dyDescent="0.15">
      <c r="B39" s="3"/>
      <c r="C39" s="7" t="s">
        <v>11</v>
      </c>
      <c r="D39" s="8">
        <f>D9+D11+D12+D15+D16+D24++D19+D25+D22+D27</f>
        <v>1</v>
      </c>
      <c r="E39" s="7"/>
      <c r="F39" s="7" t="s">
        <v>11</v>
      </c>
      <c r="G39" s="8">
        <f>G9+G11+G12+G15+G16+G24++G19+G25+G22+G27</f>
        <v>7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3</v>
      </c>
    </row>
    <row r="41" spans="2:7" ht="16.5" x14ac:dyDescent="0.15">
      <c r="B41" s="3"/>
      <c r="C41" s="7" t="s">
        <v>13</v>
      </c>
      <c r="D41" s="8">
        <f>D10+D17+D20</f>
        <v>3</v>
      </c>
      <c r="E41" s="7"/>
      <c r="F41" s="7" t="s">
        <v>13</v>
      </c>
      <c r="G41" s="8">
        <f>G10+G17+G20</f>
        <v>9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3</v>
      </c>
    </row>
    <row r="50" spans="1:7" ht="16.5" x14ac:dyDescent="0.15">
      <c r="B50" s="68"/>
      <c r="C50" s="7" t="s">
        <v>52</v>
      </c>
      <c r="D50" s="8">
        <f>D31+D32+D33+D34</f>
        <v>1</v>
      </c>
      <c r="E50" s="7"/>
      <c r="F50" s="7" t="s">
        <v>52</v>
      </c>
      <c r="G50" s="8">
        <f>G30+G31+G32+G33+G34</f>
        <v>3</v>
      </c>
    </row>
    <row r="51" spans="1:7" ht="16.5" x14ac:dyDescent="0.15">
      <c r="A51" s="63" t="s">
        <v>53</v>
      </c>
      <c r="B51" s="63">
        <v>59.5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175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115.5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0.66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7</v>
      </c>
      <c r="E8" s="3" t="s">
        <v>9</v>
      </c>
      <c r="F8" s="3"/>
      <c r="G8" s="4">
        <f>SUM(G9:G35)</f>
        <v>36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2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3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1</v>
      </c>
      <c r="E13" s="3" t="s">
        <v>16</v>
      </c>
      <c r="F13" s="3" t="s">
        <v>17</v>
      </c>
      <c r="G13" s="4">
        <v>3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3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1</v>
      </c>
      <c r="E17" s="3" t="s">
        <v>22</v>
      </c>
      <c r="F17" s="3" t="s">
        <v>13</v>
      </c>
      <c r="G17" s="4">
        <v>4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2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1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1</v>
      </c>
      <c r="E33" s="3" t="s">
        <v>40</v>
      </c>
      <c r="F33" s="3" t="s">
        <v>37</v>
      </c>
      <c r="G33" s="4">
        <v>1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4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1</v>
      </c>
      <c r="E38" s="7"/>
      <c r="F38" s="7" t="s">
        <v>17</v>
      </c>
      <c r="G38" s="8">
        <f>G13+G18+G21+G26</f>
        <v>3</v>
      </c>
    </row>
    <row r="39" spans="2:7" ht="16.5" x14ac:dyDescent="0.15">
      <c r="B39" s="3"/>
      <c r="C39" s="7" t="s">
        <v>11</v>
      </c>
      <c r="D39" s="8">
        <f>D9+D11+D12+D15+D16+D24++D19+D25+D22+D27</f>
        <v>0</v>
      </c>
      <c r="E39" s="7"/>
      <c r="F39" s="7" t="s">
        <v>11</v>
      </c>
      <c r="G39" s="8">
        <f>G9+G11+G12+G15+G16+G24++G19+G25+G22+G27</f>
        <v>7</v>
      </c>
    </row>
    <row r="40" spans="2:7" ht="16.5" x14ac:dyDescent="0.15">
      <c r="B40" s="3"/>
      <c r="C40" s="7" t="s">
        <v>19</v>
      </c>
      <c r="D40" s="8">
        <f>D14+D23+D29+D30+D30</f>
        <v>1</v>
      </c>
      <c r="E40" s="7"/>
      <c r="F40" s="7" t="s">
        <v>19</v>
      </c>
      <c r="G40" s="8">
        <f>G14+G23+G29</f>
        <v>4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11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4</v>
      </c>
    </row>
    <row r="50" spans="1:7" ht="16.5" x14ac:dyDescent="0.15">
      <c r="B50" s="68"/>
      <c r="C50" s="7" t="s">
        <v>52</v>
      </c>
      <c r="D50" s="8">
        <f>D32+D33+D34</f>
        <v>1</v>
      </c>
      <c r="E50" s="7"/>
      <c r="F50" s="7" t="s">
        <v>52</v>
      </c>
      <c r="G50" s="8">
        <f>G30+G31+G32+G33+G34</f>
        <v>5</v>
      </c>
    </row>
    <row r="51" spans="1:7" ht="16.5" x14ac:dyDescent="0.15">
      <c r="A51" s="63" t="s">
        <v>53</v>
      </c>
      <c r="B51" s="63">
        <v>59.5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158.9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99.4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0.62555066079295152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6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8</v>
      </c>
      <c r="E8" s="3" t="s">
        <v>9</v>
      </c>
      <c r="F8" s="3"/>
      <c r="G8" s="4">
        <f>SUM(G9:G35)</f>
        <v>44</v>
      </c>
    </row>
    <row r="9" spans="2:7" ht="16.5" x14ac:dyDescent="0.15">
      <c r="B9" s="3" t="s">
        <v>10</v>
      </c>
      <c r="C9" s="3" t="s">
        <v>11</v>
      </c>
      <c r="D9" s="4">
        <v>2</v>
      </c>
      <c r="E9" s="3" t="s">
        <v>10</v>
      </c>
      <c r="F9" s="3" t="s">
        <v>11</v>
      </c>
      <c r="G9" s="4">
        <v>4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4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3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3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2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4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1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4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1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1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2</v>
      </c>
      <c r="E27" s="3" t="s">
        <v>32</v>
      </c>
      <c r="F27" s="3" t="s">
        <v>11</v>
      </c>
      <c r="G27" s="4">
        <v>3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2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2</v>
      </c>
      <c r="E30" s="3" t="s">
        <v>36</v>
      </c>
      <c r="F30" s="3" t="s">
        <v>37</v>
      </c>
      <c r="G30" s="4">
        <v>4</v>
      </c>
    </row>
    <row r="31" spans="2:7" ht="16.5" x14ac:dyDescent="0.15">
      <c r="B31" s="3" t="s">
        <v>58</v>
      </c>
      <c r="C31" s="3" t="s">
        <v>19</v>
      </c>
      <c r="D31" s="4">
        <v>1</v>
      </c>
      <c r="E31" s="3" t="s">
        <v>38</v>
      </c>
      <c r="F31" s="3" t="s">
        <v>37</v>
      </c>
      <c r="G31" s="4">
        <v>2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1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1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0</v>
      </c>
    </row>
    <row r="35" spans="2:7" ht="16.5" x14ac:dyDescent="0.15">
      <c r="B35" s="3" t="s">
        <v>42</v>
      </c>
      <c r="C35" s="3" t="s">
        <v>43</v>
      </c>
      <c r="D35" s="4">
        <v>0</v>
      </c>
      <c r="E35" s="3" t="s">
        <v>42</v>
      </c>
      <c r="F35" s="3" t="s">
        <v>43</v>
      </c>
      <c r="G35" s="4">
        <v>4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3</v>
      </c>
    </row>
    <row r="39" spans="2:7" ht="16.5" x14ac:dyDescent="0.15">
      <c r="B39" s="3"/>
      <c r="C39" s="7" t="s">
        <v>11</v>
      </c>
      <c r="D39" s="8">
        <f>D9+D11+D12+D15+D16+D24++D19+D25+D22+D27</f>
        <v>4</v>
      </c>
      <c r="E39" s="7"/>
      <c r="F39" s="7" t="s">
        <v>11</v>
      </c>
      <c r="G39" s="8">
        <f>G9+G11+G12+G15+G16+G24++G19+G25+G22+G27</f>
        <v>11</v>
      </c>
    </row>
    <row r="40" spans="2:7" ht="16.5" x14ac:dyDescent="0.15">
      <c r="B40" s="3"/>
      <c r="C40" s="7" t="s">
        <v>19</v>
      </c>
      <c r="D40" s="8">
        <f>D14+D23+D29+D30+D30</f>
        <v>4</v>
      </c>
      <c r="E40" s="7"/>
      <c r="F40" s="7" t="s">
        <v>19</v>
      </c>
      <c r="G40" s="8">
        <f>G14+G23+G29</f>
        <v>4</v>
      </c>
    </row>
    <row r="41" spans="2:7" ht="16.5" x14ac:dyDescent="0.15">
      <c r="B41" s="3"/>
      <c r="C41" s="7" t="s">
        <v>13</v>
      </c>
      <c r="D41" s="8">
        <f>D10+D17+D20</f>
        <v>1</v>
      </c>
      <c r="E41" s="7"/>
      <c r="F41" s="7" t="s">
        <v>13</v>
      </c>
      <c r="G41" s="8">
        <f>G10+G17+G20</f>
        <v>12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2</v>
      </c>
    </row>
    <row r="49" spans="1:7" ht="16.5" x14ac:dyDescent="0.15">
      <c r="B49" s="3"/>
      <c r="C49" s="7" t="s">
        <v>43</v>
      </c>
      <c r="D49" s="8">
        <f>D35</f>
        <v>0</v>
      </c>
      <c r="E49" s="7"/>
      <c r="F49" s="7" t="s">
        <v>43</v>
      </c>
      <c r="G49" s="8">
        <f>G35</f>
        <v>4</v>
      </c>
    </row>
    <row r="50" spans="1:7" ht="16.5" x14ac:dyDescent="0.15">
      <c r="B50" s="68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8</v>
      </c>
    </row>
    <row r="51" spans="1:7" ht="16.5" x14ac:dyDescent="0.15">
      <c r="A51" s="63" t="s">
        <v>53</v>
      </c>
      <c r="B51" s="63">
        <v>67.5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190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122.5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0.64473684210526316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5</v>
      </c>
      <c r="E8" s="3" t="s">
        <v>9</v>
      </c>
      <c r="F8" s="3"/>
      <c r="G8" s="4">
        <f>SUM(G9:G35)</f>
        <v>5</v>
      </c>
    </row>
    <row r="9" spans="2:7" ht="16.5" x14ac:dyDescent="0.15">
      <c r="B9" s="3" t="s">
        <v>10</v>
      </c>
      <c r="C9" s="3" t="s">
        <v>11</v>
      </c>
      <c r="D9" s="4">
        <v>1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0</v>
      </c>
      <c r="E10" s="3" t="s">
        <v>12</v>
      </c>
      <c r="F10" s="3" t="s">
        <v>13</v>
      </c>
      <c r="G10" s="4">
        <v>0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0</v>
      </c>
      <c r="E14" s="3" t="s">
        <v>18</v>
      </c>
      <c r="F14" s="3" t="s">
        <v>19</v>
      </c>
      <c r="G14" s="4">
        <v>0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0</v>
      </c>
      <c r="E16" s="3" t="s">
        <v>21</v>
      </c>
      <c r="F16" s="3" t="s">
        <v>11</v>
      </c>
      <c r="G16" s="4">
        <v>0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0</v>
      </c>
      <c r="E20" s="3" t="s">
        <v>25</v>
      </c>
      <c r="F20" s="3" t="s">
        <v>13</v>
      </c>
      <c r="G20" s="4">
        <v>0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0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1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1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1</v>
      </c>
      <c r="E34" s="3" t="s">
        <v>41</v>
      </c>
      <c r="F34" s="3" t="s">
        <v>37</v>
      </c>
      <c r="G34" s="4">
        <v>1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1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0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2</v>
      </c>
    </row>
    <row r="40" spans="2:7" ht="16.5" x14ac:dyDescent="0.15">
      <c r="B40" s="3"/>
      <c r="C40" s="7" t="s">
        <v>19</v>
      </c>
      <c r="D40" s="8">
        <f>D14+D23+D29+D30</f>
        <v>1</v>
      </c>
      <c r="E40" s="7"/>
      <c r="F40" s="7" t="s">
        <v>19</v>
      </c>
      <c r="G40" s="8">
        <f>G14+G23+G29</f>
        <v>0</v>
      </c>
    </row>
    <row r="41" spans="2:7" ht="16.5" x14ac:dyDescent="0.15">
      <c r="B41" s="3"/>
      <c r="C41" s="7" t="s">
        <v>13</v>
      </c>
      <c r="D41" s="8">
        <f>D10+D17+D20</f>
        <v>0</v>
      </c>
      <c r="E41" s="7"/>
      <c r="F41" s="7" t="s">
        <v>13</v>
      </c>
      <c r="G41" s="8">
        <f>G10+G17+G20</f>
        <v>0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1</v>
      </c>
    </row>
    <row r="50" spans="1:7" ht="16.5" x14ac:dyDescent="0.15">
      <c r="B50" s="68"/>
      <c r="C50" s="7" t="s">
        <v>52</v>
      </c>
      <c r="D50" s="8">
        <f>D32+D33+D34</f>
        <v>1</v>
      </c>
      <c r="E50" s="7"/>
      <c r="F50" s="7" t="s">
        <v>52</v>
      </c>
      <c r="G50" s="8">
        <f>G30+G31+G32+G33+G34</f>
        <v>2</v>
      </c>
    </row>
    <row r="51" spans="1:7" ht="16.5" x14ac:dyDescent="0.15">
      <c r="A51" s="63" t="s">
        <v>53</v>
      </c>
      <c r="B51" s="63">
        <v>40.5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107.9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67.400000000000006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0.6246524559777572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8" workbookViewId="0">
      <selection activeCell="D38" sqref="D38:D50"/>
    </sheetView>
  </sheetViews>
  <sheetFormatPr defaultColWidth="9" defaultRowHeight="13.5" x14ac:dyDescent="0.15"/>
  <cols>
    <col min="1" max="1" width="9" style="1"/>
    <col min="2" max="2" width="29.625" style="1" customWidth="1"/>
    <col min="3" max="3" width="13" style="1" customWidth="1"/>
    <col min="4" max="4" width="15.375" style="1" customWidth="1"/>
    <col min="5" max="5" width="27" style="1" customWidth="1"/>
    <col min="6" max="6" width="17" style="1" customWidth="1"/>
    <col min="7" max="7" width="11.875" style="1" customWidth="1"/>
    <col min="8" max="16384" width="9" style="1"/>
  </cols>
  <sheetData>
    <row r="1" spans="2:7" ht="16.5" x14ac:dyDescent="0.15">
      <c r="B1" s="61" t="s">
        <v>0</v>
      </c>
      <c r="C1" s="61"/>
      <c r="D1" s="62" t="s">
        <v>1</v>
      </c>
      <c r="E1" s="71"/>
      <c r="F1" s="72"/>
      <c r="G1" s="72"/>
    </row>
    <row r="2" spans="2:7" ht="16.5" x14ac:dyDescent="0.15">
      <c r="B2" s="63" t="s">
        <v>2</v>
      </c>
      <c r="C2" s="3"/>
      <c r="D2" s="64" t="s">
        <v>3</v>
      </c>
      <c r="E2" s="73"/>
      <c r="F2" s="3"/>
      <c r="G2" s="3"/>
    </row>
    <row r="3" spans="2:7" ht="16.5" x14ac:dyDescent="0.15">
      <c r="B3" s="3" t="s">
        <v>4</v>
      </c>
      <c r="C3" s="3"/>
      <c r="D3" s="65">
        <v>184</v>
      </c>
      <c r="E3" s="2"/>
      <c r="F3" s="3"/>
      <c r="G3" s="3"/>
    </row>
    <row r="4" spans="2:7" ht="16.5" x14ac:dyDescent="0.15">
      <c r="B4" s="3" t="s">
        <v>5</v>
      </c>
      <c r="C4" s="3"/>
      <c r="D4" s="65">
        <v>331</v>
      </c>
      <c r="E4" s="2"/>
      <c r="F4" s="3"/>
      <c r="G4" s="3"/>
    </row>
    <row r="5" spans="2:7" ht="16.5" x14ac:dyDescent="0.15">
      <c r="B5" s="3" t="s">
        <v>6</v>
      </c>
      <c r="C5" s="3"/>
      <c r="D5" s="65">
        <v>2</v>
      </c>
      <c r="E5" s="2"/>
      <c r="F5" s="3"/>
      <c r="G5" s="3"/>
    </row>
    <row r="6" spans="2:7" ht="16.5" x14ac:dyDescent="0.15">
      <c r="B6" s="3" t="s">
        <v>7</v>
      </c>
      <c r="C6" s="3"/>
      <c r="D6" s="65">
        <v>2</v>
      </c>
      <c r="E6" s="2"/>
      <c r="F6" s="3"/>
      <c r="G6" s="3"/>
    </row>
    <row r="7" spans="2:7" ht="16.5" x14ac:dyDescent="0.15">
      <c r="B7" s="3"/>
      <c r="C7" s="3"/>
      <c r="D7" s="65"/>
      <c r="E7" s="2"/>
      <c r="F7" s="3"/>
      <c r="G7" s="3"/>
    </row>
    <row r="8" spans="2:7" ht="16.5" x14ac:dyDescent="0.15">
      <c r="B8" s="3" t="s">
        <v>8</v>
      </c>
      <c r="C8" s="3"/>
      <c r="D8" s="4">
        <f>SUM(D9:D35)</f>
        <v>6</v>
      </c>
      <c r="E8" s="3" t="s">
        <v>9</v>
      </c>
      <c r="F8" s="3"/>
      <c r="G8" s="4">
        <f>SUM(G9:G35)</f>
        <v>11</v>
      </c>
    </row>
    <row r="9" spans="2:7" ht="16.5" x14ac:dyDescent="0.15">
      <c r="B9" s="3" t="s">
        <v>10</v>
      </c>
      <c r="C9" s="3" t="s">
        <v>11</v>
      </c>
      <c r="D9" s="4">
        <v>0</v>
      </c>
      <c r="E9" s="3" t="s">
        <v>10</v>
      </c>
      <c r="F9" s="3" t="s">
        <v>11</v>
      </c>
      <c r="G9" s="4">
        <v>1</v>
      </c>
    </row>
    <row r="10" spans="2:7" ht="16.5" x14ac:dyDescent="0.15">
      <c r="B10" s="3" t="s">
        <v>12</v>
      </c>
      <c r="C10" s="3" t="s">
        <v>13</v>
      </c>
      <c r="D10" s="4">
        <v>1</v>
      </c>
      <c r="E10" s="3" t="s">
        <v>12</v>
      </c>
      <c r="F10" s="3" t="s">
        <v>13</v>
      </c>
      <c r="G10" s="4">
        <v>1</v>
      </c>
    </row>
    <row r="11" spans="2:7" ht="16.5" x14ac:dyDescent="0.15">
      <c r="B11" s="3" t="s">
        <v>14</v>
      </c>
      <c r="C11" s="3" t="s">
        <v>11</v>
      </c>
      <c r="D11" s="4">
        <v>0</v>
      </c>
      <c r="E11" s="3" t="s">
        <v>14</v>
      </c>
      <c r="F11" s="3" t="s">
        <v>11</v>
      </c>
      <c r="G11" s="4">
        <v>0</v>
      </c>
    </row>
    <row r="12" spans="2:7" ht="16.5" x14ac:dyDescent="0.15">
      <c r="B12" s="3" t="s">
        <v>15</v>
      </c>
      <c r="C12" s="3" t="s">
        <v>11</v>
      </c>
      <c r="D12" s="4">
        <v>0</v>
      </c>
      <c r="E12" s="3" t="s">
        <v>15</v>
      </c>
      <c r="F12" s="3" t="s">
        <v>11</v>
      </c>
      <c r="G12" s="4">
        <v>0</v>
      </c>
    </row>
    <row r="13" spans="2:7" ht="16.5" x14ac:dyDescent="0.15">
      <c r="B13" s="3" t="s">
        <v>16</v>
      </c>
      <c r="C13" s="3" t="s">
        <v>17</v>
      </c>
      <c r="D13" s="4">
        <v>0</v>
      </c>
      <c r="E13" s="3" t="s">
        <v>16</v>
      </c>
      <c r="F13" s="3" t="s">
        <v>17</v>
      </c>
      <c r="G13" s="4">
        <v>0</v>
      </c>
    </row>
    <row r="14" spans="2:7" ht="16.5" x14ac:dyDescent="0.15">
      <c r="B14" s="3" t="s">
        <v>18</v>
      </c>
      <c r="C14" s="3" t="s">
        <v>19</v>
      </c>
      <c r="D14" s="4">
        <v>1</v>
      </c>
      <c r="E14" s="3" t="s">
        <v>18</v>
      </c>
      <c r="F14" s="3" t="s">
        <v>19</v>
      </c>
      <c r="G14" s="4">
        <v>1</v>
      </c>
    </row>
    <row r="15" spans="2:7" ht="16.5" x14ac:dyDescent="0.15">
      <c r="B15" s="3" t="s">
        <v>20</v>
      </c>
      <c r="C15" s="3" t="s">
        <v>11</v>
      </c>
      <c r="D15" s="4">
        <v>0</v>
      </c>
      <c r="E15" s="3" t="s">
        <v>20</v>
      </c>
      <c r="F15" s="3" t="s">
        <v>11</v>
      </c>
      <c r="G15" s="4">
        <v>0</v>
      </c>
    </row>
    <row r="16" spans="2:7" ht="16.5" x14ac:dyDescent="0.15">
      <c r="B16" s="3" t="s">
        <v>21</v>
      </c>
      <c r="C16" s="3" t="s">
        <v>11</v>
      </c>
      <c r="D16" s="4">
        <v>2</v>
      </c>
      <c r="E16" s="3" t="s">
        <v>21</v>
      </c>
      <c r="F16" s="3" t="s">
        <v>11</v>
      </c>
      <c r="G16" s="4">
        <v>2</v>
      </c>
    </row>
    <row r="17" spans="2:7" ht="16.5" x14ac:dyDescent="0.15">
      <c r="B17" s="3" t="s">
        <v>22</v>
      </c>
      <c r="C17" s="3" t="s">
        <v>13</v>
      </c>
      <c r="D17" s="4">
        <v>0</v>
      </c>
      <c r="E17" s="3" t="s">
        <v>22</v>
      </c>
      <c r="F17" s="3" t="s">
        <v>13</v>
      </c>
      <c r="G17" s="4">
        <v>0</v>
      </c>
    </row>
    <row r="18" spans="2:7" ht="16.5" x14ac:dyDescent="0.15">
      <c r="B18" s="3" t="s">
        <v>23</v>
      </c>
      <c r="C18" s="3" t="s">
        <v>17</v>
      </c>
      <c r="D18" s="4">
        <v>0</v>
      </c>
      <c r="E18" s="3" t="s">
        <v>23</v>
      </c>
      <c r="F18" s="3" t="s">
        <v>17</v>
      </c>
      <c r="G18" s="4">
        <v>0</v>
      </c>
    </row>
    <row r="19" spans="2:7" ht="16.5" x14ac:dyDescent="0.15">
      <c r="B19" s="3" t="s">
        <v>24</v>
      </c>
      <c r="C19" s="3" t="s">
        <v>11</v>
      </c>
      <c r="D19" s="4">
        <v>0</v>
      </c>
      <c r="E19" s="3" t="s">
        <v>24</v>
      </c>
      <c r="F19" s="3" t="s">
        <v>11</v>
      </c>
      <c r="G19" s="4">
        <v>0</v>
      </c>
    </row>
    <row r="20" spans="2:7" ht="16.5" x14ac:dyDescent="0.15">
      <c r="B20" s="3" t="s">
        <v>25</v>
      </c>
      <c r="C20" s="3" t="s">
        <v>13</v>
      </c>
      <c r="D20" s="4">
        <v>1</v>
      </c>
      <c r="E20" s="3" t="s">
        <v>25</v>
      </c>
      <c r="F20" s="3" t="s">
        <v>13</v>
      </c>
      <c r="G20" s="4">
        <v>1</v>
      </c>
    </row>
    <row r="21" spans="2:7" ht="16.5" x14ac:dyDescent="0.15">
      <c r="B21" s="3" t="s">
        <v>26</v>
      </c>
      <c r="C21" s="3" t="s">
        <v>17</v>
      </c>
      <c r="D21" s="4">
        <v>0</v>
      </c>
      <c r="E21" s="3" t="s">
        <v>26</v>
      </c>
      <c r="F21" s="3" t="s">
        <v>17</v>
      </c>
      <c r="G21" s="4">
        <v>0</v>
      </c>
    </row>
    <row r="22" spans="2:7" ht="16.5" x14ac:dyDescent="0.15">
      <c r="B22" s="3" t="s">
        <v>27</v>
      </c>
      <c r="C22" s="3" t="s">
        <v>11</v>
      </c>
      <c r="D22" s="4">
        <v>0</v>
      </c>
      <c r="E22" s="3" t="s">
        <v>27</v>
      </c>
      <c r="F22" s="3" t="s">
        <v>11</v>
      </c>
      <c r="G22" s="4">
        <v>0</v>
      </c>
    </row>
    <row r="23" spans="2:7" ht="16.5" x14ac:dyDescent="0.15">
      <c r="B23" s="3" t="s">
        <v>28</v>
      </c>
      <c r="C23" s="3" t="s">
        <v>19</v>
      </c>
      <c r="D23" s="4">
        <v>0</v>
      </c>
      <c r="E23" s="3" t="s">
        <v>28</v>
      </c>
      <c r="F23" s="3" t="s">
        <v>19</v>
      </c>
      <c r="G23" s="4">
        <v>0</v>
      </c>
    </row>
    <row r="24" spans="2:7" ht="16.5" x14ac:dyDescent="0.15">
      <c r="B24" s="3" t="s">
        <v>29</v>
      </c>
      <c r="C24" s="3" t="s">
        <v>11</v>
      </c>
      <c r="D24" s="4">
        <v>0</v>
      </c>
      <c r="E24" s="3" t="s">
        <v>29</v>
      </c>
      <c r="F24" s="3" t="s">
        <v>11</v>
      </c>
      <c r="G24" s="4">
        <v>0</v>
      </c>
    </row>
    <row r="25" spans="2:7" ht="16.5" x14ac:dyDescent="0.15">
      <c r="B25" s="3" t="s">
        <v>30</v>
      </c>
      <c r="C25" s="3" t="s">
        <v>11</v>
      </c>
      <c r="D25" s="4">
        <v>0</v>
      </c>
      <c r="E25" s="3" t="s">
        <v>30</v>
      </c>
      <c r="F25" s="3" t="s">
        <v>11</v>
      </c>
      <c r="G25" s="4">
        <v>0</v>
      </c>
    </row>
    <row r="26" spans="2:7" ht="16.5" x14ac:dyDescent="0.15">
      <c r="B26" s="3" t="s">
        <v>31</v>
      </c>
      <c r="C26" s="3" t="s">
        <v>17</v>
      </c>
      <c r="D26" s="4">
        <v>0</v>
      </c>
      <c r="E26" s="3" t="s">
        <v>31</v>
      </c>
      <c r="F26" s="3" t="s">
        <v>17</v>
      </c>
      <c r="G26" s="4">
        <v>0</v>
      </c>
    </row>
    <row r="27" spans="2:7" ht="16.5" x14ac:dyDescent="0.15">
      <c r="B27" s="3" t="s">
        <v>32</v>
      </c>
      <c r="C27" s="3" t="s">
        <v>11</v>
      </c>
      <c r="D27" s="4">
        <v>0</v>
      </c>
      <c r="E27" s="3" t="s">
        <v>32</v>
      </c>
      <c r="F27" s="3" t="s">
        <v>11</v>
      </c>
      <c r="G27" s="4">
        <v>1</v>
      </c>
    </row>
    <row r="28" spans="2:7" ht="16.5" x14ac:dyDescent="0.15">
      <c r="B28" s="3" t="s">
        <v>33</v>
      </c>
      <c r="C28" s="3" t="s">
        <v>34</v>
      </c>
      <c r="D28" s="4">
        <v>0</v>
      </c>
      <c r="E28" s="3" t="s">
        <v>33</v>
      </c>
      <c r="F28" s="3" t="s">
        <v>34</v>
      </c>
      <c r="G28" s="4">
        <v>0</v>
      </c>
    </row>
    <row r="29" spans="2:7" ht="16.5" x14ac:dyDescent="0.15">
      <c r="B29" s="3" t="s">
        <v>35</v>
      </c>
      <c r="C29" s="3" t="s">
        <v>19</v>
      </c>
      <c r="D29" s="4">
        <v>0</v>
      </c>
      <c r="E29" s="3" t="s">
        <v>35</v>
      </c>
      <c r="F29" s="3" t="s">
        <v>19</v>
      </c>
      <c r="G29" s="4">
        <v>0</v>
      </c>
    </row>
    <row r="30" spans="2:7" ht="16.5" x14ac:dyDescent="0.15">
      <c r="B30" s="3" t="s">
        <v>57</v>
      </c>
      <c r="C30" s="3" t="s">
        <v>19</v>
      </c>
      <c r="D30" s="4">
        <v>0</v>
      </c>
      <c r="E30" s="3" t="s">
        <v>36</v>
      </c>
      <c r="F30" s="3" t="s">
        <v>37</v>
      </c>
      <c r="G30" s="4">
        <v>1</v>
      </c>
    </row>
    <row r="31" spans="2:7" ht="16.5" x14ac:dyDescent="0.15">
      <c r="B31" s="3" t="s">
        <v>58</v>
      </c>
      <c r="C31" s="3" t="s">
        <v>19</v>
      </c>
      <c r="D31" s="4">
        <v>0</v>
      </c>
      <c r="E31" s="3" t="s">
        <v>38</v>
      </c>
      <c r="F31" s="3" t="s">
        <v>37</v>
      </c>
      <c r="G31" s="4">
        <v>0</v>
      </c>
    </row>
    <row r="32" spans="2:7" ht="16.5" x14ac:dyDescent="0.15">
      <c r="B32" s="3" t="s">
        <v>39</v>
      </c>
      <c r="C32" s="3" t="s">
        <v>37</v>
      </c>
      <c r="D32" s="4">
        <v>0</v>
      </c>
      <c r="E32" s="3" t="s">
        <v>39</v>
      </c>
      <c r="F32" s="3" t="s">
        <v>37</v>
      </c>
      <c r="G32" s="4">
        <v>0</v>
      </c>
    </row>
    <row r="33" spans="2:7" ht="16.5" x14ac:dyDescent="0.15">
      <c r="B33" s="3" t="s">
        <v>40</v>
      </c>
      <c r="C33" s="3" t="s">
        <v>37</v>
      </c>
      <c r="D33" s="4">
        <v>0</v>
      </c>
      <c r="E33" s="3" t="s">
        <v>40</v>
      </c>
      <c r="F33" s="3" t="s">
        <v>37</v>
      </c>
      <c r="G33" s="4">
        <v>0</v>
      </c>
    </row>
    <row r="34" spans="2:7" ht="16.5" x14ac:dyDescent="0.15">
      <c r="B34" s="3" t="s">
        <v>41</v>
      </c>
      <c r="C34" s="3" t="s">
        <v>37</v>
      </c>
      <c r="D34" s="4">
        <v>0</v>
      </c>
      <c r="E34" s="3" t="s">
        <v>41</v>
      </c>
      <c r="F34" s="3" t="s">
        <v>37</v>
      </c>
      <c r="G34" s="4">
        <v>1</v>
      </c>
    </row>
    <row r="35" spans="2:7" ht="16.5" x14ac:dyDescent="0.15">
      <c r="B35" s="3" t="s">
        <v>42</v>
      </c>
      <c r="C35" s="3" t="s">
        <v>43</v>
      </c>
      <c r="D35" s="4">
        <v>1</v>
      </c>
      <c r="E35" s="3" t="s">
        <v>42</v>
      </c>
      <c r="F35" s="3" t="s">
        <v>43</v>
      </c>
      <c r="G35" s="4">
        <v>2</v>
      </c>
    </row>
    <row r="36" spans="2:7" ht="16.5" x14ac:dyDescent="0.15">
      <c r="B36" s="3"/>
      <c r="C36" s="3"/>
      <c r="D36" s="4"/>
      <c r="E36" s="3"/>
      <c r="F36" s="3"/>
      <c r="G36" s="3"/>
    </row>
    <row r="37" spans="2:7" ht="16.5" x14ac:dyDescent="0.15">
      <c r="B37" s="3"/>
      <c r="C37" s="67" t="s">
        <v>44</v>
      </c>
      <c r="D37" s="74"/>
      <c r="E37" s="3"/>
      <c r="F37" s="5" t="s">
        <v>45</v>
      </c>
      <c r="G37" s="6"/>
    </row>
    <row r="38" spans="2:7" ht="16.5" x14ac:dyDescent="0.15">
      <c r="B38" s="3"/>
      <c r="C38" s="7" t="s">
        <v>17</v>
      </c>
      <c r="D38" s="8">
        <f>D13+D18+D21+D26</f>
        <v>0</v>
      </c>
      <c r="E38" s="7"/>
      <c r="F38" s="7" t="s">
        <v>17</v>
      </c>
      <c r="G38" s="8">
        <f>G13+G18+G21+G26</f>
        <v>0</v>
      </c>
    </row>
    <row r="39" spans="2:7" ht="16.5" x14ac:dyDescent="0.15">
      <c r="B39" s="3"/>
      <c r="C39" s="7" t="s">
        <v>11</v>
      </c>
      <c r="D39" s="8">
        <f>D9+D11+D12+D15+D16+D24++D19+D25+D22+D27</f>
        <v>2</v>
      </c>
      <c r="E39" s="7"/>
      <c r="F39" s="7" t="s">
        <v>11</v>
      </c>
      <c r="G39" s="8">
        <f>G9+G11+G12+G15+G16+G24++G19+G25+G22+G27</f>
        <v>4</v>
      </c>
    </row>
    <row r="40" spans="2:7" ht="16.5" x14ac:dyDescent="0.15">
      <c r="B40" s="3"/>
      <c r="C40" s="7" t="s">
        <v>19</v>
      </c>
      <c r="D40" s="8">
        <f>D14+D23+D29+D30+D31</f>
        <v>1</v>
      </c>
      <c r="E40" s="7"/>
      <c r="F40" s="7" t="s">
        <v>19</v>
      </c>
      <c r="G40" s="8">
        <f>G14+G23+G29</f>
        <v>1</v>
      </c>
    </row>
    <row r="41" spans="2:7" ht="16.5" x14ac:dyDescent="0.15">
      <c r="B41" s="3"/>
      <c r="C41" s="7" t="s">
        <v>13</v>
      </c>
      <c r="D41" s="8">
        <f>D10+D17+D20</f>
        <v>2</v>
      </c>
      <c r="E41" s="7"/>
      <c r="F41" s="7" t="s">
        <v>13</v>
      </c>
      <c r="G41" s="8">
        <f>G10+G17+G20</f>
        <v>2</v>
      </c>
    </row>
    <row r="42" spans="2:7" ht="16.5" x14ac:dyDescent="0.15">
      <c r="B42" s="3"/>
      <c r="C42" s="7" t="s">
        <v>46</v>
      </c>
      <c r="D42" s="8">
        <v>0</v>
      </c>
      <c r="E42" s="7"/>
      <c r="F42" s="7" t="s">
        <v>46</v>
      </c>
      <c r="G42" s="8">
        <v>0</v>
      </c>
    </row>
    <row r="43" spans="2:7" ht="16.5" x14ac:dyDescent="0.15">
      <c r="B43" s="3"/>
      <c r="C43" s="7" t="s">
        <v>47</v>
      </c>
      <c r="D43" s="8">
        <v>0</v>
      </c>
      <c r="E43" s="7"/>
      <c r="F43" s="7" t="s">
        <v>47</v>
      </c>
      <c r="G43" s="8">
        <v>0</v>
      </c>
    </row>
    <row r="44" spans="2:7" ht="16.5" x14ac:dyDescent="0.15">
      <c r="B44" s="3"/>
      <c r="C44" s="7" t="s">
        <v>48</v>
      </c>
      <c r="D44" s="8">
        <v>0</v>
      </c>
      <c r="E44" s="7"/>
      <c r="F44" s="7" t="s">
        <v>48</v>
      </c>
      <c r="G44" s="8">
        <v>0</v>
      </c>
    </row>
    <row r="45" spans="2:7" ht="16.5" x14ac:dyDescent="0.15">
      <c r="B45" s="3"/>
      <c r="C45" s="7" t="s">
        <v>49</v>
      </c>
      <c r="D45" s="8">
        <v>0</v>
      </c>
      <c r="E45" s="7"/>
      <c r="F45" s="7" t="s">
        <v>49</v>
      </c>
      <c r="G45" s="8">
        <v>0</v>
      </c>
    </row>
    <row r="46" spans="2:7" ht="16.5" x14ac:dyDescent="0.15">
      <c r="B46" s="3"/>
      <c r="C46" s="7" t="s">
        <v>50</v>
      </c>
      <c r="D46" s="8">
        <f>D26</f>
        <v>0</v>
      </c>
      <c r="E46" s="7"/>
      <c r="F46" s="7" t="s">
        <v>50</v>
      </c>
      <c r="G46" s="8">
        <f>G26</f>
        <v>0</v>
      </c>
    </row>
    <row r="47" spans="2:7" ht="16.5" x14ac:dyDescent="0.15">
      <c r="B47" s="3"/>
      <c r="C47" s="7" t="s">
        <v>51</v>
      </c>
      <c r="D47" s="8">
        <v>0</v>
      </c>
      <c r="E47" s="7"/>
      <c r="F47" s="7" t="s">
        <v>51</v>
      </c>
      <c r="G47" s="8">
        <v>0</v>
      </c>
    </row>
    <row r="48" spans="2:7" ht="16.5" x14ac:dyDescent="0.15">
      <c r="B48" s="3"/>
      <c r="C48" s="7" t="s">
        <v>34</v>
      </c>
      <c r="D48" s="8">
        <f>D28</f>
        <v>0</v>
      </c>
      <c r="E48" s="7"/>
      <c r="F48" s="7" t="s">
        <v>34</v>
      </c>
      <c r="G48" s="8">
        <f>G28</f>
        <v>0</v>
      </c>
    </row>
    <row r="49" spans="1:7" ht="16.5" x14ac:dyDescent="0.15">
      <c r="B49" s="3"/>
      <c r="C49" s="7" t="s">
        <v>43</v>
      </c>
      <c r="D49" s="8">
        <f>D35</f>
        <v>1</v>
      </c>
      <c r="E49" s="7"/>
      <c r="F49" s="7" t="s">
        <v>43</v>
      </c>
      <c r="G49" s="8">
        <f>G35</f>
        <v>2</v>
      </c>
    </row>
    <row r="50" spans="1:7" ht="16.5" x14ac:dyDescent="0.15">
      <c r="B50" s="68"/>
      <c r="C50" s="7" t="s">
        <v>52</v>
      </c>
      <c r="D50" s="8">
        <f>D32+D33+D34</f>
        <v>0</v>
      </c>
      <c r="E50" s="7"/>
      <c r="F50" s="7" t="s">
        <v>52</v>
      </c>
      <c r="G50" s="8">
        <f>G30+G31+G32+G33+G34</f>
        <v>2</v>
      </c>
    </row>
    <row r="51" spans="1:7" ht="16.5" x14ac:dyDescent="0.15">
      <c r="A51" s="63" t="s">
        <v>53</v>
      </c>
      <c r="B51" s="63">
        <v>50.5</v>
      </c>
      <c r="C51" s="3"/>
      <c r="D51" s="8"/>
      <c r="E51" s="3"/>
      <c r="F51" s="3"/>
      <c r="G51" s="3"/>
    </row>
    <row r="52" spans="1:7" ht="16.5" x14ac:dyDescent="0.15">
      <c r="A52" s="63" t="s">
        <v>54</v>
      </c>
      <c r="B52" s="63">
        <v>150.9</v>
      </c>
      <c r="C52" s="3"/>
      <c r="D52" s="8"/>
      <c r="E52" s="3"/>
      <c r="F52" s="3"/>
      <c r="G52" s="3"/>
    </row>
    <row r="53" spans="1:7" ht="16.5" x14ac:dyDescent="0.15">
      <c r="A53" s="69" t="s">
        <v>55</v>
      </c>
      <c r="B53" s="63">
        <f>B52-B51</f>
        <v>100.4</v>
      </c>
      <c r="C53" s="3"/>
      <c r="D53" s="8"/>
      <c r="E53" s="3"/>
      <c r="F53" s="3"/>
      <c r="G53" s="3"/>
    </row>
    <row r="54" spans="1:7" ht="16.5" x14ac:dyDescent="0.15">
      <c r="A54" s="63" t="s">
        <v>56</v>
      </c>
      <c r="B54" s="70">
        <f>B53/B52</f>
        <v>0.6653412856196157</v>
      </c>
      <c r="C54" s="3"/>
      <c r="D54" s="3"/>
      <c r="E54" s="3"/>
      <c r="F54" s="3"/>
      <c r="G54" s="3"/>
    </row>
    <row r="55" spans="1:7" ht="16.5" x14ac:dyDescent="0.15">
      <c r="A55" s="69"/>
    </row>
  </sheetData>
  <sheetProtection formatCells="0" insertHyperlinks="0" autoFilter="0"/>
  <phoneticPr fontId="2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2"/>
  <pixelatorList sheetStid="63"/>
  <pixelatorList sheetStid="64"/>
  <pixelatorList sheetStid="65"/>
  <pixelatorList sheetStid="66"/>
  <pixelatorList sheetStid="67"/>
  <pixelatorList sheetStid="68"/>
  <pixelatorList sheetStid="69"/>
  <pixelatorList sheetStid="70"/>
  <pixelatorList sheetStid="71"/>
  <pixelatorList sheetStid="72"/>
  <pixelatorList sheetStid="73"/>
  <pixelatorList sheetStid="74"/>
  <pixelatorList sheetStid="76"/>
  <pixelatorList sheetStid="77"/>
  <pixelatorList sheetStid="78"/>
  <pixelatorList sheetStid="79"/>
  <pixelatorList sheetStid="80"/>
  <pixelatorList sheetStid="81"/>
  <pixelatorList sheetStid="82"/>
  <pixelatorList sheetStid="84"/>
  <pixelatorList sheetStid="85"/>
  <pixelatorList sheetStid="86"/>
  <pixelatorList sheetStid="87"/>
  <pixelatorList sheetStid="88"/>
  <pixelatorList sheetStid="89"/>
  <pixelatorList sheetStid="90"/>
  <pixelatorList sheetStid="2"/>
  <pixelatorList sheetStid="75"/>
  <pixelatorList sheetStid="83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62" master=""/>
  <rangeList sheetStid="63" master=""/>
  <rangeList sheetStid="64" master=""/>
  <rangeList sheetStid="65" master=""/>
  <rangeList sheetStid="66" master=""/>
  <rangeList sheetStid="67" master=""/>
  <rangeList sheetStid="68" master=""/>
  <rangeList sheetStid="69" master=""/>
  <rangeList sheetStid="70" master=""/>
  <rangeList sheetStid="71" master=""/>
  <rangeList sheetStid="72" master=""/>
  <rangeList sheetStid="73" master=""/>
  <rangeList sheetStid="74" master=""/>
  <rangeList sheetStid="76" master=""/>
  <rangeList sheetStid="77" master=""/>
  <rangeList sheetStid="78" master=""/>
  <rangeList sheetStid="79" master=""/>
  <rangeList sheetStid="80" master=""/>
  <rangeList sheetStid="81" master=""/>
  <rangeList sheetStid="82" master=""/>
  <rangeList sheetStid="84" master=""/>
  <rangeList sheetStid="85" master=""/>
  <rangeList sheetStid="86" master=""/>
  <rangeList sheetStid="87" master=""/>
  <rangeList sheetStid="88" master=""/>
  <rangeList sheetStid="89" master=""/>
  <rangeList sheetStid="90" master=""/>
  <rangeList sheetStid="2" master=""/>
  <rangeList sheetStid="75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62" interlineOnOff="0" interlineColor="0" isDbSheet="0"/>
    <woSheetProps sheetStid="63" interlineOnOff="0" interlineColor="0" isDbSheet="0"/>
    <woSheetProps sheetStid="64" interlineOnOff="0" interlineColor="0" isDbSheet="0"/>
    <woSheetProps sheetStid="65" interlineOnOff="0" interlineColor="0" isDbSheet="0"/>
    <woSheetProps sheetStid="66" interlineOnOff="0" interlineColor="0" isDbSheet="0"/>
    <woSheetProps sheetStid="67" interlineOnOff="0" interlineColor="0" isDbSheet="0"/>
    <woSheetProps sheetStid="68" interlineOnOff="0" interlineColor="0" isDbSheet="0"/>
    <woSheetProps sheetStid="69" interlineOnOff="0" interlineColor="0" isDbSheet="0"/>
    <woSheetProps sheetStid="70" interlineOnOff="0" interlineColor="0" isDbSheet="0"/>
    <woSheetProps sheetStid="71" interlineOnOff="0" interlineColor="0" isDbSheet="0"/>
    <woSheetProps sheetStid="72" interlineOnOff="0" interlineColor="0" isDbSheet="0"/>
    <woSheetProps sheetStid="73" interlineOnOff="0" interlineColor="0" isDbSheet="0"/>
    <woSheetProps sheetStid="74" interlineOnOff="0" interlineColor="0" isDbSheet="0"/>
    <woSheetProps sheetStid="76" interlineOnOff="0" interlineColor="0" isDbSheet="0"/>
    <woSheetProps sheetStid="77" interlineOnOff="0" interlineColor="0" isDbSheet="0"/>
    <woSheetProps sheetStid="78" interlineOnOff="0" interlineColor="0" isDbSheet="0"/>
    <woSheetProps sheetStid="79" interlineOnOff="0" interlineColor="0" isDbSheet="0"/>
    <woSheetProps sheetStid="80" interlineOnOff="0" interlineColor="0" isDbSheet="0"/>
    <woSheetProps sheetStid="81" interlineOnOff="0" interlineColor="0" isDbSheet="0"/>
    <woSheetProps sheetStid="82" interlineOnOff="0" interlineColor="0" isDbSheet="0"/>
    <woSheetProps sheetStid="84" interlineOnOff="0" interlineColor="0" isDbSheet="0"/>
    <woSheetProps sheetStid="85" interlineOnOff="0" interlineColor="0" isDbSheet="0"/>
    <woSheetProps sheetStid="86" interlineOnOff="0" interlineColor="0" isDbSheet="0"/>
    <woSheetProps sheetStid="87" interlineOnOff="0" interlineColor="0" isDbSheet="0"/>
    <woSheetProps sheetStid="88" interlineOnOff="0" interlineColor="0" isDbSheet="0"/>
    <woSheetProps sheetStid="89" interlineOnOff="0" interlineColor="0" isDbSheet="0"/>
    <woSheetProps sheetStid="90" interlineOnOff="0" interlineColor="0" isDbSheet="0"/>
    <woSheetProps sheetStid="2" interlineOnOff="0" interlineColor="0" isDbSheet="0"/>
    <woSheetProps sheetStid="75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2021年11.1</vt:lpstr>
      <vt:lpstr>2021年11.2</vt:lpstr>
      <vt:lpstr>2021年11.3</vt:lpstr>
      <vt:lpstr>2021年11.4</vt:lpstr>
      <vt:lpstr>2021年11.5</vt:lpstr>
      <vt:lpstr>2021年11.6</vt:lpstr>
      <vt:lpstr>2021年11.7</vt:lpstr>
      <vt:lpstr>2021年11.8</vt:lpstr>
      <vt:lpstr>2021年11.9</vt:lpstr>
      <vt:lpstr>2021年11.10</vt:lpstr>
      <vt:lpstr>2021年11.11</vt:lpstr>
      <vt:lpstr>2021年11.12</vt:lpstr>
      <vt:lpstr>2021年11.13</vt:lpstr>
      <vt:lpstr>2021年11.14</vt:lpstr>
      <vt:lpstr>2021年11.15 </vt:lpstr>
      <vt:lpstr>2021年11.16</vt:lpstr>
      <vt:lpstr>2021年11.17</vt:lpstr>
      <vt:lpstr>2021年11.18</vt:lpstr>
      <vt:lpstr>2021年11.19</vt:lpstr>
      <vt:lpstr>2021年11.20</vt:lpstr>
      <vt:lpstr>2021年11.21</vt:lpstr>
      <vt:lpstr>2021年11.22</vt:lpstr>
      <vt:lpstr>2021年11.23</vt:lpstr>
      <vt:lpstr>2021年11.24</vt:lpstr>
      <vt:lpstr>2021年11.25</vt:lpstr>
      <vt:lpstr>2021年11.26</vt:lpstr>
      <vt:lpstr>2021年11.27</vt:lpstr>
      <vt:lpstr>2021年11.28</vt:lpstr>
      <vt:lpstr>数据汇总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戴云雷</dc:creator>
  <cp:lastModifiedBy>刘瑾</cp:lastModifiedBy>
  <dcterms:created xsi:type="dcterms:W3CDTF">2021-09-03T17:16:00Z</dcterms:created>
  <dcterms:modified xsi:type="dcterms:W3CDTF">2021-11-30T03:22:25Z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