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a\Documents\Data Analytics and Vistualization Certificate - 2020\Class Folder\Analysis Projects\Crowd Funding-Project 1\"/>
    </mc:Choice>
  </mc:AlternateContent>
  <xr:revisionPtr revIDLastSave="0" documentId="13_ncr:1_{837374BF-8AEC-4B4C-8845-9375133223B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Sheet1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&amp; Wisker plot" sheetId="9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9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</calcChain>
</file>

<file path=xl/sharedStrings.xml><?xml version="1.0" encoding="utf-8"?>
<sst xmlns="http://schemas.openxmlformats.org/spreadsheetml/2006/main" count="38355" uniqueCount="8403">
  <si>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</si>
  <si>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</si>
  <si>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</si>
  <si>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</si>
  <si>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</si>
  <si>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</si>
  <si>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</si>
  <si>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</si>
  <si>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</si>
  <si>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</si>
  <si>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</si>
  <si>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</si>
  <si>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</si>
  <si>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</si>
  <si>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</si>
  <si>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</si>
  <si>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</si>
  <si>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</si>
  <si>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</si>
  <si>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</si>
  <si>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</si>
  <si>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</si>
  <si>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</si>
  <si>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</si>
  <si>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</si>
  <si>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</si>
  <si>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</si>
  <si>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</si>
  <si>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</si>
  <si>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</si>
  <si>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</si>
  <si>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</si>
  <si>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</si>
  <si>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</si>
  <si>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</si>
  <si>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</si>
  <si>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</si>
  <si>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</si>
  <si>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</si>
  <si>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</si>
  <si>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</si>
  <si>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</si>
  <si>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</si>
  <si>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</si>
  <si>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</si>
  <si>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</si>
  <si>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</si>
  <si>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</si>
  <si>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</si>
  <si>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</si>
  <si>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</si>
  <si>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</si>
  <si>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</si>
  <si>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</si>
  <si>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</si>
  <si>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</si>
  <si>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</si>
  <si>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</si>
  <si>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</si>
  <si>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</si>
  <si>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</si>
  <si>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</si>
  <si>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</si>
  <si>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</si>
  <si>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</si>
  <si>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</si>
  <si>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</si>
  <si>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</si>
  <si>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</si>
  <si>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</si>
  <si>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</si>
  <si>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</si>
  <si>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</si>
  <si>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</si>
  <si>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</si>
  <si>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</si>
  <si>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</si>
  <si>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</si>
  <si>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</si>
  <si>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</si>
  <si>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</si>
  <si>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</si>
  <si>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</si>
  <si>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</si>
  <si>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</si>
  <si>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</si>
  <si>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</si>
  <si>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</si>
  <si>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</si>
  <si>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</si>
  <si>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</si>
  <si>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</si>
  <si>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</si>
  <si>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</si>
  <si>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</si>
  <si>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</si>
  <si>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</si>
  <si>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</si>
  <si>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</si>
  <si>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</si>
  <si>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</si>
  <si>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</si>
  <si>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</si>
  <si>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</si>
  <si>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</si>
  <si>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</si>
  <si>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</si>
  <si>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</si>
  <si>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</si>
  <si>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</si>
  <si>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</si>
  <si>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</si>
  <si>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</si>
  <si>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</si>
  <si>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</si>
  <si>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</si>
  <si>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</si>
  <si>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</si>
  <si>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</si>
  <si>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</si>
  <si>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</si>
  <si>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</si>
  <si>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</si>
  <si>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</si>
  <si>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</si>
  <si>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</si>
  <si>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</si>
  <si>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</si>
  <si>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</si>
  <si>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</si>
  <si>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</si>
  <si>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</si>
  <si>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</si>
  <si>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</si>
  <si>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</si>
  <si>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</si>
  <si>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</si>
  <si>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</si>
  <si>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</si>
  <si>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</si>
  <si>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</si>
  <si>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</si>
  <si>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</si>
  <si>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</si>
  <si>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</si>
  <si>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</si>
  <si>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</si>
  <si>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</si>
  <si>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</si>
  <si>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</si>
  <si>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</si>
  <si>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</si>
  <si>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</si>
  <si>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</si>
  <si>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</si>
  <si>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</si>
  <si>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</si>
  <si>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</si>
  <si>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</si>
  <si>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</si>
  <si>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</si>
  <si>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</si>
  <si>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</si>
  <si>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</si>
  <si>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</si>
  <si>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</si>
  <si>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</si>
  <si>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</si>
  <si>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</si>
  <si>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</si>
  <si>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</si>
  <si>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</si>
  <si>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</si>
  <si>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</si>
  <si>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</si>
  <si>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</si>
  <si>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</si>
  <si>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</si>
  <si>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</si>
  <si>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</si>
  <si>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</si>
  <si>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</si>
  <si>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</si>
  <si>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</si>
  <si>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</si>
  <si>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</si>
  <si>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</si>
  <si>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</si>
  <si>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</si>
  <si>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</si>
  <si>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</si>
  <si>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</si>
  <si>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</si>
  <si>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</si>
  <si>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</si>
  <si>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</si>
  <si>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</si>
  <si>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</si>
  <si>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</si>
  <si>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</si>
  <si>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</si>
  <si>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</si>
  <si>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</si>
  <si>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</si>
  <si>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</si>
  <si>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</si>
  <si>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</si>
  <si>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</si>
  <si>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</si>
  <si>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</si>
  <si>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</si>
  <si>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</si>
  <si>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</si>
  <si>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</si>
  <si>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</si>
  <si>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</si>
  <si>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</si>
  <si>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</si>
  <si>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</si>
  <si>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</si>
  <si>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</si>
  <si>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</si>
  <si>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</si>
  <si>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</si>
  <si>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</si>
  <si>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</si>
  <si>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</si>
  <si>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</si>
  <si>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</si>
  <si>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</si>
  <si>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</si>
  <si>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</si>
  <si>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</si>
  <si>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</si>
  <si>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</si>
  <si>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</si>
  <si>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</si>
  <si>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</si>
  <si>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</si>
  <si>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</si>
  <si>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</si>
  <si>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</si>
  <si>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</si>
  <si>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</si>
  <si>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</si>
  <si>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</si>
  <si>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</si>
  <si>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</si>
  <si>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</si>
  <si>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</si>
  <si>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</si>
  <si>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</si>
  <si>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</si>
  <si>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</si>
  <si>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</si>
  <si>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</si>
  <si>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</si>
  <si>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</si>
  <si>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</si>
  <si>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</si>
  <si>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</si>
  <si>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</si>
  <si>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</si>
  <si>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</si>
  <si>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</si>
  <si>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</si>
  <si>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</si>
  <si>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</si>
  <si>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</si>
  <si>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</si>
  <si>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</si>
  <si>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</si>
  <si>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</si>
  <si>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</si>
  <si>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</si>
  <si>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</si>
  <si>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</si>
  <si>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</si>
  <si>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</si>
  <si>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</si>
  <si>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</si>
  <si>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</si>
  <si>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</si>
  <si>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</si>
  <si>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</si>
  <si>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</si>
  <si>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</si>
  <si>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</si>
  <si>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</si>
  <si>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</si>
  <si>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</si>
  <si>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</si>
  <si>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</si>
  <si>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</si>
  <si>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</si>
  <si>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</si>
  <si>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</si>
  <si>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</si>
  <si>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</si>
  <si>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</si>
  <si>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</si>
  <si>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</si>
  <si>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</si>
  <si>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</si>
  <si>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</si>
  <si>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</si>
  <si>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</si>
  <si>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</si>
  <si>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</si>
  <si>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</si>
  <si>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</si>
  <si>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</si>
  <si>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</si>
  <si>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</si>
  <si>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</si>
  <si>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</si>
  <si>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</si>
  <si>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</si>
  <si>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</si>
  <si>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</si>
  <si>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</si>
  <si>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</si>
  <si>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</si>
  <si>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</si>
  <si>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</si>
  <si>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</si>
  <si>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</si>
  <si>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</si>
  <si>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</si>
  <si>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</si>
  <si>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</si>
  <si>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</si>
  <si>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</si>
  <si>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</si>
  <si>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</si>
  <si>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</si>
  <si>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</si>
  <si>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</si>
  <si>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</si>
  <si>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</si>
  <si>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</si>
  <si>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</si>
  <si>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</si>
  <si>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</si>
  <si>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</si>
  <si>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</si>
  <si>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</si>
  <si>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</si>
  <si>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</si>
  <si>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</si>
  <si>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</si>
  <si>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</si>
  <si>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</si>
  <si>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</si>
  <si>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</si>
  <si>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</si>
  <si>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</si>
  <si>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</si>
  <si>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</si>
  <si>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</si>
  <si>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</si>
  <si>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</si>
  <si>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</si>
  <si>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</si>
  <si>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</si>
  <si>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</si>
  <si>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</si>
  <si>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</si>
  <si>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</si>
  <si>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</si>
  <si>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</si>
  <si>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</si>
  <si>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</si>
  <si>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</si>
  <si>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</si>
  <si>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</si>
  <si>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</si>
  <si>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</si>
  <si>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</si>
  <si>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</si>
  <si>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</si>
  <si>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</si>
  <si>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</si>
  <si>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</si>
  <si>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</si>
  <si>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</si>
  <si>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</si>
  <si>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</si>
  <si>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</si>
  <si>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</si>
  <si>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</si>
  <si>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</si>
  <si>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</si>
  <si>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</si>
  <si>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</si>
  <si>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</si>
  <si>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</si>
  <si>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</si>
  <si>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</si>
  <si>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</si>
  <si>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</si>
  <si>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</si>
  <si>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</si>
  <si>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</si>
  <si>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</si>
  <si>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</si>
  <si>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</si>
  <si>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</si>
  <si>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</si>
  <si>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</si>
  <si>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</si>
  <si>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</si>
  <si>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</si>
  <si>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</si>
  <si>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</si>
  <si>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</si>
  <si>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</si>
  <si>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</si>
  <si>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</si>
  <si>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</si>
  <si>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</si>
  <si>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</si>
  <si>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</si>
  <si>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</si>
  <si>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</si>
  <si>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</si>
  <si>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</si>
  <si>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</si>
  <si>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</si>
  <si>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</si>
  <si>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</si>
  <si>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</si>
  <si>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</si>
  <si>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</si>
  <si>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</si>
  <si>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</si>
  <si>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</si>
  <si>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</si>
  <si>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</si>
  <si>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</si>
  <si>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</si>
  <si>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</si>
  <si>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</si>
  <si>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</si>
  <si>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</si>
  <si>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</si>
  <si>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</si>
  <si>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</si>
  <si>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</si>
  <si>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</si>
  <si>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</si>
  <si>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</si>
  <si>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</si>
  <si>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</si>
  <si>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</si>
  <si>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</si>
  <si>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</si>
  <si>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</si>
  <si>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</si>
  <si>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</si>
  <si>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</si>
  <si>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</si>
  <si>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</si>
  <si>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</si>
  <si>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</si>
  <si>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</si>
  <si>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</si>
  <si>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</si>
  <si>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</si>
  <si>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</si>
  <si>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</si>
  <si>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</si>
  <si>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</si>
  <si>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</si>
  <si>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</si>
  <si>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</si>
  <si>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</si>
  <si>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</si>
  <si>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</si>
  <si>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</si>
  <si>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</si>
  <si>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</si>
  <si>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</si>
  <si>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</si>
  <si>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</si>
  <si>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</si>
  <si>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</si>
  <si>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</si>
  <si>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</si>
  <si>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</si>
  <si>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</si>
  <si>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</si>
  <si>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</si>
  <si>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</si>
  <si>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</si>
  <si>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</si>
  <si>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</si>
  <si>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</si>
  <si>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</si>
  <si>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</si>
  <si>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</si>
  <si>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</si>
  <si>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</si>
  <si>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</si>
  <si>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</si>
  <si>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</si>
  <si>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</si>
  <si>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</si>
  <si>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</si>
  <si>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</si>
  <si>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</si>
  <si>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</si>
  <si>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</si>
  <si>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</si>
  <si>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</si>
  <si>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</si>
  <si>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</si>
  <si>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</si>
  <si>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</si>
  <si>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</si>
  <si>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</si>
  <si>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</si>
  <si>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</si>
  <si>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</si>
  <si>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</si>
  <si>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</si>
  <si>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</si>
  <si>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</si>
  <si>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</si>
  <si>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</si>
  <si>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</si>
  <si>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</si>
  <si>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</si>
  <si>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</si>
  <si>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</si>
  <si>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</si>
  <si>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</si>
  <si>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</si>
  <si>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</si>
  <si>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</si>
  <si>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</si>
  <si>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</si>
  <si>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</si>
  <si>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</si>
  <si>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</si>
  <si>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</si>
  <si>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</si>
  <si>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</si>
  <si>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</si>
  <si>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</si>
  <si>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</si>
  <si>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</si>
  <si>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</si>
  <si>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</si>
  <si>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</si>
  <si>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</si>
  <si>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</si>
  <si>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</si>
  <si>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</si>
  <si>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</si>
  <si>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</si>
  <si>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</si>
  <si>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</si>
  <si>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</si>
  <si>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</si>
  <si>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</si>
  <si>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</si>
  <si>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</si>
  <si>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</si>
  <si>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</si>
  <si>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</si>
  <si>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</si>
  <si>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</si>
  <si>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</si>
  <si>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</si>
  <si>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</si>
  <si>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</si>
  <si>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</si>
  <si>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</si>
  <si>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</si>
  <si>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</si>
  <si>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</si>
  <si>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</si>
  <si>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</si>
  <si>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</si>
  <si>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</si>
  <si>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</si>
  <si>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</si>
  <si>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</si>
  <si>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</si>
  <si>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</si>
  <si>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</si>
  <si>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</si>
  <si>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</si>
  <si>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</si>
  <si>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</si>
  <si>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</si>
  <si>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</si>
  <si>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</si>
  <si>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</si>
  <si>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</si>
  <si>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</si>
  <si>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</si>
  <si>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</si>
  <si>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</si>
  <si>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</si>
  <si>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</si>
  <si>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</si>
  <si>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</si>
  <si>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</si>
  <si>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</si>
  <si>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</si>
  <si>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</si>
  <si>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</si>
  <si>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</si>
  <si>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</si>
  <si>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</si>
  <si>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</si>
  <si>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</si>
  <si>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</si>
  <si>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</si>
  <si>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</si>
  <si>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</si>
  <si>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</si>
  <si>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</si>
  <si>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</si>
  <si>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</si>
  <si>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</si>
  <si>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</si>
  <si>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</si>
  <si>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</si>
  <si>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</si>
  <si>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</si>
  <si>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</si>
  <si>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</si>
  <si>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</si>
  <si>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</si>
  <si>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</si>
  <si>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</si>
  <si>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</si>
  <si>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</si>
  <si>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</si>
  <si>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</si>
  <si>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</si>
  <si>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</si>
  <si>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</si>
  <si>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</si>
  <si>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</si>
  <si>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</si>
  <si>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</si>
  <si>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</si>
  <si>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</si>
  <si>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</si>
  <si>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</si>
  <si>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</si>
  <si>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</si>
  <si>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</si>
  <si>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</si>
  <si>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</si>
  <si>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</si>
  <si>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</si>
  <si>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</si>
  <si>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</si>
  <si>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</si>
  <si>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</si>
  <si>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</si>
  <si>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</si>
  <si>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</si>
  <si>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</si>
  <si>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</si>
  <si>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</si>
  <si>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</si>
  <si>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</si>
  <si>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</si>
  <si>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</si>
  <si>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</si>
  <si>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</si>
  <si>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</si>
  <si>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</si>
  <si>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</si>
  <si>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</si>
  <si>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</si>
  <si>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</si>
  <si>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</si>
  <si>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</si>
  <si>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</si>
  <si>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</si>
  <si>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</si>
  <si>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</si>
  <si>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</si>
  <si>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</si>
  <si>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</si>
  <si>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</si>
  <si>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</si>
  <si>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</si>
  <si>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</si>
  <si>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</si>
  <si>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</si>
  <si>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</si>
  <si>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</si>
  <si>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</si>
  <si>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</si>
  <si>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</si>
  <si>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</si>
  <si>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</si>
  <si>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</si>
  <si>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</si>
  <si>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</si>
  <si>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</si>
  <si>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</si>
  <si>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</si>
  <si>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</si>
  <si>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</si>
  <si>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</si>
  <si>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</si>
  <si>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</si>
  <si>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</si>
  <si>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</si>
  <si>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</si>
  <si>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</si>
  <si>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</si>
  <si>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</si>
  <si>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</si>
  <si>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</si>
  <si>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</si>
  <si>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</si>
  <si>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</si>
  <si>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</si>
  <si>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</si>
  <si>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</si>
  <si>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</si>
  <si>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</si>
  <si>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</si>
  <si>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</si>
  <si>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</si>
  <si>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</si>
  <si>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</si>
  <si>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</si>
  <si>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</si>
  <si>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</si>
  <si>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</si>
  <si>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</si>
  <si>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</si>
  <si>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</si>
  <si>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</si>
  <si>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</si>
  <si>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</si>
  <si>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</si>
  <si>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</si>
  <si>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</si>
  <si>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</si>
  <si>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</si>
  <si>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</si>
  <si>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</si>
  <si>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</si>
  <si>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</si>
  <si>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</si>
  <si>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</si>
  <si>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</si>
  <si>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</si>
  <si>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</si>
  <si>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</si>
  <si>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</si>
  <si>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</si>
  <si>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</si>
  <si>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</si>
  <si>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</si>
  <si>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</si>
  <si>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</si>
  <si>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</si>
  <si>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</si>
  <si>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</si>
  <si>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</si>
  <si>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</si>
  <si>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</si>
  <si>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</si>
  <si>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</si>
  <si>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</si>
  <si>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</si>
  <si>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</si>
  <si>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</si>
  <si>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</si>
  <si>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</si>
  <si>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</si>
  <si>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</si>
  <si>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</si>
  <si>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</si>
  <si>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</si>
  <si>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</si>
  <si>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</si>
  <si>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</si>
  <si>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</si>
  <si>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</si>
  <si>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</si>
  <si>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</si>
  <si>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</si>
  <si>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</si>
  <si>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</si>
  <si>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</si>
  <si>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</si>
  <si>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</si>
  <si>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</si>
  <si>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</si>
  <si>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</si>
  <si>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</si>
  <si>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</si>
  <si>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</si>
  <si>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</si>
  <si>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</si>
  <si>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</si>
  <si>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</si>
  <si>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</si>
  <si>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</si>
  <si>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</si>
  <si>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</si>
  <si>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</si>
  <si>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</si>
  <si>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</si>
  <si>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</si>
  <si>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</si>
  <si>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</si>
  <si>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</si>
  <si>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</si>
  <si>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</si>
  <si>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</si>
  <si>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</si>
  <si>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</si>
  <si>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</si>
  <si>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</si>
  <si>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</si>
  <si>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</si>
  <si>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</si>
  <si>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</si>
  <si>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</si>
  <si>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</si>
  <si>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</si>
  <si>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</si>
  <si>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</si>
  <si>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</si>
  <si>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</si>
  <si>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</si>
  <si>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</si>
  <si>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</si>
  <si>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</si>
  <si>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</si>
  <si>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</si>
  <si>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</si>
  <si>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</si>
  <si>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</si>
  <si>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</si>
  <si>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</si>
  <si>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</si>
  <si>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</si>
  <si>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</si>
  <si>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</si>
  <si>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</si>
  <si>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</si>
  <si>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</si>
  <si>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</si>
  <si>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</si>
  <si>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</si>
  <si>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</si>
  <si>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</si>
  <si>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</si>
  <si>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</si>
  <si>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</si>
  <si>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</si>
  <si>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</si>
  <si>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</si>
  <si>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</si>
  <si>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</si>
  <si>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</si>
  <si>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</si>
  <si>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</si>
  <si>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</si>
  <si>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</si>
  <si>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</si>
  <si>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</si>
  <si>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</si>
  <si>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</si>
  <si>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</si>
  <si>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</si>
  <si>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</si>
  <si>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</si>
  <si>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</si>
  <si>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</si>
  <si>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</si>
  <si>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</si>
  <si>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</si>
  <si>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</si>
  <si>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</si>
  <si>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</si>
  <si>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</si>
  <si>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</si>
  <si>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</si>
  <si>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</si>
  <si>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</si>
  <si>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</si>
  <si>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</si>
  <si>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</si>
  <si>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</si>
  <si>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</si>
  <si>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</si>
  <si>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</si>
  <si>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</si>
  <si>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</si>
  <si>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</si>
  <si>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</si>
  <si>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</si>
  <si>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</si>
  <si>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</si>
  <si>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</si>
  <si>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</si>
  <si>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</si>
  <si>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</si>
  <si>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</si>
  <si>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</si>
  <si>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</si>
  <si>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</si>
  <si>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</si>
  <si>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</si>
  <si>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</si>
  <si>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</si>
  <si>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</si>
  <si>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</si>
  <si>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</si>
  <si>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</si>
  <si>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</si>
  <si>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</si>
  <si>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</si>
  <si>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</si>
  <si>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</si>
  <si>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</si>
  <si>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</si>
  <si>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</si>
  <si>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</si>
  <si>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</si>
  <si>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</si>
  <si>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</si>
  <si>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</si>
  <si>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</si>
  <si>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</si>
  <si>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</si>
  <si>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</si>
  <si>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</si>
  <si>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</si>
  <si>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</si>
  <si>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</si>
  <si>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</si>
  <si>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</si>
  <si>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</si>
  <si>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</si>
  <si>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</si>
  <si>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</si>
  <si>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</si>
  <si>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</si>
  <si>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</si>
  <si>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</si>
  <si>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</si>
  <si>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</si>
  <si>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</si>
  <si>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</si>
  <si>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</si>
  <si>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</si>
  <si>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</si>
  <si>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</si>
  <si>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</si>
  <si>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</si>
  <si>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</si>
  <si>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</si>
  <si>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</si>
  <si>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</si>
  <si>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</si>
  <si>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</si>
  <si>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</si>
  <si>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</si>
  <si>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</si>
  <si>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</si>
  <si>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</si>
  <si>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</si>
  <si>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</si>
  <si>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</si>
  <si>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</si>
  <si>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</si>
  <si>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</si>
  <si>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</si>
  <si>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</si>
  <si>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</si>
  <si>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</si>
  <si>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</si>
  <si>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</si>
  <si>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</si>
  <si>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</si>
  <si>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</si>
  <si>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</si>
  <si>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</si>
  <si>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</si>
  <si>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</si>
  <si>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</si>
  <si>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</si>
  <si>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</si>
  <si>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</si>
  <si>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</si>
  <si>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</si>
  <si>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</si>
  <si>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</si>
  <si>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</si>
  <si>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</si>
  <si>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</si>
  <si>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</si>
  <si>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</si>
  <si>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</si>
  <si>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</si>
  <si>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</si>
  <si>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</si>
  <si>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</si>
  <si>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</si>
  <si>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</si>
  <si>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</si>
  <si>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</si>
  <si>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</si>
  <si>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</si>
  <si>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</si>
  <si>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</si>
  <si>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</si>
  <si>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</si>
  <si>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</si>
  <si>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</si>
  <si>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</si>
  <si>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</si>
  <si>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</si>
  <si>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</si>
  <si>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</si>
  <si>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</si>
  <si>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</si>
  <si>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</si>
  <si>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</si>
  <si>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</si>
  <si>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</si>
  <si>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</si>
  <si>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</si>
  <si>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</si>
  <si>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</si>
  <si>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</si>
  <si>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</si>
  <si>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</si>
  <si>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</si>
  <si>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</si>
  <si>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</si>
  <si>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</si>
  <si>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</si>
  <si>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</si>
  <si>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</si>
  <si>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</si>
  <si>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</si>
  <si>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</si>
  <si>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</si>
  <si>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</si>
  <si>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</si>
  <si>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</si>
  <si>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</si>
  <si>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</si>
  <si>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</si>
  <si>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</si>
  <si>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</si>
  <si>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</si>
  <si>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</si>
  <si>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</si>
  <si>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</si>
  <si>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</si>
  <si>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</si>
  <si>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</si>
  <si>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</si>
  <si>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</si>
  <si>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</si>
  <si>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</si>
  <si>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</si>
  <si>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</si>
  <si>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</si>
  <si>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</si>
  <si>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</si>
  <si>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</si>
  <si>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</si>
  <si>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</si>
  <si>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</si>
  <si>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</si>
  <si>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</si>
  <si>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</si>
  <si>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</si>
  <si>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</si>
  <si>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</si>
  <si>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</si>
  <si>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</si>
  <si>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</si>
  <si>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</si>
  <si>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</si>
  <si>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</si>
  <si>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</si>
  <si>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</si>
  <si>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</si>
  <si>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</si>
  <si>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</si>
  <si>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</si>
  <si>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</si>
  <si>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</si>
  <si>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</si>
  <si>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</si>
  <si>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</si>
  <si>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</si>
  <si>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</si>
  <si>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</si>
  <si>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</si>
  <si>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</si>
  <si>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</si>
  <si>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</si>
  <si>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</si>
  <si>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</si>
  <si>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</si>
  <si>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</si>
  <si>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</si>
  <si>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</si>
  <si>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</si>
  <si>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</si>
  <si>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</si>
  <si>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</si>
  <si>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</si>
  <si>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</si>
  <si>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</si>
  <si>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</si>
  <si>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</si>
  <si>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</si>
  <si>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</si>
  <si>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</si>
  <si>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</si>
  <si>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</si>
  <si>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</si>
  <si>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</si>
  <si>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</si>
  <si>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</si>
  <si>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</si>
  <si>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</si>
  <si>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</si>
  <si>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</si>
  <si>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</si>
  <si>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</si>
  <si>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</si>
  <si>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</si>
  <si>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</si>
  <si>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</si>
  <si>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</si>
  <si>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</si>
  <si>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</si>
  <si>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</si>
  <si>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</si>
  <si>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</si>
  <si>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</si>
  <si>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</si>
  <si>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</si>
  <si>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</si>
  <si>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</si>
  <si>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</si>
  <si>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</si>
  <si>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</si>
  <si>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</si>
  <si>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</si>
  <si>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</si>
  <si>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</si>
  <si>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</si>
  <si>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</si>
  <si>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</si>
  <si>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</si>
  <si>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</si>
  <si>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</si>
  <si>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</si>
  <si>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</si>
  <si>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</si>
  <si>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</si>
  <si>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</si>
  <si>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</si>
  <si>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</si>
  <si>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</si>
  <si>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</si>
  <si>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</si>
  <si>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</si>
  <si>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</si>
  <si>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</si>
  <si>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</si>
  <si>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</si>
  <si>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</si>
  <si>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</si>
  <si>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</si>
  <si>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</si>
  <si>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</si>
  <si>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</si>
  <si>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</si>
  <si>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</si>
  <si>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</si>
  <si>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</si>
  <si>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</si>
  <si>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</si>
  <si>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</si>
  <si>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</si>
  <si>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</si>
  <si>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</si>
  <si>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</si>
  <si>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</si>
  <si>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</si>
  <si>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</si>
  <si>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</si>
  <si>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</si>
  <si>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</si>
  <si>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</si>
  <si>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</si>
  <si>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</si>
  <si>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</si>
  <si>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</si>
  <si>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</si>
  <si>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</si>
  <si>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</si>
  <si>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</si>
  <si>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</si>
  <si>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</si>
  <si>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</si>
  <si>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</si>
  <si>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</si>
  <si>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</si>
  <si>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</si>
  <si>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</si>
  <si>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</si>
  <si>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</si>
  <si>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</si>
  <si>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</si>
  <si>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</si>
  <si>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</si>
  <si>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</si>
  <si>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</si>
  <si>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</si>
  <si>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</si>
  <si>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</si>
  <si>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</si>
  <si>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</si>
  <si>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</si>
  <si>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</si>
  <si>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</si>
  <si>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</si>
  <si>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</si>
  <si>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</si>
  <si>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</si>
  <si>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</si>
  <si>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</si>
  <si>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</si>
  <si>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</si>
  <si>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</si>
  <si>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</si>
  <si>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</si>
  <si>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</si>
  <si>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</si>
  <si>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</si>
  <si>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</si>
  <si>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</si>
  <si>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</si>
  <si>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</si>
  <si>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</si>
  <si>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</si>
  <si>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</si>
  <si>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</si>
  <si>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</si>
  <si>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</si>
  <si>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</si>
  <si>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</si>
  <si>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</si>
  <si>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</si>
  <si>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</si>
  <si>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</si>
  <si>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</si>
  <si>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</si>
  <si>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</si>
  <si>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</si>
  <si>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</si>
  <si>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</si>
  <si>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</si>
  <si>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</si>
  <si>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</si>
  <si>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</si>
  <si>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</si>
  <si>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</si>
  <si>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</si>
  <si>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</si>
  <si>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</si>
  <si>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</si>
  <si>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</si>
  <si>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</si>
  <si>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</si>
  <si>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</si>
  <si>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</si>
  <si>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</si>
  <si>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</si>
  <si>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</si>
  <si>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</si>
  <si>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</si>
  <si>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</si>
  <si>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</si>
  <si>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</si>
  <si>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</si>
  <si>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</si>
  <si>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</si>
  <si>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</si>
  <si>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</si>
  <si>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</si>
  <si>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</si>
  <si>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</si>
  <si>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</si>
  <si>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</si>
  <si>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</si>
  <si>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</si>
  <si>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</si>
  <si>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</si>
  <si>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</si>
  <si>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</si>
  <si>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</si>
  <si>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</si>
  <si>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</si>
  <si>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</si>
  <si>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</si>
  <si>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</si>
  <si>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</si>
  <si>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</si>
  <si>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</si>
  <si>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</si>
  <si>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</si>
  <si>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</si>
  <si>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</si>
  <si>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</si>
  <si>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</si>
  <si>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</si>
  <si>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</si>
  <si>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</si>
  <si>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</si>
  <si>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</si>
  <si>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</si>
  <si>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</si>
  <si>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</si>
  <si>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</si>
  <si>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</si>
  <si>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</si>
  <si>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</si>
  <si>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</si>
  <si>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</si>
  <si>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</si>
  <si>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</si>
  <si>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</si>
  <si>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</si>
  <si>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</si>
  <si>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</si>
  <si>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</si>
  <si>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</si>
  <si>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</si>
  <si>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</si>
  <si>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</si>
  <si>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</si>
  <si>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</si>
  <si>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</si>
  <si>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</si>
  <si>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</si>
  <si>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</si>
  <si>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</si>
  <si>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</si>
  <si>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</si>
  <si>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</si>
  <si>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</si>
  <si>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</si>
  <si>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</si>
  <si>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</si>
  <si>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</si>
  <si>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</si>
  <si>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</si>
  <si>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</si>
  <si>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</si>
  <si>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</si>
  <si>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</si>
  <si>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</si>
  <si>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</si>
  <si>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</si>
  <si>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</si>
  <si>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</si>
  <si>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</si>
  <si>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</si>
  <si>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</si>
  <si>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</si>
  <si>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</si>
  <si>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</si>
  <si>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</si>
  <si>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</si>
  <si>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</si>
  <si>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</si>
  <si>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</si>
  <si>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</si>
  <si>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</si>
  <si>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</si>
  <si>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</si>
  <si>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</si>
  <si>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</si>
  <si>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</si>
  <si>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</si>
  <si>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</si>
  <si>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</si>
  <si>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</si>
  <si>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</si>
  <si>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</si>
  <si>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</si>
  <si>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</si>
  <si>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</si>
  <si>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</si>
  <si>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</si>
  <si>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</si>
  <si>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</si>
  <si>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</si>
  <si>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</si>
  <si>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</si>
  <si>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</si>
  <si>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</si>
  <si>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</si>
  <si>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</si>
  <si>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</si>
  <si>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</si>
  <si>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</si>
  <si>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</si>
  <si>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</si>
  <si>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</si>
  <si>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</si>
  <si>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</si>
  <si>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</si>
  <si>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</si>
  <si>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</si>
  <si>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</si>
  <si>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</si>
  <si>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</si>
  <si>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</si>
  <si>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</si>
  <si>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</si>
  <si>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</si>
  <si>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</si>
  <si>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</si>
  <si>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</si>
  <si>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</si>
  <si>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</si>
  <si>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</si>
  <si>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</si>
  <si>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</si>
  <si>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</si>
  <si>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</si>
  <si>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</si>
  <si>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</si>
  <si>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</si>
  <si>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</si>
  <si>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</si>
  <si>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</si>
  <si>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</si>
  <si>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</si>
  <si>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</si>
  <si>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</si>
  <si>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</si>
  <si>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</si>
  <si>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</si>
  <si>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</si>
  <si>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</si>
  <si>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</si>
  <si>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</si>
  <si>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</si>
  <si>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</si>
  <si>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</si>
  <si>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</si>
  <si>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</si>
  <si>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</si>
  <si>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</si>
  <si>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</si>
  <si>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</si>
  <si>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</si>
  <si>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</si>
  <si>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</si>
  <si>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</si>
  <si>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</si>
  <si>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</si>
  <si>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</si>
  <si>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</si>
  <si>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</si>
  <si>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</si>
  <si>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</si>
  <si>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</si>
  <si>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</si>
  <si>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</si>
  <si>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</si>
  <si>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</si>
  <si>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</si>
  <si>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</si>
  <si>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</si>
  <si>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</si>
  <si>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</si>
  <si>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</si>
  <si>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</si>
  <si>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</si>
  <si>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</si>
  <si>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</si>
  <si>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</si>
  <si>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</si>
  <si>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</si>
  <si>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</si>
  <si>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</si>
  <si>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</si>
  <si>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</si>
  <si>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</si>
  <si>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</si>
  <si>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</si>
  <si>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</si>
  <si>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</si>
  <si>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</si>
  <si>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</si>
  <si>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</si>
  <si>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</si>
  <si>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</si>
  <si>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</si>
  <si>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</si>
  <si>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</si>
  <si>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</si>
  <si>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</si>
  <si>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</si>
  <si>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</si>
  <si>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</si>
  <si>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</si>
  <si>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</si>
  <si>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</si>
  <si>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</si>
  <si>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</si>
  <si>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</si>
  <si>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</si>
  <si>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</si>
  <si>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</si>
  <si>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</si>
  <si>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</si>
  <si>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</si>
  <si>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</si>
  <si>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</si>
  <si>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</si>
  <si>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</si>
  <si>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</si>
  <si>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</si>
  <si>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</si>
  <si>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</si>
  <si>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</si>
  <si>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</si>
  <si>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</si>
  <si>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</si>
  <si>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</si>
  <si>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</si>
  <si>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</si>
  <si>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</si>
  <si>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</si>
  <si>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</si>
  <si>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</si>
  <si>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</si>
  <si>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</si>
  <si>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</si>
  <si>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</si>
  <si>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</si>
  <si>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</si>
  <si>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</si>
  <si>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</si>
  <si>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</si>
  <si>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</si>
  <si>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</si>
  <si>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</si>
  <si>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</si>
  <si>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</si>
  <si>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</si>
  <si>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</si>
  <si>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</si>
  <si>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</si>
  <si>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</si>
  <si>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</si>
  <si>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</si>
  <si>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</si>
  <si>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</si>
  <si>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</si>
  <si>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</si>
  <si>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</si>
  <si>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</si>
  <si>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</si>
  <si>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</si>
  <si>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</si>
  <si>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</si>
  <si>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</si>
  <si>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</si>
  <si>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</si>
  <si>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</si>
  <si>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</si>
  <si>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</si>
  <si>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</si>
  <si>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</si>
  <si>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</si>
  <si>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</si>
  <si>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</si>
  <si>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</si>
  <si>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</si>
  <si>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</si>
  <si>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</si>
  <si>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</si>
  <si>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</si>
  <si>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</si>
  <si>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</si>
  <si>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</si>
  <si>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</si>
  <si>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</si>
  <si>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</si>
  <si>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</si>
  <si>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</si>
  <si>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</si>
  <si>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</si>
  <si>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</si>
  <si>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</si>
  <si>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</si>
  <si>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</si>
  <si>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</si>
  <si>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</si>
  <si>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</si>
  <si>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</si>
  <si>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</si>
  <si>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</si>
  <si>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</si>
  <si>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</si>
  <si>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</si>
  <si>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</si>
  <si>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</si>
  <si>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</si>
  <si>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</si>
  <si>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</si>
  <si>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</si>
  <si>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</si>
  <si>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</si>
  <si>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</si>
  <si>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</si>
  <si>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</si>
  <si>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</si>
  <si>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</si>
  <si>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</si>
  <si>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</si>
  <si>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</si>
  <si>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</si>
  <si>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</si>
  <si>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</si>
  <si>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</si>
  <si>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</si>
  <si>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</si>
  <si>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</si>
  <si>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</si>
  <si>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</si>
  <si>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</si>
  <si>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</si>
  <si>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</si>
  <si>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</si>
  <si>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</si>
  <si>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</si>
  <si>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</si>
  <si>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</si>
  <si>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</si>
  <si>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</si>
  <si>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</si>
  <si>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</si>
  <si>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</si>
  <si>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</si>
  <si>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</si>
  <si>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</si>
  <si>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</si>
  <si>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</si>
  <si>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</si>
  <si>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</si>
  <si>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</si>
  <si>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</si>
  <si>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</si>
  <si>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</si>
  <si>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</si>
  <si>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</si>
  <si>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</si>
  <si>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</si>
  <si>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</si>
  <si>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</si>
  <si>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</si>
  <si>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</si>
  <si>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</si>
  <si>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</si>
  <si>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</si>
  <si>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</si>
  <si>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</si>
  <si>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</si>
  <si>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</si>
  <si>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</si>
  <si>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</si>
  <si>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</si>
  <si>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</si>
  <si>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</si>
  <si>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</si>
  <si>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</si>
  <si>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</si>
  <si>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</si>
  <si>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</si>
  <si>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</si>
  <si>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</si>
  <si>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</si>
  <si>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</si>
  <si>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</si>
  <si>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</si>
  <si>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</si>
  <si>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</si>
  <si>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</si>
  <si>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</si>
  <si>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</si>
  <si>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</si>
  <si>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</si>
  <si>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</si>
  <si>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</si>
  <si>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</si>
  <si>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</si>
  <si>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</si>
  <si>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</si>
  <si>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</si>
  <si>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</si>
  <si>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</si>
  <si>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</si>
  <si>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</si>
  <si>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</si>
  <si>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</si>
  <si>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</si>
  <si>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</si>
  <si>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</si>
  <si>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</si>
  <si>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</si>
  <si>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</si>
  <si>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</si>
  <si>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</si>
  <si>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</si>
  <si>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</si>
  <si>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</si>
  <si>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</si>
  <si>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</si>
  <si>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</si>
  <si>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</si>
  <si>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</si>
  <si>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</si>
  <si>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</si>
  <si>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</si>
  <si>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</si>
  <si>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</si>
  <si>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</si>
  <si>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</si>
  <si>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</si>
  <si>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</si>
  <si>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</si>
  <si>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</si>
  <si>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</si>
  <si>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</si>
  <si>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</si>
  <si>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</si>
  <si>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</si>
  <si>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</si>
  <si>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</si>
  <si>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</si>
  <si>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</si>
  <si>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</si>
  <si>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</si>
  <si>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</si>
  <si>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</si>
  <si>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</si>
  <si>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</si>
  <si>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</si>
  <si>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</si>
  <si>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</si>
  <si>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</si>
  <si>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</si>
  <si>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</si>
  <si>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</si>
  <si>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</si>
  <si>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</si>
  <si>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</si>
  <si>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</si>
  <si>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</si>
  <si>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</si>
  <si>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</si>
  <si>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</si>
  <si>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</si>
  <si>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</si>
  <si>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</si>
  <si>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</si>
  <si>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</si>
  <si>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</si>
  <si>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</si>
  <si>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</si>
  <si>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</si>
  <si>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</si>
  <si>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</si>
  <si>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</si>
  <si>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</si>
  <si>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</si>
  <si>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</si>
  <si>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</si>
  <si>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</si>
  <si>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</si>
  <si>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</si>
  <si>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</si>
  <si>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</si>
  <si>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</si>
  <si>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</si>
  <si>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</si>
  <si>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</si>
  <si>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</si>
  <si>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</si>
  <si>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</si>
  <si>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</si>
  <si>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</si>
  <si>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</si>
  <si>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</si>
  <si>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</si>
  <si>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</si>
  <si>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</si>
  <si>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</si>
  <si>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</si>
  <si>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</si>
  <si>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</si>
  <si>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</si>
  <si>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</si>
  <si>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</si>
  <si>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</si>
  <si>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</si>
  <si>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</si>
  <si>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</si>
  <si>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</si>
  <si>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</si>
  <si>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</si>
  <si>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</si>
  <si>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</si>
  <si>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</si>
  <si>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</si>
  <si>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</si>
  <si>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</si>
  <si>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</si>
  <si>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</si>
  <si>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</si>
  <si>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</si>
  <si>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</si>
  <si>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</si>
  <si>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</si>
  <si>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</si>
  <si>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</si>
  <si>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</si>
  <si>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</si>
  <si>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</si>
  <si>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</si>
  <si>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</si>
  <si>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</si>
  <si>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</si>
  <si>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</si>
  <si>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</si>
  <si>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</si>
  <si>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</si>
  <si>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</si>
  <si>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</si>
  <si>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</si>
  <si>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</si>
  <si>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</si>
  <si>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</si>
  <si>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</si>
  <si>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</si>
  <si>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</si>
  <si>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</si>
  <si>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</si>
  <si>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</si>
  <si>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</si>
  <si>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</si>
  <si>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</si>
  <si>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</si>
  <si>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</si>
  <si>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</si>
  <si>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</si>
  <si>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</si>
  <si>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</si>
  <si>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</si>
  <si>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</si>
  <si>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</si>
  <si>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</si>
  <si>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</si>
  <si>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</si>
  <si>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</si>
  <si>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</si>
  <si>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</si>
  <si>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</si>
  <si>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</si>
  <si>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</si>
  <si>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</si>
  <si>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</si>
  <si>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</si>
  <si>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</si>
  <si>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</si>
  <si>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</si>
  <si>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</si>
  <si>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</si>
  <si>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</si>
  <si>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</si>
  <si>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</si>
  <si>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</si>
  <si>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</si>
  <si>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</si>
  <si>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</si>
  <si>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</si>
  <si>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</si>
  <si>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</si>
  <si>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</si>
  <si>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</si>
  <si>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</si>
  <si>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</si>
  <si>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</si>
  <si>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</si>
  <si>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</si>
  <si>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</si>
  <si>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</si>
  <si>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</si>
  <si>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</si>
  <si>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</si>
  <si>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</si>
  <si>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</si>
  <si>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</si>
  <si>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</si>
  <si>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</si>
  <si>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</si>
  <si>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</si>
  <si>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</si>
  <si>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</si>
  <si>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</si>
  <si>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</si>
  <si>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</si>
  <si>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</si>
  <si>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</si>
  <si>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</si>
  <si>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</si>
  <si>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</si>
  <si>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</si>
  <si>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</si>
  <si>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</si>
  <si>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</si>
  <si>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</si>
  <si>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</si>
  <si>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</si>
  <si>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</si>
  <si>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</si>
  <si>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</si>
  <si>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</si>
  <si>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</si>
  <si>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</si>
  <si>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</si>
  <si>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</si>
  <si>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</si>
  <si>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</si>
  <si>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</si>
  <si>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</si>
  <si>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</si>
  <si>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</si>
  <si>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</si>
  <si>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</si>
  <si>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</si>
  <si>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</si>
  <si>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</si>
  <si>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</si>
  <si>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</si>
  <si>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</si>
  <si>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</si>
  <si>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</si>
  <si>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</si>
  <si>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</si>
  <si>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</si>
  <si>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</si>
  <si>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</si>
  <si>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</si>
  <si>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</si>
  <si>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</si>
  <si>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</si>
  <si>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</si>
  <si>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</si>
  <si>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</si>
  <si>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</si>
  <si>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</si>
  <si>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</si>
  <si>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</si>
  <si>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</si>
  <si>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</si>
  <si>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</si>
  <si>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</si>
  <si>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</si>
  <si>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</si>
  <si>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</si>
  <si>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</si>
  <si>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</si>
  <si>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</si>
  <si>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</si>
  <si>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</si>
  <si>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</si>
  <si>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</si>
  <si>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</si>
  <si>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</si>
  <si>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</si>
  <si>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</si>
  <si>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</si>
  <si>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</si>
  <si>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</si>
  <si>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</si>
  <si>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</si>
  <si>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</si>
  <si>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</si>
  <si>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</si>
  <si>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</si>
  <si>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</si>
  <si>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</si>
  <si>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</si>
  <si>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</si>
  <si>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</si>
  <si>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</si>
  <si>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</si>
  <si>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</si>
  <si>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</si>
  <si>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</si>
  <si>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</si>
  <si>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</si>
  <si>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</si>
  <si>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</si>
  <si>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</si>
  <si>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</si>
  <si>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</si>
  <si>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</si>
  <si>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</si>
  <si>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</si>
  <si>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</si>
  <si>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</si>
  <si>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</si>
  <si>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</si>
  <si>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</si>
  <si>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</si>
  <si>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</si>
  <si>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</si>
  <si>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</si>
  <si>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</si>
  <si>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</si>
  <si>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</si>
  <si>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</si>
  <si>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</si>
  <si>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</si>
  <si>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</si>
  <si>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</si>
  <si>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</si>
  <si>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</si>
  <si>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</si>
  <si>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</si>
  <si>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</si>
  <si>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</si>
  <si>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</si>
  <si>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</si>
  <si>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</si>
  <si>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</si>
  <si>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</si>
  <si>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</si>
  <si>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</si>
  <si>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</si>
  <si>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</si>
  <si>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</si>
  <si>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</si>
  <si>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</si>
  <si>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</si>
  <si>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</si>
  <si>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</si>
  <si>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</si>
  <si>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</si>
  <si>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</si>
  <si>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</si>
  <si>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</si>
  <si>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</si>
  <si>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</si>
  <si>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</si>
  <si>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</si>
  <si>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</si>
  <si>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</si>
  <si>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</si>
  <si>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</si>
  <si>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</si>
  <si>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</si>
  <si>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</si>
  <si>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</si>
  <si>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</si>
  <si>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</si>
  <si>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</si>
  <si>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</si>
  <si>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</si>
  <si>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</si>
  <si>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</si>
  <si>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</si>
  <si>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</si>
  <si>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</si>
  <si>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</si>
  <si>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</si>
  <si>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</si>
  <si>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</si>
  <si>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</si>
  <si>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</si>
  <si>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</si>
  <si>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</si>
  <si>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</si>
  <si>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</si>
  <si>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</si>
  <si>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</si>
  <si>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</si>
  <si>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</si>
  <si>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</si>
  <si>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</si>
  <si>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</si>
  <si>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</si>
  <si>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</si>
  <si>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</si>
  <si>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</si>
  <si>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</si>
  <si>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</si>
  <si>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</si>
  <si>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</si>
  <si>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</si>
  <si>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</si>
  <si>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</si>
  <si>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</si>
  <si>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</si>
  <si>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</si>
  <si>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</si>
  <si>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</si>
  <si>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</si>
  <si>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</si>
  <si>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</si>
  <si>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</si>
  <si>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</si>
  <si>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</si>
  <si>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</si>
  <si>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</si>
  <si>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</si>
  <si>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</si>
  <si>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</si>
  <si>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</si>
  <si>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</si>
  <si>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</si>
  <si>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</si>
  <si>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</si>
  <si>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</si>
  <si>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</si>
  <si>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</si>
  <si>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</si>
  <si>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</si>
  <si>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</si>
  <si>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</si>
  <si>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</si>
  <si>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</si>
  <si>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</si>
  <si>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</si>
  <si>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</si>
  <si>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</si>
  <si>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</si>
  <si>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</si>
  <si>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</si>
  <si>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</si>
  <si>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</si>
  <si>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</si>
  <si>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</si>
  <si>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</si>
  <si>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</si>
  <si>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</si>
  <si>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</si>
  <si>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</si>
  <si>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</si>
  <si>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</si>
  <si>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</si>
  <si>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</si>
  <si>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</si>
  <si>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</si>
  <si>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</si>
  <si>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</si>
  <si>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</si>
  <si>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</si>
  <si>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</si>
  <si>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</si>
  <si>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</si>
  <si>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</si>
  <si>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</si>
  <si>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</si>
  <si>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</si>
  <si>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</si>
  <si>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</si>
  <si>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</si>
  <si>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</si>
  <si>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</si>
  <si>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</si>
  <si>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</si>
  <si>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</si>
  <si>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</si>
  <si>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</si>
  <si>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</si>
  <si>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</si>
  <si>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</si>
  <si>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</si>
  <si>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</si>
  <si>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</si>
  <si>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</si>
  <si>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</si>
  <si>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</si>
  <si>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</si>
  <si>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</si>
  <si>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</si>
  <si>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</si>
  <si>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</si>
  <si>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</si>
  <si>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</si>
  <si>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</si>
  <si>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</si>
  <si>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</si>
  <si>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</si>
  <si>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</si>
  <si>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</si>
  <si>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</si>
  <si>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</si>
  <si>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</si>
  <si>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</si>
  <si>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</si>
  <si>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</si>
  <si>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</si>
  <si>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</si>
  <si>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</si>
  <si>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</si>
  <si>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</si>
  <si>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</si>
  <si>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</si>
  <si>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</si>
  <si>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</si>
  <si>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</si>
  <si>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</si>
  <si>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</si>
  <si>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</si>
  <si>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</si>
  <si>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</si>
  <si>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</si>
  <si>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</si>
  <si>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</si>
  <si>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</si>
  <si>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</si>
  <si>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</si>
  <si>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</si>
  <si>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</si>
  <si>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</si>
  <si>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</si>
  <si>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</si>
  <si>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</si>
  <si>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</si>
  <si>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</si>
  <si>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</si>
  <si>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</si>
  <si>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</si>
  <si>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</si>
  <si>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</si>
  <si>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</si>
  <si>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</si>
  <si>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</si>
  <si>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</si>
  <si>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</si>
  <si>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</si>
  <si>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</si>
  <si>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</si>
  <si>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</si>
  <si>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</si>
  <si>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</si>
  <si>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</si>
  <si>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</si>
  <si>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</si>
  <si>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</si>
  <si>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</si>
  <si>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</si>
  <si>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</si>
  <si>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</si>
  <si>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</si>
  <si>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</si>
  <si>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</si>
  <si>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</si>
  <si>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</si>
  <si>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</si>
  <si>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</si>
  <si>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</si>
  <si>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</si>
  <si>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</si>
  <si>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</si>
  <si>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</si>
  <si>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</si>
  <si>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</si>
  <si>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</si>
  <si>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</si>
  <si>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</si>
  <si>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</si>
  <si>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</si>
  <si>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</si>
  <si>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</si>
  <si>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</si>
  <si>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</si>
  <si>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</si>
  <si>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</si>
  <si>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</si>
  <si>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</si>
  <si>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</si>
  <si>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</si>
  <si>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</si>
  <si>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</si>
  <si>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</si>
  <si>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</si>
  <si>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</si>
  <si>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</si>
  <si>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</si>
  <si>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</si>
  <si>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</si>
  <si>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</si>
  <si>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</si>
  <si>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</si>
  <si>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</si>
  <si>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</si>
  <si>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</si>
  <si>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</si>
  <si>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</si>
  <si>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</si>
  <si>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</si>
  <si>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</si>
  <si>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</si>
  <si>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</si>
  <si>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</si>
  <si>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</si>
  <si>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</si>
  <si>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</si>
  <si>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</si>
  <si>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</si>
  <si>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</si>
  <si>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</si>
  <si>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</si>
  <si>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</si>
  <si>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</si>
  <si>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</si>
  <si>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</si>
  <si>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</si>
  <si>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</si>
  <si>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</si>
  <si>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</si>
  <si>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</si>
  <si>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</si>
  <si>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</si>
  <si>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</si>
  <si>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</si>
  <si>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</si>
  <si>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</si>
  <si>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</si>
  <si>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</si>
  <si>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</si>
  <si>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</si>
  <si>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</si>
  <si>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</si>
  <si>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</si>
  <si>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</si>
  <si>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</si>
  <si>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</si>
  <si>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</si>
  <si>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</si>
  <si>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</si>
  <si>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</si>
  <si>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</si>
  <si>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</si>
  <si>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</si>
  <si>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</si>
  <si>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</si>
  <si>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</si>
  <si>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</si>
  <si>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</si>
  <si>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</si>
  <si>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</si>
  <si>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</si>
  <si>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</si>
  <si>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</si>
  <si>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</si>
  <si>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</si>
  <si>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</si>
  <si>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</si>
  <si>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</si>
  <si>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</si>
  <si>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</si>
  <si>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</si>
  <si>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</si>
  <si>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</si>
  <si>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</si>
  <si>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</si>
  <si>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</si>
  <si>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</si>
  <si>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</si>
  <si>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</si>
  <si>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</si>
  <si>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</si>
  <si>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</si>
  <si>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</si>
  <si>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</si>
  <si>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</si>
  <si>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</si>
  <si>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</si>
  <si>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</si>
  <si>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</si>
  <si>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</si>
  <si>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</si>
  <si>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</si>
  <si>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</si>
  <si>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</si>
  <si>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</si>
  <si>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</si>
  <si>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</si>
  <si>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</si>
  <si>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</si>
  <si>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</si>
  <si>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</si>
  <si>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</si>
  <si>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</si>
  <si>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</si>
  <si>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</si>
  <si>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</si>
  <si>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</si>
  <si>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</si>
  <si>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</si>
  <si>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</si>
  <si>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</si>
  <si>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</si>
  <si>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</si>
  <si>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</si>
  <si>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</si>
  <si>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</si>
  <si>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</si>
  <si>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</si>
  <si>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</si>
  <si>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</si>
  <si>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</si>
  <si>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</si>
  <si>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</si>
  <si>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</si>
  <si>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</si>
  <si>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</si>
  <si>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</si>
  <si>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</si>
  <si>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</si>
  <si>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</si>
  <si>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</si>
  <si>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</si>
  <si>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</si>
  <si>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</si>
  <si>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</si>
  <si>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</si>
  <si>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</si>
  <si>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</si>
  <si>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</si>
  <si>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</si>
  <si>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</si>
  <si>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</si>
  <si>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</si>
  <si>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</si>
  <si>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</si>
  <si>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</si>
  <si>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</si>
  <si>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</si>
  <si>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</si>
  <si>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</si>
  <si>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</si>
  <si>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</si>
  <si>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</si>
  <si>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</si>
  <si>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</si>
  <si>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</si>
  <si>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</si>
  <si>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</si>
  <si>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</si>
  <si>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</si>
  <si>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</si>
  <si>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</si>
  <si>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</si>
  <si>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</si>
  <si>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</si>
  <si>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</si>
  <si>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</si>
  <si>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</si>
  <si>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</si>
  <si>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</si>
  <si>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</si>
  <si>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</si>
  <si>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</si>
  <si>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</si>
  <si>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</si>
  <si>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</si>
  <si>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</si>
  <si>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</si>
  <si>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</si>
  <si>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</si>
  <si>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</si>
  <si>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</si>
  <si>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</si>
  <si>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</si>
  <si>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</si>
  <si>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</si>
  <si>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</si>
  <si>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</si>
  <si>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</si>
  <si>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</si>
  <si>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</si>
  <si>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</si>
  <si>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</si>
  <si>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</si>
  <si>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</si>
  <si>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</si>
  <si>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</si>
  <si>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</si>
  <si>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</si>
  <si>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</si>
  <si>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</si>
  <si>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</si>
  <si>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</si>
  <si>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</si>
  <si>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</si>
  <si>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</si>
  <si>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</si>
  <si>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</si>
  <si>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</si>
  <si>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</si>
  <si>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</si>
  <si>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</si>
  <si>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</si>
  <si>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</si>
  <si>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</si>
  <si>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</si>
  <si>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</si>
  <si>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</si>
  <si>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</si>
  <si>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</si>
  <si>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</si>
  <si>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</si>
  <si>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</si>
  <si>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</si>
  <si>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</si>
  <si>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</si>
  <si>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</si>
  <si>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</si>
  <si>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</si>
  <si>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</si>
  <si>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</si>
  <si>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</si>
  <si>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</si>
  <si>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</si>
  <si>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</si>
  <si>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</si>
  <si>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</si>
  <si>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</si>
  <si>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</si>
  <si>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</si>
  <si>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</si>
  <si>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</si>
  <si>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</si>
  <si>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</si>
  <si>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</si>
  <si>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</si>
  <si>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</si>
  <si>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</si>
  <si>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</si>
  <si>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</si>
  <si>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</si>
  <si>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</si>
  <si>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</si>
  <si>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</si>
  <si>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</si>
  <si>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</si>
  <si>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</si>
  <si>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</si>
  <si>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</si>
  <si>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</si>
  <si>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</si>
  <si>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</si>
  <si>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</si>
  <si>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</si>
  <si>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</si>
  <si>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</si>
  <si>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</si>
  <si>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</si>
  <si>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</si>
  <si>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</si>
  <si>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</si>
  <si>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</si>
  <si>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</si>
  <si>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</si>
  <si>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</si>
  <si>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</si>
  <si>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</si>
  <si>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</si>
  <si>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</si>
  <si>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</si>
  <si>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</si>
  <si>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</si>
  <si>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</si>
  <si>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</si>
  <si>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</si>
  <si>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</si>
  <si>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</si>
  <si>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</si>
  <si>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</si>
  <si>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</si>
  <si>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</si>
  <si>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</si>
  <si>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</si>
  <si>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</si>
  <si>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</si>
  <si>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</si>
  <si>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</si>
  <si>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</si>
  <si>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</si>
  <si>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</si>
  <si>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</si>
  <si>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</si>
  <si>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</si>
  <si>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</si>
  <si>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</si>
  <si>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</si>
  <si>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</si>
  <si>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</si>
  <si>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</si>
  <si>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</si>
  <si>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</si>
  <si>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</si>
  <si>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</si>
  <si>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</si>
  <si>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</si>
  <si>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</si>
  <si>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</si>
  <si>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</si>
  <si>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</si>
  <si>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</si>
  <si>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</si>
  <si>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</si>
  <si>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</si>
  <si>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</si>
  <si>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</si>
  <si>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</si>
  <si>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</si>
  <si>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</si>
  <si>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</si>
  <si>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</si>
  <si>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</si>
  <si>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</si>
  <si>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</si>
  <si>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</si>
  <si>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</si>
  <si>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</si>
  <si>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</si>
  <si>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</si>
  <si>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</si>
  <si>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</si>
  <si>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</si>
  <si>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</si>
  <si>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</si>
  <si>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</si>
  <si>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</si>
  <si>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</si>
  <si>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</si>
  <si>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</si>
  <si>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</si>
  <si>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</si>
  <si>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</si>
  <si>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</si>
  <si>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</si>
  <si>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</si>
  <si>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</si>
  <si>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</si>
  <si>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</si>
  <si>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</si>
  <si>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</si>
  <si>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</si>
  <si>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</si>
  <si>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</si>
  <si>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</si>
  <si>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</si>
  <si>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</si>
  <si>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</si>
  <si>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</si>
  <si>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</si>
  <si>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</si>
  <si>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</si>
  <si>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</si>
  <si>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</si>
  <si>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</si>
  <si>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</si>
  <si>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</si>
  <si>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</si>
  <si>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</si>
  <si>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</si>
  <si>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</si>
  <si>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</si>
  <si>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</si>
  <si>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</si>
  <si>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</si>
  <si>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</si>
  <si>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</si>
  <si>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</si>
  <si>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</si>
  <si>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</si>
  <si>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</si>
  <si>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</si>
  <si>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</si>
  <si>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</si>
  <si>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</si>
  <si>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</si>
  <si>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</si>
  <si>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</si>
  <si>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</si>
  <si>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</si>
  <si>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</si>
  <si>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</si>
  <si>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</si>
  <si>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</si>
  <si>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</si>
  <si>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</si>
  <si>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</si>
  <si>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</si>
  <si>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</si>
  <si>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</si>
  <si>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</si>
  <si>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</si>
  <si>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</si>
  <si>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</si>
  <si>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</si>
  <si>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</si>
  <si>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</si>
  <si>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</si>
  <si>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</si>
  <si>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</si>
  <si>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</si>
  <si>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</si>
  <si>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</si>
  <si>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</si>
  <si>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</si>
  <si>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</si>
  <si>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</si>
  <si>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</si>
  <si>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</si>
  <si>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</si>
  <si>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</si>
  <si>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</si>
  <si>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</si>
  <si>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</si>
  <si>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</si>
  <si>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</si>
  <si>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</si>
  <si>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</si>
  <si>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</si>
  <si>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</si>
  <si>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</si>
  <si>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</si>
  <si>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</si>
  <si>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</si>
  <si>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</si>
  <si>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</si>
  <si>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</si>
  <si>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</si>
  <si>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</si>
  <si>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</si>
  <si>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</si>
  <si>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</si>
  <si>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</si>
  <si>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</si>
  <si>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</si>
  <si>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</si>
  <si>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</si>
  <si>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</si>
  <si>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</si>
  <si>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</si>
  <si>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</si>
  <si>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</si>
  <si>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</si>
  <si>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</si>
  <si>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</si>
  <si>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</si>
  <si>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</si>
  <si>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</si>
  <si>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</si>
  <si>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</si>
  <si>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</si>
  <si>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</si>
  <si>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</si>
  <si>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</si>
  <si>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</si>
  <si>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</si>
  <si>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</si>
  <si>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</si>
  <si>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</si>
  <si>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</si>
  <si>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</si>
  <si>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</si>
  <si>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</si>
  <si>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</si>
  <si>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</si>
  <si>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</si>
  <si>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</si>
  <si>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</si>
  <si>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</si>
  <si>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</si>
  <si>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</si>
  <si>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</si>
  <si>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</si>
  <si>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</si>
  <si>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</si>
  <si>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</si>
  <si>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</si>
  <si>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</si>
  <si>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</si>
  <si>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</si>
  <si>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</si>
  <si>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</si>
  <si>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</si>
  <si>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</si>
  <si>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</si>
  <si>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</si>
  <si>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</si>
  <si>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</si>
  <si>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</si>
  <si>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</si>
  <si>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</si>
  <si>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</si>
  <si>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</si>
  <si>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</si>
  <si>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</si>
  <si>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</si>
  <si>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</si>
  <si>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</si>
  <si>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</si>
  <si>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</si>
  <si>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</si>
  <si>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</si>
  <si>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</si>
  <si>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</si>
  <si>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</si>
  <si>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</si>
  <si>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</si>
  <si>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</si>
  <si>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</si>
  <si>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</si>
  <si>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</si>
  <si>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</si>
  <si>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</si>
  <si>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</si>
  <si>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</si>
  <si>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</si>
  <si>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</si>
  <si>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</si>
  <si>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</si>
  <si>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</si>
  <si>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</si>
  <si>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</si>
  <si>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</si>
  <si>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</si>
  <si>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</si>
  <si>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</si>
  <si>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</si>
  <si>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</si>
  <si>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</si>
  <si>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</si>
  <si>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</si>
  <si>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</si>
  <si>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</si>
  <si>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</si>
  <si>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</si>
  <si>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</si>
  <si>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</si>
  <si>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</si>
  <si>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</si>
  <si>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</si>
  <si>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</si>
  <si>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</si>
  <si>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</si>
  <si>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</si>
  <si>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</si>
  <si>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</si>
  <si>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</si>
  <si>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</si>
  <si>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</si>
  <si>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</si>
  <si>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</si>
  <si>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</si>
  <si>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</si>
  <si>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</si>
  <si>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</si>
  <si>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</si>
  <si>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</si>
  <si>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</si>
  <si>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</si>
  <si>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</si>
  <si>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</si>
  <si>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</si>
  <si>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</si>
  <si>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</si>
  <si>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</si>
  <si>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</si>
  <si>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</si>
  <si>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</si>
  <si>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</si>
  <si>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</si>
  <si>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</si>
  <si>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</si>
  <si>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</si>
  <si>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</si>
  <si>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</si>
  <si>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</si>
  <si>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</si>
  <si>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</si>
  <si>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</si>
  <si>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</si>
  <si>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</si>
  <si>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</si>
  <si>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</si>
  <si>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</si>
  <si>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</si>
  <si>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</si>
  <si>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</si>
  <si>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</si>
  <si>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</si>
  <si>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</si>
  <si>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</si>
  <si>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</si>
  <si>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</si>
  <si>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</si>
  <si>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</si>
  <si>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</si>
  <si>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</si>
  <si>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</si>
  <si>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</si>
  <si>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</si>
  <si>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</si>
  <si>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</si>
  <si>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</si>
  <si>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</si>
  <si>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</si>
  <si>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</si>
  <si>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</si>
  <si>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</si>
  <si>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</si>
  <si>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</si>
  <si>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</si>
  <si>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</si>
  <si>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</si>
  <si>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</si>
  <si>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</si>
  <si>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</si>
  <si>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</si>
  <si>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</si>
  <si>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</si>
  <si>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</si>
  <si>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</si>
  <si>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</si>
  <si>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</si>
  <si>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</si>
  <si>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</si>
  <si>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</si>
  <si>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</si>
  <si>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</si>
  <si>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</si>
  <si>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</si>
  <si>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</si>
  <si>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</si>
  <si>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</si>
  <si>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</si>
  <si>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</si>
  <si>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</si>
  <si>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</si>
  <si>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</si>
  <si>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</si>
  <si>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</si>
  <si>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</si>
  <si>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</si>
  <si>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</si>
  <si>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</si>
  <si>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</si>
  <si>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</si>
  <si>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</si>
  <si>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</si>
  <si>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</si>
  <si>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</si>
  <si>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</si>
  <si>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</si>
  <si>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</si>
  <si>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</si>
  <si>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</si>
  <si>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</si>
  <si>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</si>
  <si>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</si>
  <si>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</si>
  <si>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</si>
  <si>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</si>
  <si>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</si>
  <si>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</si>
  <si>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</si>
  <si>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</si>
  <si>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</si>
  <si>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</si>
  <si>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</si>
  <si>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</si>
  <si>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</si>
  <si>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</si>
  <si>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</si>
  <si>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</si>
  <si>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</si>
  <si>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</si>
  <si>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</si>
  <si>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</si>
  <si>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</si>
  <si>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</si>
  <si>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</si>
  <si>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</si>
  <si>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</si>
  <si>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</si>
  <si>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</si>
  <si>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</si>
  <si>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</si>
  <si>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</si>
  <si>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</si>
  <si>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</si>
  <si>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</si>
  <si>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</si>
  <si>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</si>
  <si>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</si>
  <si>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</si>
  <si>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</si>
  <si>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</si>
  <si>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</si>
  <si>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</si>
  <si>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</si>
  <si>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</si>
  <si>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</si>
  <si>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</si>
  <si>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</si>
  <si>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</si>
  <si>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</si>
  <si>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</si>
  <si>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</si>
  <si>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</si>
  <si>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</si>
  <si>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</si>
  <si>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</si>
  <si>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</si>
  <si>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</si>
  <si>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</si>
  <si>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</si>
  <si>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</si>
  <si>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</si>
  <si>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</si>
  <si>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</si>
  <si>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</si>
  <si>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</si>
  <si>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</si>
  <si>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</si>
  <si>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</si>
  <si>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</si>
  <si>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</si>
  <si>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</si>
  <si>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</si>
  <si>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</si>
  <si>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</si>
  <si>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</si>
  <si>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</si>
  <si>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</si>
  <si>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</si>
  <si>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</si>
  <si>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</si>
  <si>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</si>
  <si>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</si>
  <si>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</si>
  <si>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</si>
  <si>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</si>
  <si>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</si>
  <si>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</si>
  <si>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</si>
  <si>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</si>
  <si>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</si>
  <si>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</si>
  <si>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</si>
  <si>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</si>
  <si>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</si>
  <si>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</si>
  <si>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</si>
  <si>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</si>
  <si>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</si>
  <si>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</si>
  <si>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</si>
  <si>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</si>
  <si>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</si>
  <si>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</si>
  <si>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</si>
  <si>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</si>
  <si>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</si>
  <si>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</si>
  <si>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</si>
  <si>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</si>
  <si>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</si>
  <si>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</si>
  <si>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</si>
  <si>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</si>
  <si>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</si>
  <si>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</si>
  <si>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</si>
  <si>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</si>
  <si>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</si>
  <si>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</si>
  <si>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</si>
  <si>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</si>
  <si>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</si>
  <si>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</si>
  <si>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</si>
  <si>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</si>
  <si>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</si>
  <si>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</si>
  <si>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</si>
  <si>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</si>
  <si>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</si>
  <si>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</si>
  <si>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</si>
  <si>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</si>
  <si>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</si>
  <si>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</si>
  <si>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</si>
  <si>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</si>
  <si>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</si>
  <si>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</si>
  <si>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</si>
  <si>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</si>
  <si>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</si>
  <si>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</si>
  <si>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</si>
  <si>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</si>
  <si>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</si>
  <si>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</si>
  <si>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</si>
  <si>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</si>
  <si>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</si>
  <si>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</si>
  <si>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</si>
  <si>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</si>
  <si>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</si>
  <si>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</si>
  <si>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</si>
  <si>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</si>
  <si>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</si>
  <si>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</si>
  <si>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</si>
  <si>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</si>
  <si>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</si>
  <si>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</si>
  <si>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</si>
  <si>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</si>
  <si>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</si>
  <si>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</si>
  <si>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</si>
  <si>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</si>
  <si>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</si>
  <si>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</si>
  <si>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</si>
  <si>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</si>
  <si>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</si>
  <si>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</si>
  <si>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</si>
  <si>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</si>
  <si>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</si>
  <si>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</si>
  <si>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</si>
  <si>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</si>
  <si>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</si>
  <si>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</si>
  <si>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</si>
  <si>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</si>
  <si>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</si>
  <si>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</si>
  <si>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</si>
  <si>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</si>
  <si>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</si>
  <si>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</si>
  <si>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</si>
  <si>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</si>
  <si>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</si>
  <si>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</si>
  <si>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</si>
  <si>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</si>
  <si>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</si>
  <si>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</si>
  <si>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</si>
  <si>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</si>
  <si>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</si>
  <si>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</si>
  <si>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</si>
  <si>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</si>
  <si>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</si>
  <si>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</si>
  <si>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</si>
  <si>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</si>
  <si>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</si>
  <si>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</si>
  <si>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</si>
  <si>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</si>
  <si>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</si>
  <si>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</si>
  <si>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</si>
  <si>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</si>
  <si>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</si>
  <si>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</si>
  <si>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</si>
  <si>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</si>
  <si>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</si>
  <si>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</si>
  <si>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</si>
  <si>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</si>
  <si>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</si>
  <si>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</si>
  <si>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</si>
  <si>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</si>
  <si>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</si>
  <si>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</si>
  <si>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</si>
  <si>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</si>
  <si>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</si>
  <si>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</si>
  <si>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</si>
  <si>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</si>
  <si>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</si>
  <si>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</si>
  <si>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</si>
  <si>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</si>
  <si>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</si>
  <si>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</si>
  <si>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</si>
  <si>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</si>
  <si>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</si>
  <si>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</si>
  <si>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</si>
  <si>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</si>
  <si>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</si>
  <si>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</si>
  <si>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</si>
  <si>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</si>
  <si>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</si>
  <si>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</si>
  <si>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</si>
  <si>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</si>
  <si>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</si>
  <si>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</si>
  <si>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</si>
  <si>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</si>
  <si>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</si>
  <si>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</si>
  <si>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</si>
  <si>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</si>
  <si>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</si>
  <si>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</si>
  <si>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</si>
  <si>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</si>
  <si>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</si>
  <si>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</si>
  <si>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</si>
  <si>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</si>
  <si>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</si>
  <si>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</si>
  <si>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</si>
  <si>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</si>
  <si>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</si>
  <si>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</si>
  <si>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</si>
  <si>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</si>
  <si>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</si>
  <si>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</si>
  <si>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</si>
  <si>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</si>
  <si>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</si>
  <si>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</si>
  <si>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</si>
  <si>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</si>
  <si>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</si>
  <si>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</si>
  <si>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</si>
  <si>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</si>
  <si>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</si>
  <si>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</si>
  <si>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</si>
  <si>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</si>
  <si>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</si>
  <si>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</si>
  <si>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</si>
  <si>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</si>
  <si>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</si>
  <si>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</si>
  <si>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</si>
  <si>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</si>
  <si>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</si>
  <si>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</si>
  <si>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</si>
  <si>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</si>
  <si>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</si>
  <si>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</si>
  <si>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</si>
  <si>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</si>
  <si>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</si>
  <si>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</si>
  <si>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</si>
  <si>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</si>
  <si>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</si>
  <si>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</si>
  <si>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</si>
  <si>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</si>
  <si>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</si>
  <si>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</si>
  <si>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</si>
  <si>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</si>
  <si>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</si>
  <si>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</si>
  <si>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</si>
  <si>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</si>
  <si>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</si>
  <si>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</si>
  <si>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</si>
  <si>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</si>
  <si>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</si>
  <si>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</si>
  <si>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</si>
  <si>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</si>
  <si>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</si>
  <si>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</si>
  <si>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</si>
  <si>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</si>
  <si>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</si>
  <si>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</si>
  <si>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</si>
  <si>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</si>
  <si>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</si>
  <si>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</si>
  <si>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</si>
  <si>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</si>
  <si>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</si>
  <si>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</si>
  <si>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</si>
  <si>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</si>
  <si>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</si>
  <si>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</si>
  <si>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</si>
  <si>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</si>
  <si>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</si>
  <si>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</si>
  <si>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</si>
  <si>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</si>
  <si>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</si>
  <si>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</si>
  <si>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</si>
  <si>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</si>
  <si>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</si>
  <si>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</si>
  <si>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</si>
  <si>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</si>
  <si>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</si>
  <si>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</si>
  <si>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</si>
  <si>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</si>
  <si>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</si>
  <si>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</si>
  <si>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</si>
  <si>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</si>
  <si>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</si>
  <si>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</si>
  <si>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</si>
  <si>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</si>
  <si>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</si>
  <si>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</si>
  <si>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</si>
  <si>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</si>
  <si>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</si>
  <si>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</si>
  <si>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</si>
  <si>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</si>
  <si>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</si>
  <si>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</si>
  <si>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</si>
  <si>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</si>
  <si>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</si>
  <si>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</si>
  <si>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</si>
  <si>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</si>
  <si>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</si>
  <si>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</si>
  <si>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</si>
  <si>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</si>
  <si>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</si>
  <si>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</si>
  <si>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</si>
  <si>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</si>
  <si>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</si>
  <si>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</si>
  <si>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</si>
  <si>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</si>
  <si>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</si>
  <si>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</si>
  <si>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</si>
  <si>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</si>
  <si>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</si>
  <si>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</si>
  <si>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</si>
  <si>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</si>
  <si>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</si>
  <si>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</si>
  <si>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</si>
  <si>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</si>
  <si>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</si>
  <si>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</si>
  <si>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</si>
  <si>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</si>
  <si>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</si>
  <si>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</si>
  <si>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</si>
  <si>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</si>
  <si>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</si>
  <si>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</si>
  <si>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</si>
  <si>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</si>
  <si>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</si>
  <si>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</si>
  <si>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</si>
  <si>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</si>
  <si>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</si>
  <si>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</si>
  <si>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</si>
  <si>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</si>
  <si>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</si>
  <si>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</si>
  <si>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</si>
  <si>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</si>
  <si>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</si>
  <si>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</si>
  <si>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</si>
  <si>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</si>
  <si>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</si>
  <si>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</si>
  <si>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</si>
  <si>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</si>
  <si>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</si>
  <si>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</si>
  <si>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</si>
  <si>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</si>
  <si>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</si>
  <si>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</si>
  <si>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</si>
  <si>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</si>
  <si>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</si>
  <si>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</si>
  <si>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</si>
  <si>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</si>
  <si>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</si>
  <si>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</si>
  <si>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</si>
  <si>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</si>
  <si>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</si>
  <si>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</si>
  <si>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</si>
  <si>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</si>
  <si>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</si>
  <si>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</si>
  <si>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</si>
  <si>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</si>
  <si>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</si>
  <si>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</si>
  <si>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</si>
  <si>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</si>
  <si>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</si>
  <si>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</si>
  <si>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</si>
  <si>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</si>
  <si>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</si>
  <si>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</si>
  <si>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</si>
  <si>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</si>
  <si>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</si>
  <si>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</si>
  <si>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</si>
  <si>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</si>
  <si>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</si>
  <si>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</si>
  <si>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</si>
  <si>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</si>
  <si>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</si>
  <si>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</si>
  <si>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</si>
  <si>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</si>
  <si>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</si>
  <si>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</si>
  <si>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</si>
  <si>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</si>
  <si>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</si>
  <si>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</si>
  <si>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</si>
  <si>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</si>
  <si>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</si>
  <si>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</si>
  <si>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</si>
  <si>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</si>
  <si>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</si>
  <si>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</si>
  <si>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</si>
  <si>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</si>
  <si>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</si>
  <si>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</si>
  <si>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</si>
  <si>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</si>
  <si>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</si>
  <si>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</si>
  <si>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</si>
  <si>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</si>
  <si>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</si>
  <si>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</si>
  <si>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</si>
  <si>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</si>
  <si>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</si>
  <si>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</si>
  <si>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</si>
  <si>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</si>
  <si>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</si>
  <si>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</si>
  <si>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</si>
  <si>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</si>
  <si>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</si>
  <si>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</si>
  <si>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</si>
  <si>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</si>
  <si>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</si>
  <si>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</si>
  <si>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</si>
  <si>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</si>
  <si>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</si>
  <si>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</si>
  <si>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</si>
  <si>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</si>
  <si>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</si>
  <si>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</si>
  <si>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</si>
  <si>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</si>
  <si>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</si>
  <si>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</si>
  <si>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</si>
  <si>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</si>
  <si>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</si>
  <si>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</si>
  <si>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</si>
  <si>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</si>
  <si>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</si>
  <si>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</si>
  <si>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</si>
  <si>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</si>
  <si>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</si>
  <si>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</si>
  <si>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</si>
  <si>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</si>
  <si>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</si>
  <si>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</si>
  <si>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</si>
  <si>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</si>
  <si>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</si>
  <si>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</si>
  <si>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</si>
  <si>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</si>
  <si>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</si>
  <si>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</si>
  <si>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</si>
  <si>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</si>
  <si>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</si>
  <si>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</si>
  <si>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</si>
  <si>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</si>
  <si>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</si>
  <si>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</si>
  <si>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</si>
  <si>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</si>
  <si>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</si>
  <si>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</si>
  <si>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</si>
  <si>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</si>
  <si>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</si>
  <si>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</si>
  <si>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</si>
  <si>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</si>
  <si>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</si>
  <si>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</si>
  <si>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</si>
  <si>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</si>
  <si>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</si>
  <si>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</si>
  <si>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</si>
  <si>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</si>
  <si>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</si>
  <si>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</si>
  <si>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</si>
  <si>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</si>
  <si>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</si>
  <si>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</si>
  <si>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</si>
  <si>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</si>
  <si>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</si>
  <si>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</si>
  <si>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</si>
  <si>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</si>
  <si>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</si>
  <si>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</si>
  <si>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</si>
  <si>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</si>
  <si>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</si>
  <si>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</si>
  <si>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</si>
  <si>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</si>
  <si>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</si>
  <si>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</si>
  <si>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</si>
  <si>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</si>
  <si>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</si>
  <si>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</si>
  <si>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</si>
  <si>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</si>
  <si>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</si>
  <si>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</si>
  <si>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</si>
  <si>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</si>
  <si>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</si>
  <si>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</si>
  <si>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</si>
  <si>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</si>
  <si>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</si>
  <si>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</si>
  <si>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</si>
  <si>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</si>
  <si>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</si>
  <si>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</si>
  <si>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</si>
  <si>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</si>
  <si>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</si>
  <si>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</si>
  <si>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</si>
  <si>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</si>
  <si>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</si>
  <si>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</si>
  <si>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</si>
  <si>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</si>
  <si>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</si>
  <si>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</si>
  <si>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</si>
  <si>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</si>
  <si>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</si>
  <si>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</si>
  <si>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</si>
  <si>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</si>
  <si>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</si>
  <si>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</si>
  <si>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</si>
  <si>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</si>
  <si>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</si>
  <si>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</si>
  <si>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</si>
  <si>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</si>
  <si>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</si>
  <si>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</si>
  <si>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</si>
  <si>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</si>
  <si>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</si>
  <si>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</si>
  <si>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</si>
  <si>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</si>
  <si>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</si>
  <si>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</si>
  <si>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</si>
  <si>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</si>
  <si>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</si>
  <si>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</si>
  <si>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</si>
  <si>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</si>
  <si>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</si>
  <si>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</si>
  <si>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</si>
  <si>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</si>
  <si>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</si>
  <si>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</si>
  <si>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</si>
  <si>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</si>
  <si>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</si>
  <si>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</si>
  <si>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</si>
  <si>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</si>
  <si>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</si>
  <si>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</si>
  <si>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</si>
  <si>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</si>
  <si>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</si>
  <si>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</si>
  <si>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</si>
  <si>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</si>
  <si>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</si>
  <si>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</si>
  <si>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</si>
  <si>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</si>
  <si>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</si>
  <si>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</si>
  <si>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</si>
  <si>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</si>
  <si>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</si>
  <si>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</si>
  <si>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</si>
  <si>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</si>
  <si>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</si>
  <si>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</si>
  <si>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</si>
  <si>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</si>
  <si>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</si>
  <si>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</si>
  <si>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</si>
  <si>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</si>
  <si>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</si>
  <si>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</si>
  <si>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</si>
  <si>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</si>
  <si>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</si>
  <si>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</si>
  <si>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</si>
  <si>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</si>
  <si>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</si>
  <si>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</si>
  <si>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</si>
  <si>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</si>
  <si>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</si>
  <si>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</si>
  <si>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</si>
  <si>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</si>
  <si>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</si>
  <si>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</si>
  <si>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</si>
  <si>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</si>
  <si>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</si>
  <si>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</si>
  <si>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</si>
  <si>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</si>
  <si>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</si>
  <si>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</si>
  <si>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</si>
  <si>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</si>
  <si>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</si>
  <si>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</si>
  <si>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</si>
  <si>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</si>
  <si>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</si>
  <si>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</si>
  <si>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</si>
  <si>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</si>
  <si>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</si>
  <si>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</si>
  <si>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</si>
  <si>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</si>
  <si>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</si>
  <si>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</si>
  <si>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</si>
  <si>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</si>
  <si>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</si>
  <si>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</si>
  <si>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</si>
  <si>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</si>
  <si>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</si>
  <si>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</si>
  <si>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</si>
  <si>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</si>
  <si>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</si>
  <si>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</si>
  <si>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</si>
  <si>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</si>
  <si>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</si>
  <si>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</si>
  <si>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</si>
  <si>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</si>
  <si>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</si>
  <si>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</si>
  <si>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</si>
  <si>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</si>
  <si>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</si>
  <si>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</si>
  <si>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</si>
  <si>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</si>
  <si>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</si>
  <si>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</si>
  <si>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</si>
  <si>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</si>
  <si>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</si>
  <si>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</si>
  <si>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</si>
  <si>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</si>
  <si>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</si>
  <si>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</si>
  <si>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</si>
  <si>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</si>
  <si>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</si>
  <si>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</si>
  <si>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</si>
  <si>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</si>
  <si>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</si>
  <si>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</si>
  <si>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</si>
  <si>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</si>
  <si>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</si>
  <si>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</si>
  <si>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</si>
  <si>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</si>
  <si>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</si>
  <si>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</si>
  <si>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</si>
  <si>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</si>
  <si>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</si>
  <si>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</si>
  <si>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</si>
  <si>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</si>
  <si>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</si>
  <si>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</si>
  <si>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</si>
  <si>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</si>
  <si>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</si>
  <si>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</si>
  <si>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</si>
  <si>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</si>
  <si>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</si>
  <si>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</si>
  <si>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</si>
  <si>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</si>
  <si>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</si>
  <si>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</si>
  <si>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</si>
  <si>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</si>
  <si>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</si>
  <si>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</si>
  <si>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</si>
  <si>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</si>
  <si>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</si>
  <si>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</si>
  <si>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</si>
  <si>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</si>
  <si>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</si>
  <si>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</si>
  <si>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</si>
  <si>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</si>
  <si>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</si>
  <si>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</si>
  <si>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</si>
  <si>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</si>
  <si>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</si>
  <si>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</si>
  <si>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</si>
  <si>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</si>
  <si>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</si>
  <si>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</si>
  <si>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</si>
  <si>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</si>
  <si>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</si>
  <si>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</si>
  <si>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</si>
  <si>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</si>
  <si>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</si>
  <si>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</si>
  <si>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</si>
  <si>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</si>
  <si>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</si>
  <si>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</si>
  <si>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</si>
  <si>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</si>
  <si>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</si>
  <si>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</si>
  <si>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</si>
  <si>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</si>
  <si>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</si>
  <si>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</si>
  <si>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</si>
  <si>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</si>
  <si>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</si>
  <si>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</si>
  <si>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</si>
  <si>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</si>
  <si>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</si>
  <si>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</si>
  <si>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</si>
  <si>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</si>
  <si>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</si>
  <si>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</si>
  <si>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</si>
  <si>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</si>
  <si>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</si>
  <si>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</si>
  <si>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</si>
  <si>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</si>
  <si>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</si>
  <si>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</si>
  <si>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</si>
  <si>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</si>
  <si>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</si>
  <si>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</si>
  <si>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</si>
  <si>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</si>
  <si>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</si>
  <si>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</si>
  <si>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</si>
  <si>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</si>
  <si>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</si>
  <si>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</si>
  <si>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</si>
  <si>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</si>
  <si>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</si>
  <si>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</si>
  <si>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</si>
  <si>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</si>
  <si>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</si>
  <si>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</si>
  <si>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</si>
  <si>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</si>
  <si>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</si>
  <si>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</si>
  <si>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</si>
  <si>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</si>
  <si>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</si>
  <si>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</si>
  <si>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</si>
  <si>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</si>
  <si>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</si>
  <si>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</si>
  <si>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</si>
  <si>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</si>
  <si>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</si>
  <si>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</si>
  <si>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</si>
  <si>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</si>
  <si>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</si>
  <si>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</si>
  <si>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</si>
  <si>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</si>
  <si>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</si>
  <si>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</si>
  <si>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</si>
  <si>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</si>
  <si>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</si>
  <si>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</si>
  <si>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</si>
  <si>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</si>
  <si>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</si>
  <si>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</si>
  <si>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</si>
  <si>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</si>
  <si>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</si>
  <si>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</si>
  <si>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</si>
  <si>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</si>
  <si>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</si>
  <si>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</si>
  <si>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</si>
  <si>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</si>
  <si>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</si>
  <si>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</si>
  <si>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</si>
  <si>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</si>
  <si>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</si>
  <si>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</si>
  <si>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</si>
  <si>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</si>
  <si>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</si>
  <si>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</si>
  <si>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</si>
  <si>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</si>
  <si>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</si>
  <si>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</si>
  <si>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</si>
  <si>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</si>
  <si>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</si>
  <si>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</si>
  <si>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</si>
  <si>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</si>
  <si>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</si>
  <si>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</si>
  <si>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</si>
  <si>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</si>
  <si>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</si>
  <si>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</si>
  <si>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</si>
  <si>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</si>
  <si>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</si>
  <si>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</si>
  <si>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</si>
  <si>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</si>
  <si>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</si>
  <si>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</si>
  <si>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</si>
  <si>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</si>
  <si>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</si>
  <si>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</si>
  <si>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</si>
  <si>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</si>
  <si>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</si>
  <si>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</si>
  <si>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</si>
  <si>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</si>
  <si>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</si>
  <si>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</si>
  <si>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</si>
  <si>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</si>
  <si>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</si>
  <si>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</si>
  <si>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</si>
  <si>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</si>
  <si>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</si>
  <si>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</si>
  <si>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</si>
  <si>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</si>
  <si>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</si>
  <si>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</si>
  <si>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</si>
  <si>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</si>
  <si>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</si>
  <si>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</si>
  <si>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</si>
  <si>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</si>
  <si>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</si>
  <si>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</si>
  <si>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</si>
  <si>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</si>
  <si>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</si>
  <si>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</si>
  <si>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</si>
  <si>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</si>
  <si>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</si>
  <si>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</si>
  <si>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</si>
  <si>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</si>
  <si>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</si>
  <si>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</si>
  <si>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</si>
  <si>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</si>
  <si>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</si>
  <si>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</si>
  <si>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</si>
  <si>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</si>
  <si>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</si>
  <si>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</si>
  <si>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</si>
  <si>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</si>
  <si>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</si>
  <si>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</si>
  <si>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</si>
  <si>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</si>
  <si>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</si>
  <si>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</si>
  <si>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</si>
  <si>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</si>
  <si>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</si>
  <si>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</si>
  <si>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</si>
  <si>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</si>
  <si>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</si>
  <si>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</si>
  <si>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</si>
  <si>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</si>
  <si>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</si>
  <si>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</si>
  <si>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</si>
  <si>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</si>
  <si>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</si>
  <si>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</si>
  <si>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</si>
  <si>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</si>
  <si>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</si>
  <si>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</si>
  <si>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</si>
  <si>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</si>
  <si>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</si>
  <si>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</si>
  <si>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</si>
  <si>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</si>
  <si>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</si>
  <si>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</si>
  <si>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</si>
  <si>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</si>
  <si>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</si>
  <si>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</si>
  <si>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</si>
  <si>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</si>
  <si>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</si>
  <si>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</si>
  <si>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</si>
  <si>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</si>
  <si>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</si>
  <si>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</si>
  <si>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</si>
  <si>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</si>
  <si>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</si>
  <si>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</si>
  <si>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</si>
  <si>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</si>
  <si>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</si>
  <si>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</si>
  <si>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</si>
  <si>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</si>
  <si>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</si>
  <si>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</si>
  <si>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</si>
  <si>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</si>
  <si>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</si>
  <si>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</si>
  <si>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</si>
  <si>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</si>
  <si>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</si>
  <si>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</si>
  <si>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</si>
  <si>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</si>
  <si>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</si>
  <si>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</si>
  <si>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</si>
  <si>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</si>
  <si>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</si>
  <si>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</si>
  <si>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</si>
  <si>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</si>
  <si>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</si>
  <si>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</si>
  <si>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</si>
  <si>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</si>
  <si>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</si>
  <si>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</si>
  <si>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</si>
  <si>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</si>
  <si>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</si>
  <si>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</si>
  <si>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</si>
  <si>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</si>
  <si>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</si>
  <si>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</si>
  <si>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</si>
  <si>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</si>
  <si>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</si>
  <si>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</si>
  <si>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</si>
  <si>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</si>
  <si>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</si>
  <si>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</si>
  <si>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</si>
  <si>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</si>
  <si>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</si>
  <si>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</si>
  <si>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</si>
  <si>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</si>
  <si>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</si>
  <si>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</si>
  <si>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</si>
  <si>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</si>
  <si>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</si>
  <si>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</si>
  <si>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</si>
  <si>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</si>
  <si>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</si>
  <si>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</si>
  <si>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</si>
  <si>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</si>
  <si>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</si>
  <si>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</si>
  <si>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</si>
  <si>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</si>
  <si>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</si>
  <si>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</si>
  <si>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</si>
  <si>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</si>
  <si>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</si>
  <si>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</si>
  <si>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</si>
  <si>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</si>
  <si>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</si>
  <si>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</si>
  <si>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</si>
  <si>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</si>
  <si>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</si>
  <si>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</si>
  <si>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</si>
  <si>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</si>
  <si>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</si>
  <si>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</si>
  <si>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</si>
  <si>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</si>
  <si>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</si>
  <si>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</si>
  <si>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</si>
  <si>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</si>
  <si>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</si>
  <si>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</si>
  <si>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</si>
  <si>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</si>
  <si>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</si>
  <si>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</si>
  <si>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</si>
  <si>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</si>
  <si>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</si>
  <si>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</si>
  <si>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</si>
  <si>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</si>
  <si>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</si>
  <si>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</si>
  <si>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</si>
  <si>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</si>
  <si>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</si>
  <si>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</si>
  <si>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</si>
  <si>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</si>
  <si>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</si>
  <si>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</si>
  <si>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</si>
  <si>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</si>
  <si>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</si>
  <si>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</si>
  <si>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</si>
  <si>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</si>
  <si>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</si>
  <si>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</si>
  <si>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</si>
  <si>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</si>
  <si>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</si>
  <si>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</si>
  <si>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</si>
  <si>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</si>
  <si>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</si>
  <si>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</si>
  <si>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</si>
  <si>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</si>
  <si>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</si>
  <si>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</si>
  <si>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</si>
  <si>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</si>
  <si>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</si>
  <si>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</si>
  <si>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</si>
  <si>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</si>
  <si>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</si>
  <si>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</si>
  <si>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</si>
  <si>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</si>
  <si>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</si>
  <si>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</si>
  <si>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</si>
  <si>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</si>
  <si>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</si>
  <si>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</si>
  <si>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</si>
  <si>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</si>
  <si>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</si>
  <si>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</si>
  <si>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</si>
  <si>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</si>
  <si>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</si>
  <si>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</si>
  <si>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</si>
  <si>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</si>
  <si>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</si>
  <si>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</si>
  <si>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</si>
  <si>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</si>
  <si>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</si>
  <si>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</si>
  <si>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</si>
  <si>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</si>
  <si>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</si>
  <si>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</si>
  <si>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</si>
  <si>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</si>
  <si>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</si>
  <si>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</si>
  <si>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</si>
  <si>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</si>
  <si>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</si>
  <si>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</si>
  <si>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</si>
  <si>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</si>
  <si>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</si>
  <si>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</si>
  <si>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</si>
  <si>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</si>
  <si>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</si>
  <si>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</si>
  <si>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</si>
  <si>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</si>
  <si>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</si>
  <si>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</si>
  <si>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</si>
  <si>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</si>
  <si>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</si>
  <si>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</si>
  <si>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</si>
  <si>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</si>
  <si>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</si>
  <si>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</si>
  <si>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</si>
  <si>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</si>
  <si>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</si>
  <si>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</si>
  <si>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</si>
  <si>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</si>
  <si>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</si>
  <si>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</si>
  <si>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</si>
  <si>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</si>
  <si>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</si>
  <si>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</si>
  <si>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</si>
  <si>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</si>
  <si>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</si>
  <si>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</si>
  <si>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</si>
  <si>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</si>
  <si>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</si>
  <si>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</si>
  <si>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</si>
  <si>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</si>
  <si>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</si>
  <si>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</si>
  <si>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</si>
  <si>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</si>
  <si>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</si>
  <si>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</si>
  <si>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</si>
  <si>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</si>
  <si>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</si>
  <si>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</si>
  <si>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</si>
  <si>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</si>
  <si>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</si>
  <si>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</si>
  <si>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</si>
  <si>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</si>
  <si>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</si>
  <si>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</si>
  <si>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</si>
  <si>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</si>
  <si>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</si>
  <si>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</si>
  <si>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</si>
  <si>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</si>
  <si>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</si>
  <si>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</si>
  <si>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</si>
  <si>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</si>
  <si>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</si>
  <si>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</si>
  <si>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</si>
  <si>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</si>
  <si>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</si>
  <si>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</si>
  <si>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</si>
  <si>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</si>
  <si>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</si>
  <si>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</si>
  <si>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</si>
  <si>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</si>
  <si>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</si>
  <si>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</si>
  <si>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</si>
  <si>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</si>
  <si>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</si>
  <si>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</si>
  <si>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</si>
  <si>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</si>
  <si>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</si>
  <si>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</si>
  <si>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</si>
  <si>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</si>
  <si>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</si>
  <si>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</si>
  <si>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</si>
  <si>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</si>
  <si>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</si>
  <si>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</si>
  <si>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</si>
  <si>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</si>
  <si>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</si>
  <si>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</si>
  <si>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</si>
  <si>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</si>
  <si>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</si>
  <si>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</si>
  <si>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</si>
  <si>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</si>
  <si>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</si>
  <si>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</si>
  <si>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</si>
  <si>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</si>
  <si>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</si>
  <si>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</si>
  <si>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</si>
  <si>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</si>
  <si>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</si>
  <si>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</si>
  <si>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</si>
  <si>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</si>
  <si>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</si>
  <si>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</si>
  <si>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</si>
  <si>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</si>
  <si>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</si>
  <si>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</si>
  <si>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</si>
  <si>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</si>
  <si>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</si>
  <si>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</si>
  <si>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</si>
  <si>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</si>
  <si>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</si>
  <si>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</si>
  <si>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</si>
  <si>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</si>
  <si>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</si>
  <si>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</si>
  <si>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</si>
  <si>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</si>
  <si>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</si>
  <si>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</si>
  <si>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</si>
  <si>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</si>
  <si>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</si>
  <si>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</si>
  <si>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</si>
  <si>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</si>
  <si>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</si>
  <si>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</si>
  <si>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</si>
  <si>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</si>
  <si>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</si>
  <si>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</si>
  <si>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</si>
  <si>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</si>
  <si>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</si>
  <si>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</si>
  <si>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</si>
  <si>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</si>
  <si>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</si>
  <si>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</si>
  <si>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</si>
  <si>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</si>
  <si>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</si>
  <si>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</si>
  <si>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</si>
  <si>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</si>
  <si>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</si>
  <si>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</si>
  <si>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</si>
  <si>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</si>
  <si>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</si>
  <si>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</si>
  <si>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</si>
  <si>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</si>
  <si>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</si>
  <si>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</si>
  <si>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</si>
  <si>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</si>
  <si>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</si>
  <si>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</si>
  <si>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</si>
  <si>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</si>
  <si>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</si>
  <si>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</si>
  <si>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</si>
  <si>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</si>
  <si>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</si>
  <si>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</si>
  <si>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</si>
  <si>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</si>
  <si>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</si>
  <si>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</si>
  <si>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</si>
  <si>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</si>
  <si>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</si>
  <si>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</si>
  <si>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</si>
  <si>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</si>
  <si>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</si>
  <si>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</si>
  <si>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</si>
  <si>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</si>
  <si>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</si>
  <si>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</si>
  <si>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</si>
  <si>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</si>
  <si>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</si>
  <si>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</si>
  <si>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</si>
  <si>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</si>
  <si>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</si>
  <si>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</si>
  <si>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</si>
  <si>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</si>
  <si>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</si>
  <si>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</si>
  <si>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</si>
  <si>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</si>
  <si>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</si>
  <si>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</si>
  <si>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</si>
  <si>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</si>
  <si>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</si>
  <si>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</si>
  <si>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</si>
  <si>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</si>
  <si>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</si>
  <si>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</si>
  <si>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</si>
  <si>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</si>
  <si>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</si>
  <si>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</si>
  <si>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</si>
  <si>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</si>
  <si>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</si>
  <si>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</si>
  <si>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</si>
  <si>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</si>
  <si>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</si>
  <si>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</si>
  <si>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</si>
  <si>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</si>
  <si>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</si>
  <si>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</si>
  <si>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</si>
  <si>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</si>
  <si>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</si>
  <si>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</si>
  <si>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</si>
  <si>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</si>
  <si>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</si>
  <si>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</si>
  <si>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</si>
  <si>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</si>
  <si>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</si>
  <si>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</si>
  <si>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</si>
  <si>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</si>
  <si>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</si>
  <si>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</si>
  <si>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</si>
  <si>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</si>
  <si>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</si>
  <si>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</si>
  <si>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</si>
  <si>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</si>
  <si>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</si>
  <si>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</si>
  <si>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</si>
  <si>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</si>
  <si>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</si>
  <si>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</si>
  <si>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</si>
  <si>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</si>
  <si>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</si>
  <si>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</si>
  <si>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</si>
  <si>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</si>
  <si>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</si>
  <si>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</si>
  <si>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</si>
  <si>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</si>
  <si>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</si>
  <si>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</si>
  <si>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</si>
  <si>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</si>
  <si>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</si>
  <si>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</si>
  <si>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</si>
  <si>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</si>
  <si>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</si>
  <si>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</si>
  <si>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</si>
  <si>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</si>
  <si>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</si>
  <si>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</si>
  <si>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</si>
  <si>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</si>
  <si>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</si>
  <si>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</si>
  <si>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</si>
  <si>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</si>
  <si>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</si>
  <si>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</si>
  <si>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</si>
  <si>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</si>
  <si>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</si>
  <si>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</si>
  <si>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</si>
  <si>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</si>
  <si>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</si>
  <si>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</si>
  <si>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</si>
  <si>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</si>
  <si>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</si>
  <si>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</si>
  <si>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</si>
  <si>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</si>
  <si>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</si>
  <si>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</si>
  <si>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</si>
  <si>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</si>
  <si>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</si>
  <si>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</si>
  <si>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</si>
  <si>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</si>
  <si>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</si>
  <si>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</si>
  <si>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</si>
  <si>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</si>
  <si>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</si>
  <si>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</si>
  <si>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</si>
  <si>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</si>
  <si>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</si>
  <si>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</si>
  <si>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</si>
  <si>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</si>
  <si>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</si>
  <si>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</si>
  <si>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</si>
  <si>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</si>
  <si>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</si>
  <si>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</si>
  <si>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</si>
  <si>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</si>
  <si>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</si>
  <si>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</si>
  <si>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</si>
  <si>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</si>
  <si>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</si>
  <si>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</si>
  <si>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</si>
  <si>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</si>
  <si>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</si>
  <si>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</si>
  <si>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</si>
  <si>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</si>
  <si>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</si>
  <si>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</si>
  <si>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</si>
  <si>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</si>
  <si>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</si>
  <si>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</si>
  <si>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</si>
  <si>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</si>
  <si>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</si>
  <si>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</si>
  <si>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</si>
  <si>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</si>
  <si>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</si>
  <si>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</si>
  <si>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</si>
  <si>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</si>
  <si>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</si>
  <si>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</si>
  <si>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</si>
  <si>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</si>
  <si>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</si>
  <si>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</si>
  <si>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</si>
  <si>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</si>
  <si>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</si>
  <si>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</si>
  <si>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</si>
  <si>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</si>
  <si>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</si>
  <si>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</si>
  <si>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</si>
  <si>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</si>
  <si>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</si>
  <si>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</si>
  <si>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</si>
  <si>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</si>
  <si>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</si>
  <si>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</si>
  <si>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</si>
  <si>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</si>
  <si>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</si>
  <si>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</si>
  <si>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</si>
  <si>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</si>
  <si>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</si>
  <si>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</si>
  <si>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</si>
  <si>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</si>
  <si>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</si>
  <si>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</si>
  <si>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</si>
  <si>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</si>
  <si>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</si>
  <si>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</si>
  <si>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</si>
  <si>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</si>
  <si>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</si>
  <si>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</si>
  <si>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</si>
  <si>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</si>
  <si>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</si>
  <si>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</si>
  <si>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</si>
  <si>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</si>
  <si>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</si>
  <si>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</si>
  <si>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</si>
  <si>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</si>
  <si>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</si>
  <si>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</si>
  <si>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</si>
  <si>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</si>
  <si>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</si>
  <si>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</si>
  <si>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</si>
  <si>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</si>
  <si>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</si>
  <si>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</si>
  <si>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</si>
  <si>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</si>
  <si>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</si>
  <si>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</si>
  <si>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</si>
  <si>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</si>
  <si>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</si>
  <si>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</si>
  <si>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</si>
  <si>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</si>
  <si>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</si>
  <si>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</si>
  <si>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</si>
  <si>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</si>
  <si>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</si>
  <si>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</si>
  <si>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</si>
  <si>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</si>
  <si>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</si>
  <si>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</si>
  <si>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</si>
  <si>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</si>
  <si>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</si>
  <si>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</si>
  <si>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</si>
  <si>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</si>
  <si>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</si>
  <si>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</si>
  <si>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</si>
  <si>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</si>
  <si>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</si>
  <si>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</si>
  <si>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</si>
  <si>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</si>
  <si>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</si>
  <si>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</si>
  <si>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</si>
  <si>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</si>
  <si>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</si>
  <si>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</si>
  <si>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</si>
  <si>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</si>
  <si>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</si>
  <si>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</si>
  <si>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</si>
  <si>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</si>
  <si>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</si>
  <si>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</si>
  <si>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</si>
  <si>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</si>
  <si>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</si>
  <si>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</si>
  <si>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</si>
  <si>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</si>
  <si>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</si>
  <si>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</si>
  <si>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</si>
  <si>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</si>
  <si>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</si>
  <si>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</si>
  <si>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</si>
  <si>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</si>
  <si>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</si>
  <si>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</si>
  <si>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</si>
  <si>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</si>
  <si>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</si>
  <si>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</si>
  <si>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</si>
  <si>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</si>
  <si>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</si>
  <si>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</si>
  <si>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</si>
  <si>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</si>
  <si>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</si>
  <si>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</si>
  <si>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</si>
  <si>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</si>
  <si>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</si>
  <si>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</si>
  <si>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</si>
  <si>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</si>
  <si>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</si>
  <si>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</si>
  <si>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</si>
  <si>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</si>
  <si>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</si>
  <si>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</si>
  <si>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</si>
  <si>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</si>
  <si>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</si>
  <si>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</si>
  <si>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</si>
  <si>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</si>
  <si>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</si>
  <si>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</si>
  <si>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</si>
  <si>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</si>
  <si>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</si>
  <si>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</si>
  <si>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</si>
  <si>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</si>
  <si>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</si>
  <si>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</si>
  <si>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</si>
  <si>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</si>
  <si>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</si>
  <si>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</si>
  <si>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</si>
  <si>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</si>
  <si>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</si>
  <si>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</si>
  <si>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</si>
  <si>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</si>
  <si>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</si>
  <si>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</si>
  <si>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</si>
  <si>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</si>
  <si>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</si>
  <si>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</si>
  <si>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</si>
  <si>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</si>
  <si>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</si>
  <si>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</si>
  <si>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</si>
  <si>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</si>
  <si>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</si>
  <si>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</si>
  <si>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</si>
  <si>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</si>
  <si>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</si>
  <si>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</si>
  <si>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</si>
  <si>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</si>
  <si>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</si>
  <si>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</si>
  <si>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</si>
  <si>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</si>
  <si>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</si>
  <si>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</si>
  <si>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</si>
  <si>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</si>
  <si>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</si>
  <si>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</si>
  <si>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</si>
  <si>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</si>
  <si>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</si>
  <si>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</si>
  <si>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</si>
  <si>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</si>
  <si>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</si>
  <si>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</si>
  <si>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</si>
  <si>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</si>
  <si>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</si>
  <si>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</si>
  <si>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</si>
  <si>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</si>
  <si>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</si>
  <si>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</si>
  <si>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</si>
  <si>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</si>
  <si>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</si>
  <si>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</si>
  <si>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</si>
  <si>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</si>
  <si>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</si>
  <si>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</si>
  <si>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</si>
  <si>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</si>
  <si>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</si>
  <si>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</si>
  <si>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</si>
  <si>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</si>
  <si>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</si>
  <si>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</si>
  <si>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</si>
  <si>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</si>
  <si>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</si>
  <si>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</si>
  <si>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</si>
  <si>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</si>
  <si>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</si>
  <si>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</si>
  <si>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</si>
  <si>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</si>
  <si>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</si>
  <si>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</si>
  <si>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</si>
  <si>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</si>
  <si>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</si>
  <si>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</si>
  <si>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</si>
  <si>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</si>
  <si>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</si>
  <si>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</si>
  <si>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</si>
  <si>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</si>
  <si>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</si>
  <si>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</si>
  <si>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</si>
  <si>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</si>
  <si>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</si>
  <si>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</si>
  <si>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</si>
  <si>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</si>
  <si>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</si>
  <si>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</si>
  <si>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</si>
  <si>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</si>
  <si>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</si>
  <si>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</si>
  <si>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</si>
  <si>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</si>
  <si>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</si>
  <si>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</si>
  <si>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</si>
  <si>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</si>
  <si>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</si>
  <si>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</si>
  <si>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</si>
  <si>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</si>
  <si>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</si>
  <si>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</si>
  <si>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</si>
  <si>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</si>
  <si>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</si>
  <si>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</si>
  <si>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</si>
  <si>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</si>
  <si>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</si>
  <si>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</si>
  <si>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</si>
  <si>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</si>
  <si>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</si>
  <si>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</si>
  <si>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</si>
  <si>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</si>
  <si>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</si>
  <si>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</si>
  <si>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</si>
  <si>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</si>
  <si>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</si>
  <si>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</si>
  <si>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</si>
  <si>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</si>
  <si>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</si>
  <si>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</si>
  <si>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</si>
  <si>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</si>
  <si>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</si>
  <si>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</si>
  <si>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</si>
  <si>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</si>
  <si>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</si>
  <si>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</si>
  <si>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</si>
  <si>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</si>
  <si>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</si>
  <si>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</si>
  <si>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</si>
  <si>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</si>
  <si>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</si>
  <si>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</si>
  <si>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</si>
  <si>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</si>
  <si>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</si>
  <si>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</si>
  <si>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</si>
  <si>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</si>
  <si>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</si>
  <si>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</si>
  <si>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</si>
  <si>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</si>
  <si>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</si>
  <si>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</si>
  <si>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</si>
  <si>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</si>
  <si>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</si>
  <si>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</si>
  <si>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</si>
  <si>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</si>
  <si>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</si>
  <si>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</si>
  <si>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</si>
  <si>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</si>
  <si>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</si>
  <si>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</si>
  <si>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</si>
  <si>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</si>
  <si>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</si>
  <si>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</si>
  <si>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</si>
  <si>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</si>
  <si>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</si>
  <si>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</si>
  <si>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</si>
  <si>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</si>
  <si>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</si>
  <si>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</si>
  <si>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</si>
  <si>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</si>
  <si>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</si>
  <si>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</si>
  <si>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</si>
  <si>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</si>
  <si>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</si>
  <si>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</si>
  <si>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</si>
  <si>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</si>
  <si>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</si>
  <si>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</si>
  <si>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</si>
  <si>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</si>
  <si>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</si>
  <si>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</si>
  <si>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</si>
  <si>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</si>
  <si>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</si>
  <si>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</si>
  <si>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</si>
  <si>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</si>
  <si>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</si>
  <si>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</si>
  <si>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</si>
  <si>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</si>
  <si>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</si>
  <si>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</si>
  <si>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</si>
  <si>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</si>
  <si>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</si>
  <si>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</si>
  <si>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</si>
  <si>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</si>
  <si>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</si>
  <si>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</si>
  <si>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</si>
  <si>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</si>
  <si>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</si>
  <si>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</si>
  <si>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</si>
  <si>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</si>
  <si>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</si>
  <si>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</si>
  <si>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</si>
  <si>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</si>
  <si>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</si>
  <si>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</si>
  <si>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</si>
  <si>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</si>
  <si>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</si>
  <si>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</si>
  <si>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</si>
  <si>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</si>
  <si>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</si>
  <si>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</si>
  <si>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</si>
  <si>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</si>
  <si>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</si>
  <si>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</si>
  <si>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</si>
  <si>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</si>
  <si>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</si>
  <si>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</si>
  <si>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</si>
  <si>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</si>
  <si>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</si>
  <si>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</si>
  <si>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</si>
  <si>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</si>
  <si>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</si>
  <si>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</si>
  <si>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</si>
  <si>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</si>
  <si>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</si>
  <si>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</si>
  <si>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</si>
  <si>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</si>
  <si>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</si>
  <si>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</si>
  <si>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</si>
  <si>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</si>
  <si>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</si>
  <si>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</si>
  <si>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</si>
  <si>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</si>
  <si>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</si>
  <si>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</si>
  <si>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</si>
  <si>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</si>
  <si>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</si>
  <si>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</si>
  <si>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</si>
  <si>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</si>
  <si>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</si>
  <si>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</si>
  <si>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</si>
  <si>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</si>
  <si>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</si>
  <si>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</si>
  <si>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</si>
  <si>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</si>
  <si>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</si>
  <si>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</si>
  <si>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</si>
  <si>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</si>
  <si>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</si>
  <si>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</si>
  <si>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</si>
  <si>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</si>
  <si>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</si>
  <si>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</si>
  <si>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</si>
  <si>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</si>
  <si>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</si>
  <si>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</si>
  <si>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</si>
  <si>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</si>
  <si>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</si>
  <si>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</si>
  <si>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</si>
  <si>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</si>
  <si>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</si>
  <si>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</si>
  <si>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</si>
  <si>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</si>
  <si>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</si>
  <si>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</si>
  <si>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</si>
  <si>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</si>
  <si>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</si>
  <si>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</si>
  <si>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</si>
  <si>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</si>
  <si>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</si>
  <si>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</si>
  <si>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</si>
  <si>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</si>
  <si>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</si>
  <si>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</si>
  <si>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</si>
  <si>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</si>
  <si>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</si>
  <si>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</si>
  <si>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</si>
  <si>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</si>
  <si>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</si>
  <si>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</si>
  <si>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</si>
  <si>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</si>
  <si>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</si>
  <si>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</si>
  <si>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</si>
  <si>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</si>
  <si>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</si>
  <si>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</si>
  <si>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</si>
  <si>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</si>
  <si>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</si>
  <si>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</si>
  <si>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</si>
  <si>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</si>
  <si>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</si>
  <si>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</si>
  <si>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</si>
  <si>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</si>
  <si>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</si>
  <si>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</si>
  <si>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</si>
  <si>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</si>
  <si>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</si>
  <si>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</si>
  <si>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</si>
  <si>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</si>
  <si>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</si>
  <si>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</si>
  <si>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</si>
  <si>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</si>
  <si>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</si>
  <si>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</si>
  <si>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</si>
  <si>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</si>
  <si>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</si>
  <si>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</si>
  <si>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</si>
  <si>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</si>
  <si>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</si>
  <si>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</si>
  <si>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</si>
  <si>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</si>
  <si>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</si>
  <si>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</si>
  <si>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</si>
  <si>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</si>
  <si>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</si>
  <si>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</si>
  <si>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</si>
  <si>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</si>
  <si>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</si>
  <si>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</si>
  <si>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</si>
  <si>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</si>
  <si>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</si>
  <si>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</si>
  <si>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</si>
  <si>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</si>
  <si>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</si>
  <si>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</si>
  <si>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</si>
  <si>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</si>
  <si>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</si>
  <si>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</si>
  <si>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</si>
  <si>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</si>
  <si>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</si>
  <si>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</si>
  <si>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</si>
  <si>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</si>
  <si>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</si>
  <si>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</si>
  <si>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</si>
  <si>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</si>
  <si>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</si>
  <si>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</si>
  <si>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</si>
  <si>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</si>
  <si>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</si>
  <si>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</si>
  <si>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</si>
  <si>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</si>
  <si>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</si>
  <si>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</si>
  <si>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</si>
  <si>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</si>
  <si>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</si>
  <si>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</si>
  <si>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</si>
  <si>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</si>
  <si>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</si>
  <si>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</si>
  <si>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</si>
  <si>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</si>
  <si>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</si>
  <si>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</si>
  <si>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</si>
  <si>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</si>
  <si>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</si>
  <si>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</si>
  <si>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</si>
  <si>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</si>
  <si>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</si>
  <si>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</si>
  <si>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</si>
  <si>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</si>
  <si>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</si>
  <si>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</si>
  <si>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</si>
  <si>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</si>
  <si>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</si>
  <si>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</si>
  <si>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</si>
  <si>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</si>
  <si>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</si>
  <si>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</si>
  <si>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</si>
  <si>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</si>
  <si>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</si>
  <si>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</si>
  <si>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</si>
  <si>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</si>
  <si>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</si>
  <si>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</si>
  <si>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</si>
  <si>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</si>
  <si>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</si>
  <si>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</si>
  <si>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</si>
  <si>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</si>
  <si>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</si>
  <si>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</si>
  <si>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</si>
  <si>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</si>
  <si>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</si>
  <si>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</si>
  <si>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</si>
  <si>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</si>
  <si>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</si>
  <si>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</si>
  <si>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</si>
  <si>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</si>
  <si>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</si>
  <si>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</si>
  <si>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</si>
  <si>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</si>
  <si>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</si>
  <si>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</si>
  <si>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</si>
  <si>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</si>
  <si>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</si>
  <si>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</si>
  <si>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</si>
  <si>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</si>
  <si>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</si>
  <si>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</si>
  <si>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</si>
  <si>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</si>
  <si>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</si>
  <si>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</si>
  <si>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</si>
  <si>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</si>
  <si>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</si>
  <si>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</si>
  <si>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</si>
  <si>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</si>
  <si>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</si>
  <si>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</si>
  <si>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</si>
  <si>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</si>
  <si>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</si>
  <si>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</si>
  <si>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</si>
  <si>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</si>
  <si>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</si>
  <si>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</si>
  <si>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</si>
  <si>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</si>
  <si>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</si>
  <si>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</si>
  <si>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</si>
  <si>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</si>
  <si>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</si>
  <si>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</si>
  <si>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</si>
  <si>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</si>
  <si>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</si>
  <si>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</si>
  <si>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</si>
  <si>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</si>
  <si>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</si>
  <si>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</si>
  <si>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</si>
  <si>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</si>
  <si>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</si>
  <si>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</si>
  <si>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</si>
  <si>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</si>
  <si>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</si>
  <si>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</si>
  <si>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</si>
  <si>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</si>
  <si>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</si>
  <si>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</si>
  <si>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</si>
  <si>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</si>
  <si>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</si>
  <si>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</si>
  <si>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</si>
  <si>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</si>
  <si>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</si>
  <si>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</si>
  <si>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</si>
  <si>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</si>
  <si>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</si>
  <si>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</si>
  <si>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</si>
  <si>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</si>
  <si>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</si>
  <si>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</si>
  <si>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</si>
  <si>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</si>
  <si>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</si>
  <si>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</si>
  <si>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</si>
  <si>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</si>
  <si>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</si>
  <si>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</si>
  <si>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</si>
  <si>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</si>
  <si>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</si>
  <si>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</si>
  <si>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</si>
  <si>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</si>
  <si>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</si>
  <si>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</si>
  <si>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</si>
  <si>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</si>
  <si>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</si>
  <si>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</si>
  <si>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</si>
  <si>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</si>
  <si>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</si>
  <si>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</si>
  <si>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</si>
  <si>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</si>
  <si>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</si>
  <si>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</si>
  <si>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</si>
  <si>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</si>
  <si>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</si>
  <si>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</si>
  <si>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</si>
  <si>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</si>
  <si>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</si>
  <si>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</si>
  <si>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</si>
  <si>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</si>
  <si>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</si>
  <si>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</si>
  <si>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</si>
  <si>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</si>
  <si>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</si>
  <si>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</si>
  <si>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</si>
  <si>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</si>
  <si>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</si>
  <si>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</si>
  <si>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</si>
  <si>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</si>
  <si>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</si>
  <si>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</si>
  <si>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</si>
  <si>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</si>
  <si>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</si>
  <si>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</si>
  <si>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</si>
  <si>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</si>
  <si>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</si>
  <si>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</si>
  <si>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</si>
  <si>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</si>
  <si>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</si>
  <si>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</si>
  <si>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</si>
  <si>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</si>
  <si>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</si>
  <si>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</si>
  <si>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</si>
  <si>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</si>
  <si>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</si>
  <si>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</si>
  <si>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</si>
  <si>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</si>
  <si>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</si>
  <si>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</si>
  <si>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</si>
  <si>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</si>
  <si>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</si>
  <si>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</si>
  <si>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</si>
  <si>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</si>
  <si>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</si>
  <si>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</si>
  <si>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</si>
  <si>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</si>
  <si>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</si>
  <si>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</si>
  <si>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</si>
  <si>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</si>
  <si>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</si>
  <si>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</si>
  <si>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</si>
  <si>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</si>
  <si>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</si>
  <si>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</si>
  <si>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</si>
  <si>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</si>
  <si>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</si>
  <si>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</si>
  <si>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</si>
  <si>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</si>
  <si>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</si>
  <si>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</si>
  <si>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</si>
  <si>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</si>
  <si>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</si>
  <si>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</si>
  <si>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</si>
  <si>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</si>
  <si>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</si>
  <si>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</si>
  <si>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</si>
  <si>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</si>
  <si>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</si>
  <si>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</si>
  <si>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</si>
  <si>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</si>
  <si>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</si>
  <si>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</si>
  <si>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</si>
  <si>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</si>
  <si>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</si>
  <si>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</si>
  <si>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</si>
  <si>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</si>
  <si>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</si>
  <si>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</si>
  <si>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</si>
  <si>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</si>
  <si>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</si>
  <si>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</si>
  <si>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</si>
  <si>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</si>
  <si>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</si>
  <si>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</si>
  <si>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</si>
  <si>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</si>
  <si>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</si>
  <si>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</si>
  <si>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</si>
  <si>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</si>
  <si>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</si>
  <si>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</si>
  <si>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</si>
  <si>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</si>
  <si>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</si>
  <si>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</si>
  <si>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</si>
  <si>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</si>
  <si>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</si>
  <si>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</si>
  <si>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</si>
  <si>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</si>
  <si>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</si>
  <si>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</si>
  <si>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</si>
  <si>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</si>
  <si>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</si>
  <si>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</si>
  <si>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</si>
  <si>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</si>
  <si>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</si>
  <si>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</si>
  <si>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</si>
  <si>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</si>
  <si>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</si>
  <si>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</si>
  <si>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</si>
  <si>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</si>
  <si>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</si>
  <si>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</si>
  <si>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</si>
  <si>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</si>
  <si>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</si>
  <si>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</si>
  <si>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</si>
  <si>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</si>
  <si>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</si>
  <si>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</si>
  <si>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</si>
  <si>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</si>
  <si>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</si>
  <si>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</si>
  <si>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</si>
  <si>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</si>
  <si>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</si>
  <si>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</si>
  <si>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</si>
  <si>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</si>
  <si>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</si>
  <si>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</si>
  <si>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</si>
  <si>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</si>
  <si>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</si>
  <si>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</si>
  <si>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</si>
  <si>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</si>
  <si>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</si>
  <si>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</si>
  <si>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</si>
  <si>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</si>
  <si>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</si>
  <si>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</si>
  <si>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</si>
  <si>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</si>
  <si>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</si>
  <si>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</si>
  <si>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</si>
  <si>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</si>
  <si>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</si>
  <si>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</si>
  <si>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</si>
  <si>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</si>
  <si>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</si>
  <si>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</si>
  <si>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</si>
  <si>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</si>
  <si>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</si>
  <si>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</si>
  <si>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</si>
  <si>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</si>
  <si>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</si>
  <si>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</si>
  <si>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</si>
  <si>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</si>
  <si>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</si>
  <si>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</si>
  <si>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</si>
  <si>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</si>
  <si>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</si>
  <si>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</si>
  <si>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</si>
  <si>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</si>
  <si>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</si>
  <si>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</si>
  <si>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</si>
  <si>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</si>
  <si>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</si>
  <si>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</si>
  <si>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</si>
  <si>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</si>
  <si>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</si>
  <si>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</si>
  <si>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</si>
  <si>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</si>
  <si>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</si>
  <si>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</si>
  <si>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</si>
  <si>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</si>
  <si>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</si>
  <si>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</si>
  <si>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</si>
  <si>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</si>
  <si>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</si>
  <si>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</si>
  <si>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</si>
  <si>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</si>
  <si>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</si>
  <si>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</si>
  <si>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</si>
  <si>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</si>
  <si>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</si>
  <si>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</si>
  <si>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</si>
  <si>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</si>
  <si>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</si>
  <si>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</si>
  <si>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</si>
  <si>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</si>
  <si>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</si>
  <si>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</si>
  <si>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</si>
  <si>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</si>
  <si>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</si>
  <si>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</si>
  <si>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</si>
  <si>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</si>
  <si>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</si>
  <si>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</si>
  <si>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</si>
  <si>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</si>
  <si>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</si>
  <si>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</si>
  <si>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</si>
  <si>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</si>
  <si>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</si>
  <si>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</si>
  <si>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</si>
  <si>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</si>
  <si>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</si>
  <si>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</si>
  <si>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</si>
  <si>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</si>
  <si>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</si>
  <si>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</si>
  <si>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</si>
  <si>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</si>
  <si>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</si>
  <si>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</si>
  <si>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</si>
  <si>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</si>
  <si>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</si>
  <si>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</si>
  <si>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</si>
  <si>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</si>
  <si>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</si>
  <si>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</si>
  <si>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</si>
  <si>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</si>
  <si>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</si>
  <si>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</si>
  <si>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</si>
  <si>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</si>
  <si>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</si>
  <si>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</si>
  <si>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</si>
  <si>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</si>
  <si>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</si>
  <si>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</si>
  <si>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</si>
  <si>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</si>
  <si>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</si>
  <si>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</si>
  <si>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</si>
  <si>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</si>
  <si>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</si>
  <si>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</si>
  <si>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</si>
  <si>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</si>
  <si>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</si>
  <si>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</si>
  <si>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</si>
  <si>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</si>
  <si>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</si>
  <si>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</si>
  <si>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</si>
  <si>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</si>
  <si>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</si>
  <si>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</si>
  <si>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</si>
  <si>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</si>
  <si>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</si>
  <si>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</si>
  <si>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</si>
  <si>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</si>
  <si>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</si>
  <si>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</si>
  <si>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</si>
  <si>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</si>
  <si>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</si>
  <si>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</si>
  <si>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</si>
  <si>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</si>
  <si>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</si>
  <si>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</si>
  <si>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</si>
  <si>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</si>
  <si>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</si>
  <si>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</si>
  <si>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</si>
  <si>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</si>
  <si>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</si>
  <si>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</si>
  <si>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</si>
  <si>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</si>
  <si>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</si>
  <si>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</si>
  <si>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</si>
  <si>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</si>
  <si>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</si>
  <si>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</si>
  <si>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</si>
  <si>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</si>
  <si>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</si>
  <si>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</si>
  <si>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</si>
  <si>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</si>
  <si>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</si>
  <si>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</si>
  <si>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</si>
  <si>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</si>
  <si>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</si>
  <si>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</si>
  <si>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</si>
  <si>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</si>
  <si>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</si>
  <si>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</si>
  <si>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</si>
  <si>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</si>
  <si>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</si>
  <si>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</si>
  <si>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</si>
  <si>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</si>
  <si>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</si>
  <si>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</si>
  <si>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</si>
  <si>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</si>
  <si>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</si>
  <si>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</si>
  <si>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</si>
  <si>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</si>
  <si>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</si>
  <si>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</si>
  <si>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</si>
  <si>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</si>
  <si>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</si>
  <si>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</si>
  <si>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</si>
  <si>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</si>
  <si>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</si>
  <si>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</si>
  <si>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</si>
  <si>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</si>
  <si>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</si>
  <si>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</si>
  <si>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</si>
  <si>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</si>
  <si>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</si>
  <si>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</si>
  <si>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</si>
  <si>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</si>
  <si>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</si>
  <si>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</si>
  <si>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</si>
  <si>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</si>
  <si>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</si>
  <si>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</si>
  <si>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</si>
  <si>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</si>
  <si>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</si>
  <si>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</si>
  <si>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</si>
  <si>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</si>
  <si>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</si>
  <si>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</si>
  <si>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</si>
  <si>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</si>
  <si>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</si>
  <si>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</si>
  <si>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</si>
  <si>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</si>
  <si>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</si>
  <si>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</si>
  <si>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</si>
  <si>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</si>
  <si>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</si>
  <si>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</si>
  <si>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</si>
  <si>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</si>
  <si>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</si>
  <si>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</si>
  <si>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</si>
  <si>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</si>
  <si>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</si>
  <si>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</si>
  <si>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</si>
  <si>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</si>
  <si>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</si>
  <si>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</si>
  <si>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</si>
  <si>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</si>
  <si>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</si>
  <si>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</si>
  <si>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</si>
  <si>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</si>
  <si>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</si>
  <si>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</si>
  <si>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</si>
  <si>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</si>
  <si>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</si>
  <si>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</si>
  <si>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</si>
  <si>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</si>
  <si>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</si>
  <si>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</si>
  <si>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</si>
  <si>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</si>
  <si>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</si>
  <si>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</si>
  <si>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</si>
  <si>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</si>
  <si>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</si>
  <si>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</si>
  <si>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</si>
  <si>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</si>
  <si>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</si>
  <si>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</si>
  <si>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</si>
  <si>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</si>
  <si>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</si>
  <si>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</si>
  <si>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</si>
  <si>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</si>
  <si>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</si>
  <si>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</si>
  <si>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</si>
  <si>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</si>
  <si>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</si>
  <si>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</si>
  <si>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</si>
  <si>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</si>
  <si>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</si>
  <si>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</si>
  <si>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</si>
  <si>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</si>
  <si>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</si>
  <si>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</si>
  <si>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</si>
  <si>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</si>
  <si>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</si>
  <si>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</si>
  <si>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</si>
  <si>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</si>
  <si>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</si>
  <si>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</si>
  <si>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</si>
  <si>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</si>
  <si>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</si>
  <si>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</si>
  <si>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</si>
  <si>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</si>
  <si>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</si>
  <si>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</si>
  <si>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</si>
  <si>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</si>
  <si>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</si>
  <si>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</si>
  <si>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</si>
  <si>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</si>
  <si>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</si>
  <si>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</si>
  <si>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</si>
  <si>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</si>
  <si>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</si>
  <si>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</si>
  <si>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</si>
  <si>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</si>
  <si>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</si>
  <si>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</si>
  <si>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</si>
  <si>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</si>
  <si>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</si>
  <si>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</si>
  <si>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</si>
  <si>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</si>
  <si>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</si>
  <si>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</si>
  <si>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</si>
  <si>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</si>
  <si>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</si>
  <si>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</si>
  <si>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</si>
  <si>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</si>
  <si>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</si>
  <si>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</si>
  <si>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</si>
  <si>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</si>
  <si>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</si>
  <si>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</si>
  <si>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</si>
  <si>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</si>
  <si>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</si>
  <si>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</si>
  <si>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</si>
  <si>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</si>
  <si>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</si>
  <si>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</si>
  <si>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</si>
  <si>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</si>
  <si>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</si>
  <si>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</si>
  <si>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</si>
  <si>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</si>
  <si>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</si>
  <si>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</si>
  <si>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</si>
  <si>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</si>
  <si>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</si>
  <si>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</si>
  <si>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</si>
  <si>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</si>
  <si>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</si>
  <si>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</si>
  <si>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</si>
  <si>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</si>
  <si>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</si>
  <si>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</si>
  <si>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</si>
  <si>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</si>
  <si>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</si>
  <si>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</si>
  <si>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</si>
  <si>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</si>
  <si>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</si>
  <si>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</si>
  <si>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</si>
  <si>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</si>
  <si>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</si>
  <si>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</si>
  <si>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</si>
  <si>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</si>
  <si>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</si>
  <si>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</si>
  <si>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</si>
  <si>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</si>
  <si>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</si>
  <si>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</si>
  <si>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</si>
  <si>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</si>
  <si>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</si>
  <si>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</si>
  <si>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</si>
  <si>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</si>
  <si>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</si>
  <si>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</si>
  <si>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</si>
  <si>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</si>
  <si>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</si>
  <si>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</si>
  <si>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</si>
  <si>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</si>
  <si>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</si>
  <si>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</si>
  <si>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</si>
  <si>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</si>
  <si>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</si>
  <si>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</si>
  <si>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</si>
  <si>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</si>
  <si>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</si>
  <si>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</si>
  <si>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</si>
  <si>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</si>
  <si>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</si>
  <si>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</si>
  <si>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</si>
  <si>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</si>
  <si>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</si>
  <si>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</si>
  <si>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</si>
  <si>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</si>
  <si>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</si>
  <si>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</si>
  <si>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</si>
  <si>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</si>
  <si>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</si>
  <si>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</si>
  <si>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</si>
  <si>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</si>
  <si>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</si>
  <si>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</si>
  <si>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</si>
  <si>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</si>
  <si>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</si>
  <si>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</si>
  <si>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</si>
  <si>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</si>
  <si>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</si>
  <si>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</si>
  <si>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</si>
  <si>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</si>
  <si>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</si>
  <si>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</si>
  <si>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</si>
  <si>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</si>
  <si>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</si>
  <si>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</si>
  <si>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</si>
  <si>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</si>
  <si>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</si>
  <si>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</si>
  <si>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</si>
  <si>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</si>
  <si>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</si>
  <si>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</si>
  <si>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</si>
  <si>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</si>
  <si>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</si>
  <si>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</si>
  <si>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</si>
  <si>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</si>
  <si>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</si>
  <si>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</si>
  <si>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</si>
  <si>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</si>
  <si>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</si>
  <si>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</si>
  <si>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</si>
  <si>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</si>
  <si>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</si>
  <si>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</si>
  <si>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</si>
  <si>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</si>
  <si>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</si>
  <si>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</si>
  <si>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</si>
  <si>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</si>
  <si>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</si>
  <si>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</si>
  <si>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</si>
  <si>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</si>
  <si>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</si>
  <si>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</si>
  <si>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</si>
  <si>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</si>
  <si>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</si>
  <si>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</si>
  <si>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</si>
  <si>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</si>
  <si>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</si>
  <si>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</si>
  <si>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</si>
  <si>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</si>
  <si>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</si>
  <si>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</si>
  <si>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</si>
  <si>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</si>
  <si>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</si>
  <si>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</si>
  <si>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</si>
  <si>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</si>
  <si>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</si>
  <si>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</si>
  <si>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</si>
  <si>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</si>
  <si>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</si>
  <si>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</si>
  <si>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</si>
  <si>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</si>
  <si>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</si>
  <si>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</si>
  <si>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</si>
  <si>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</si>
  <si>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</si>
  <si>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</si>
  <si>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</si>
  <si>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</si>
  <si>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</si>
  <si>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</si>
  <si>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</si>
  <si>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</si>
  <si>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</si>
  <si>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</si>
  <si>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</si>
  <si>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</si>
  <si>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</si>
  <si>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</si>
  <si>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</si>
  <si>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</si>
  <si>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</si>
  <si>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</si>
  <si>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</si>
  <si>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</si>
  <si>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</si>
  <si>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</si>
  <si>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</si>
  <si>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</si>
  <si>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</si>
  <si>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</si>
  <si>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</si>
  <si>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</si>
  <si>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</si>
  <si>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</si>
  <si>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</si>
  <si>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</si>
  <si>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</si>
  <si>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</si>
  <si>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</si>
  <si>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</si>
  <si>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</si>
  <si>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</si>
  <si>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</si>
  <si>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</si>
  <si>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</si>
  <si>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</si>
  <si>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</si>
  <si>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</si>
  <si>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</si>
  <si>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</si>
  <si>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</si>
  <si>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</si>
  <si>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</si>
  <si>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</si>
  <si>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</si>
  <si>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</si>
  <si>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</si>
  <si>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</si>
  <si>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</si>
  <si>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</si>
  <si>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</si>
  <si>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</si>
  <si>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</si>
  <si>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</si>
  <si>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</si>
  <si>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</si>
  <si>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</si>
  <si>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</si>
  <si>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</si>
  <si>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</si>
  <si>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</si>
  <si>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</si>
  <si>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</si>
  <si>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</si>
  <si>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</si>
  <si>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</si>
  <si>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</si>
  <si>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</si>
  <si>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</si>
  <si>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</si>
  <si>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</si>
  <si>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</si>
  <si>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</si>
  <si>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</si>
  <si>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</si>
  <si>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</si>
  <si>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</si>
  <si>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</si>
  <si>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</si>
  <si>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</si>
  <si>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</si>
  <si>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</si>
  <si>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</si>
  <si>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</si>
  <si>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</si>
  <si>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</si>
  <si>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</si>
  <si>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</si>
  <si>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</si>
  <si>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</si>
  <si>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</si>
  <si>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</si>
  <si>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</si>
  <si>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</si>
  <si>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</si>
  <si>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</si>
  <si>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</si>
  <si>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</si>
  <si>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</si>
  <si>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</si>
  <si>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</si>
  <si>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</si>
  <si>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</si>
  <si>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</si>
  <si>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</si>
  <si>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</si>
  <si>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</si>
  <si>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</si>
  <si>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</si>
  <si>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</si>
  <si>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</si>
  <si>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</si>
  <si>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</si>
  <si>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</si>
  <si>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</si>
  <si>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</si>
  <si>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</si>
  <si>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</si>
  <si>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</si>
  <si>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</si>
  <si>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</si>
  <si>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</si>
  <si>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</si>
  <si>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</si>
  <si>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</si>
  <si>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</si>
  <si>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</si>
  <si>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</si>
  <si>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</si>
  <si>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</si>
  <si>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</si>
  <si>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</si>
  <si>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</si>
  <si>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</si>
  <si>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</si>
  <si>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</si>
  <si>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</si>
  <si>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</si>
  <si>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</si>
  <si>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</si>
  <si>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</si>
  <si>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</si>
  <si>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</si>
  <si>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</si>
  <si>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</si>
  <si>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</si>
  <si>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</si>
  <si>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</si>
  <si>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</si>
  <si>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</si>
  <si>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</si>
  <si>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</si>
  <si>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</si>
  <si>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</si>
  <si>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</si>
  <si>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</si>
  <si>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</si>
  <si>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</si>
  <si>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</si>
  <si>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</si>
  <si>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</si>
  <si>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</si>
  <si>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</si>
  <si>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</si>
  <si>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</si>
  <si>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</si>
  <si>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</si>
  <si>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</si>
  <si>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</si>
  <si>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</si>
  <si>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</si>
  <si>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</si>
  <si>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</si>
  <si>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</si>
  <si>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</si>
  <si>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</si>
  <si>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</si>
  <si>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</si>
  <si>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</si>
  <si>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</si>
  <si>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</si>
  <si>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</si>
  <si>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</si>
  <si>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</si>
  <si>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</si>
  <si>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</si>
  <si>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</si>
  <si>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</si>
  <si>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</si>
  <si>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</si>
  <si>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</si>
  <si>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</si>
  <si>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</si>
  <si>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</si>
  <si>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</si>
  <si>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</si>
  <si>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</si>
  <si>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</si>
  <si>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</si>
  <si>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</si>
  <si>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</si>
  <si>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</si>
  <si>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</si>
  <si>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</si>
  <si>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</si>
  <si>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</si>
  <si>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</si>
  <si>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</si>
  <si>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</si>
  <si>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</si>
  <si>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</si>
  <si>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</si>
  <si>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</si>
  <si>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</si>
  <si>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</si>
  <si>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</si>
  <si>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</si>
  <si>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</si>
  <si>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</si>
  <si>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</si>
  <si>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</si>
  <si>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</si>
  <si>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</si>
  <si>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</si>
  <si>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</si>
  <si>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</si>
  <si>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</si>
  <si>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</si>
  <si>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</si>
  <si>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</si>
  <si>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</si>
  <si>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</si>
  <si>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</si>
  <si>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</si>
  <si>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</si>
  <si>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</si>
  <si>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</si>
  <si>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</si>
  <si>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</si>
  <si>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</si>
  <si>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</si>
  <si>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</si>
  <si>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</si>
  <si>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</si>
  <si>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</si>
  <si>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</si>
  <si>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</si>
  <si>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</si>
  <si>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</si>
  <si>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</si>
  <si>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</si>
  <si>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</si>
  <si>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</si>
  <si>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</si>
  <si>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</si>
  <si>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</si>
  <si>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</si>
  <si>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</si>
  <si>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</si>
  <si>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</si>
  <si>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</si>
  <si>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</si>
  <si>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</si>
  <si>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</si>
  <si>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</si>
  <si>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</si>
  <si>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</si>
  <si>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</si>
  <si>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</si>
  <si>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</si>
  <si>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</si>
  <si>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</si>
  <si>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</si>
  <si>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</si>
  <si>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</si>
  <si>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</si>
  <si>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</si>
  <si>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</si>
  <si>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</si>
  <si>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</si>
  <si>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</si>
  <si>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</si>
  <si>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</si>
  <si>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</si>
  <si>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</si>
  <si>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</si>
  <si>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</si>
  <si>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</si>
  <si>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</si>
  <si>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</si>
  <si>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</si>
  <si>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</si>
  <si>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</si>
  <si>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</si>
  <si>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</si>
  <si>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</si>
  <si>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</si>
  <si>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</si>
  <si>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</si>
  <si>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</si>
  <si>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</si>
  <si>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</si>
  <si>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</si>
  <si>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</si>
  <si>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</si>
  <si>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</si>
  <si>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</si>
  <si>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</si>
  <si>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</si>
  <si>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</si>
  <si>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</si>
  <si>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</si>
  <si>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</si>
  <si>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</si>
  <si>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</si>
  <si>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</si>
  <si>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</si>
  <si>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</si>
  <si>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</si>
  <si>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</si>
  <si>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</si>
  <si>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</si>
  <si>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</si>
  <si>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</si>
  <si>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</si>
  <si>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</si>
  <si>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</si>
  <si>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</si>
  <si>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</si>
  <si>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</si>
  <si>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</si>
  <si>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</si>
  <si>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</si>
  <si>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</si>
  <si>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</si>
  <si>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</si>
  <si>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</si>
  <si>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</si>
  <si>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</si>
  <si>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</si>
  <si>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</si>
  <si>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</si>
  <si>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</si>
  <si>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</si>
  <si>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</si>
  <si>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</si>
  <si>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</si>
  <si>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</si>
  <si>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</si>
  <si>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</si>
  <si>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</si>
  <si>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</si>
  <si>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</si>
  <si>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</si>
  <si>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</si>
  <si>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</si>
  <si>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</si>
  <si>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</si>
  <si>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</si>
  <si>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</si>
  <si>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</si>
  <si>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</si>
  <si>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</si>
  <si>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</si>
  <si>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</si>
  <si>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</si>
  <si>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</si>
  <si>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</si>
  <si>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</si>
  <si>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</si>
  <si>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</si>
  <si>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</si>
  <si>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</si>
  <si>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</si>
  <si>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</si>
  <si>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</si>
  <si>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</si>
  <si>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</si>
  <si>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</si>
  <si>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</si>
  <si>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</si>
  <si>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</si>
  <si>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</si>
  <si>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</si>
  <si>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</si>
  <si>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</si>
  <si>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</si>
  <si>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</si>
  <si>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</si>
  <si>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</si>
  <si>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</si>
  <si>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</si>
  <si>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</si>
  <si>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</si>
  <si>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</si>
  <si>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</si>
  <si>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</si>
  <si>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</si>
  <si>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</si>
  <si>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</si>
  <si>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</si>
  <si>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</si>
  <si>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</si>
  <si>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</si>
  <si>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</si>
  <si>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</si>
  <si>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</si>
  <si>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</si>
  <si>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</si>
  <si>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</si>
  <si>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</si>
  <si>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</si>
  <si>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</si>
  <si>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</si>
  <si>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</si>
  <si>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</si>
  <si>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</si>
  <si>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</si>
  <si>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</si>
  <si>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</si>
  <si>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</si>
  <si>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</si>
  <si>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</si>
  <si>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</si>
  <si>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</si>
  <si>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</si>
  <si>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</si>
  <si>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</si>
  <si>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</si>
  <si>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</si>
  <si>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</si>
  <si>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</si>
  <si>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</si>
  <si>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</si>
  <si>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</si>
  <si>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</si>
  <si>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</si>
  <si>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</si>
  <si>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</si>
  <si>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</si>
  <si>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</si>
  <si>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</si>
  <si>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</si>
  <si>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</si>
  <si>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</si>
  <si>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</si>
  <si>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</si>
  <si>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</si>
  <si>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</si>
  <si>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</si>
  <si>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</si>
  <si>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</si>
  <si>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</si>
  <si>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</si>
  <si>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</si>
  <si>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</si>
  <si>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</si>
  <si>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</si>
  <si>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</si>
  <si>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</si>
  <si>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</si>
  <si>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</si>
  <si>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</si>
  <si>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</si>
  <si>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</si>
  <si>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</si>
  <si>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</si>
  <si>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</si>
  <si>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</si>
  <si>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</si>
  <si>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</si>
  <si>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</si>
  <si>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</si>
  <si>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</si>
  <si>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</si>
  <si>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</si>
  <si>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</si>
  <si>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</si>
  <si>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</si>
  <si>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</si>
  <si>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</si>
  <si>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</si>
  <si>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</si>
  <si>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</si>
  <si>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</si>
  <si>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</si>
  <si>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</si>
  <si>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</si>
  <si>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</si>
  <si>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</si>
  <si>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</si>
  <si>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</si>
  <si>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</si>
  <si>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</si>
  <si>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</si>
  <si>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</si>
  <si>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</si>
  <si>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</si>
  <si>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</si>
  <si>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</si>
  <si>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</si>
  <si>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</si>
  <si>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</si>
  <si>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</si>
  <si>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</si>
  <si>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</si>
  <si>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</si>
  <si>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</si>
  <si>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</si>
  <si>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</si>
  <si>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</si>
  <si>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</si>
  <si>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</si>
  <si>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</si>
  <si>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</si>
  <si>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</si>
  <si>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</si>
  <si>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</si>
  <si>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</si>
  <si>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</si>
  <si>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</si>
  <si>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</si>
  <si>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</si>
  <si>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</si>
  <si>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</si>
  <si>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</si>
  <si>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</si>
  <si>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</si>
  <si>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</si>
  <si>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</si>
  <si>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</si>
  <si>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</si>
  <si>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</si>
  <si>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</si>
  <si>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</si>
  <si>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</si>
  <si>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</si>
  <si>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</si>
  <si>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</si>
  <si>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</si>
  <si>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</si>
  <si>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</si>
  <si>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</si>
  <si>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</si>
  <si>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</si>
  <si>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</si>
  <si>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</si>
  <si>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</si>
  <si>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</si>
  <si>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</si>
  <si>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</si>
  <si>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</si>
  <si>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</si>
  <si>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</si>
  <si>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</si>
  <si>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</si>
  <si>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</si>
  <si>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</si>
  <si>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</si>
  <si>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</si>
  <si>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</si>
  <si>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</si>
  <si>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</si>
  <si>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</si>
  <si>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</si>
  <si>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</si>
  <si>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</si>
  <si>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</si>
  <si>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</si>
  <si>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</si>
  <si>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</si>
  <si>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</si>
  <si>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</si>
  <si>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</si>
  <si>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</si>
  <si>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</si>
  <si>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</si>
  <si>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</si>
  <si>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</si>
  <si>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</si>
  <si>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</si>
  <si>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</si>
  <si>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</si>
  <si>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</si>
  <si>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</si>
  <si>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</si>
  <si>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</si>
  <si>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</si>
  <si>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</si>
  <si>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</si>
  <si>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</si>
  <si>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</si>
  <si>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</si>
  <si>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</si>
  <si>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</si>
  <si>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</si>
  <si>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</si>
  <si>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</si>
  <si>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</si>
  <si>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</si>
  <si>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</si>
  <si>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</si>
  <si>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</si>
  <si>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</si>
  <si>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</si>
  <si>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</si>
  <si>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</si>
  <si>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</si>
  <si>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</si>
  <si>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</si>
  <si>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</si>
  <si>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</si>
  <si>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</si>
  <si>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</si>
  <si>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</si>
  <si>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</si>
  <si>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</si>
  <si>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</si>
  <si>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</si>
  <si>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</si>
  <si>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</si>
  <si>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</si>
  <si>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</si>
  <si>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</si>
  <si>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</si>
  <si>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</si>
  <si>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</si>
  <si>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</si>
  <si>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</si>
  <si>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</si>
  <si>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</si>
  <si>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</si>
  <si>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</si>
  <si>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</si>
  <si>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</si>
  <si>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</si>
  <si>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</si>
  <si>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</si>
  <si>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</si>
  <si>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</si>
  <si>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</si>
  <si>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</si>
  <si>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</si>
  <si>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</si>
  <si>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</si>
  <si>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</si>
  <si>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</si>
  <si>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</si>
  <si>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</si>
  <si>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</si>
  <si>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</si>
  <si>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</si>
  <si>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</si>
  <si>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</si>
  <si>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</si>
  <si>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</si>
  <si>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</si>
  <si>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</si>
  <si>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</si>
  <si>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</si>
  <si>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</si>
  <si>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</si>
  <si>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</si>
  <si>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</si>
  <si>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</si>
  <si>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</si>
  <si>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</si>
  <si>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</si>
  <si>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</si>
  <si>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</si>
  <si>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</si>
  <si>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</si>
  <si>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</si>
  <si>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</si>
  <si>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</si>
  <si>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</si>
  <si>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</si>
  <si>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</si>
  <si>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</si>
  <si>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</si>
  <si>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</si>
  <si>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</si>
  <si>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</si>
  <si>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</si>
  <si>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</si>
  <si>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</si>
  <si>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</si>
  <si>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</si>
  <si>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</si>
  <si>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</si>
  <si>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</si>
  <si>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</si>
  <si>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</si>
  <si>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</si>
  <si>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</si>
  <si>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</si>
  <si>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</si>
  <si>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</si>
  <si>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</si>
  <si>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</si>
  <si>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</si>
  <si>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</si>
  <si>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</si>
  <si>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</si>
  <si>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</si>
  <si>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</si>
  <si>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</si>
  <si>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</si>
  <si>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</si>
  <si>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</si>
  <si>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</si>
  <si>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</si>
  <si>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</si>
  <si>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</si>
  <si>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</si>
  <si>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</si>
  <si>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</si>
  <si>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</si>
  <si>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</si>
  <si>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</si>
  <si>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</si>
  <si>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</si>
  <si>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</si>
  <si>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</si>
  <si>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</si>
  <si>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</si>
  <si>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</si>
  <si>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</si>
  <si>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</si>
  <si>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</si>
  <si>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</si>
  <si>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</si>
  <si>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</si>
  <si>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</si>
  <si>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</si>
  <si>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</si>
  <si>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</si>
  <si>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</si>
  <si>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</si>
  <si>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</si>
  <si>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</si>
  <si>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</si>
  <si>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</si>
  <si>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</si>
  <si>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</si>
  <si>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</si>
  <si>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</si>
  <si>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</si>
  <si>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</si>
  <si>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</si>
  <si>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</si>
  <si>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</si>
  <si>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</si>
  <si>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</si>
  <si>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</si>
  <si>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</si>
  <si>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</si>
  <si>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</si>
  <si>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</si>
  <si>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</si>
  <si>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</si>
  <si>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</si>
  <si>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</si>
  <si>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</si>
  <si>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</si>
  <si>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</si>
  <si>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</si>
  <si>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</si>
  <si>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</si>
  <si>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</si>
  <si>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</si>
  <si>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</si>
  <si>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</si>
  <si>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</si>
  <si>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</si>
  <si>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</si>
  <si>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</si>
  <si>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</si>
  <si>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</si>
  <si>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</si>
  <si>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</si>
  <si>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</si>
  <si>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</si>
  <si>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</si>
  <si>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</si>
  <si>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</si>
  <si>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</si>
  <si>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</si>
  <si>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</si>
  <si>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</si>
  <si>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</si>
  <si>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</si>
  <si>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</si>
  <si>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</si>
  <si>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</si>
  <si>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</si>
  <si>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</si>
  <si>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</si>
  <si>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</si>
  <si>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</si>
  <si>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</si>
  <si>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</si>
  <si>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</si>
  <si>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</si>
  <si>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</si>
  <si>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</si>
  <si>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</si>
  <si>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</si>
  <si>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</si>
  <si>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</si>
  <si>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</si>
  <si>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</si>
  <si>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</si>
  <si>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</si>
  <si>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</si>
  <si>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</si>
  <si>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</si>
  <si>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</si>
  <si>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</si>
  <si>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</si>
  <si>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</si>
  <si>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</si>
  <si>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</si>
  <si>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</si>
  <si>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</si>
  <si>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</si>
  <si>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</si>
  <si>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</si>
  <si>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</si>
  <si>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</si>
  <si>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</si>
  <si>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</si>
  <si>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</si>
  <si>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</si>
  <si>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</si>
  <si>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</si>
  <si>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</si>
  <si>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</si>
  <si>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</si>
  <si>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</si>
  <si>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</si>
  <si>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</si>
  <si>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</si>
  <si>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</si>
  <si>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</si>
  <si>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</si>
  <si>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</si>
  <si>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</si>
  <si>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</si>
  <si>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</si>
  <si>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</si>
  <si>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</si>
  <si>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</si>
  <si>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</si>
  <si>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</si>
  <si>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</si>
  <si>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</si>
  <si>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</si>
  <si>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</si>
  <si>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</si>
  <si>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</si>
  <si>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</si>
  <si>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</si>
  <si>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</si>
  <si>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</si>
  <si>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</si>
  <si>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</si>
  <si>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</si>
  <si>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</si>
  <si>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</si>
  <si>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</si>
  <si>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</si>
  <si>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</si>
  <si>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</si>
  <si>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</si>
  <si>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</si>
  <si>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</si>
  <si>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</si>
  <si>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</si>
  <si>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</si>
  <si>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</si>
  <si>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</si>
  <si>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</si>
  <si>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</si>
  <si>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</si>
  <si>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</si>
  <si>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</si>
  <si>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</si>
  <si>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</si>
  <si>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</si>
  <si>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</si>
  <si>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</si>
  <si>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</si>
  <si>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</si>
  <si>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</si>
  <si>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</si>
  <si>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</si>
  <si>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</si>
  <si>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</si>
  <si>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</si>
  <si>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</si>
  <si>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</si>
  <si>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</si>
  <si>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</si>
  <si>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</si>
  <si>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</si>
  <si>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</si>
  <si>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</si>
  <si>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</si>
  <si>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</si>
  <si>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</si>
  <si>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</si>
  <si>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</si>
  <si>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</si>
  <si>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</si>
  <si>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</si>
  <si>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</si>
  <si>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</si>
  <si>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</si>
  <si>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</si>
  <si>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</si>
  <si>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</si>
  <si>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</si>
  <si>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</si>
  <si>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</si>
  <si>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</si>
  <si>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</si>
  <si>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</si>
  <si>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</si>
  <si>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</si>
  <si>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</si>
  <si>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</si>
  <si>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</si>
  <si>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</si>
  <si>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</si>
  <si>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</si>
  <si>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</si>
  <si>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</si>
  <si>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</si>
  <si>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</si>
  <si>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</si>
  <si>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</si>
  <si>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</si>
  <si>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</si>
  <si>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</si>
  <si>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</si>
  <si>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</si>
  <si>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</si>
  <si>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</si>
  <si>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</si>
  <si>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</si>
  <si>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</si>
  <si>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</si>
  <si>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</si>
  <si>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</si>
  <si>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</si>
  <si>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</si>
  <si>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</si>
  <si>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</si>
  <si>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</si>
  <si>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</si>
  <si>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</si>
  <si>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</si>
  <si>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</si>
  <si>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</si>
  <si>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</si>
  <si>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</si>
  <si>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</si>
  <si>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</si>
  <si>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</si>
  <si>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</si>
  <si>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</si>
  <si>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</si>
  <si>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</si>
  <si>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</si>
  <si>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</si>
  <si>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</si>
  <si>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</si>
  <si>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</si>
  <si>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</si>
  <si>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</si>
  <si>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</si>
  <si>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</si>
  <si>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</si>
  <si>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</si>
  <si>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</si>
  <si>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</si>
  <si>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</si>
  <si>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</si>
  <si>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</si>
  <si>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</si>
  <si>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</si>
  <si>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</si>
  <si>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</si>
  <si>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</si>
  <si>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</si>
  <si>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</si>
  <si>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</si>
  <si>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</si>
  <si>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</si>
  <si>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</si>
  <si>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</si>
  <si>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</si>
  <si>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</si>
  <si>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</si>
  <si>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</si>
  <si>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</si>
  <si>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</si>
  <si>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</si>
  <si>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</si>
  <si>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</si>
  <si>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</si>
  <si>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</si>
  <si>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</si>
  <si>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</si>
  <si>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</si>
  <si>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</si>
  <si>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</si>
  <si>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</si>
  <si>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</si>
  <si>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</si>
  <si>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</si>
  <si>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</si>
  <si>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</si>
  <si>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</si>
  <si>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</si>
  <si>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</si>
  <si>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</si>
  <si>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</si>
  <si>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</si>
  <si>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</si>
  <si>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</si>
  <si>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</si>
  <si>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</si>
  <si>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</si>
  <si>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</si>
  <si>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</si>
  <si>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</si>
  <si>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</si>
  <si>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</si>
  <si>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</si>
  <si>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</si>
  <si>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</si>
  <si>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</si>
  <si>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</si>
  <si>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</si>
  <si>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</si>
  <si>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</si>
  <si>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</si>
  <si>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</si>
  <si>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</si>
  <si>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</si>
  <si>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</si>
  <si>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</si>
  <si>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</si>
  <si>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</si>
  <si>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</si>
  <si>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</si>
  <si>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</si>
  <si>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</si>
  <si>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</si>
  <si>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</si>
  <si>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</si>
  <si>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</si>
  <si>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</si>
  <si>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</si>
  <si>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</si>
  <si>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</si>
  <si>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</si>
  <si>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</si>
  <si>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</si>
  <si>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</si>
  <si>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</si>
  <si>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</si>
  <si>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</si>
  <si>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</si>
  <si>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</si>
  <si>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</si>
  <si>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</si>
  <si>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</si>
  <si>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</si>
  <si>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</si>
  <si>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</si>
  <si>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</si>
  <si>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</si>
  <si>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</si>
  <si>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</si>
  <si>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</si>
  <si>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</si>
  <si>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</si>
  <si>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</si>
  <si>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</si>
  <si>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</si>
  <si>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</si>
  <si>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</si>
  <si>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</si>
  <si>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</si>
  <si>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</si>
  <si>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</si>
  <si>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</si>
  <si>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</si>
  <si>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</si>
  <si>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</si>
  <si>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</si>
  <si>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</si>
  <si>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</si>
  <si>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</si>
  <si>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</si>
  <si>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</si>
  <si>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</si>
  <si>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</si>
  <si>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</si>
  <si>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</si>
  <si>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</si>
  <si>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</si>
  <si>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</si>
  <si>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</si>
  <si>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</si>
  <si>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</si>
  <si>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</si>
  <si>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</si>
  <si>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</si>
  <si>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</si>
  <si>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</si>
  <si>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</si>
  <si>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</si>
  <si>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</si>
  <si>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</si>
  <si>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</si>
  <si>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</si>
  <si>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</si>
  <si>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</si>
  <si>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</si>
  <si>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</si>
  <si>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</si>
  <si>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</si>
  <si>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</si>
  <si>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</si>
  <si>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</si>
  <si>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</si>
  <si>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</si>
  <si>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</si>
  <si>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</si>
  <si>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</si>
  <si>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</si>
  <si>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</si>
  <si>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</si>
  <si>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</si>
  <si>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</si>
  <si>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</si>
  <si>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</si>
  <si>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</si>
  <si>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</si>
  <si>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</si>
  <si>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</si>
  <si>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</si>
  <si>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</si>
  <si>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</si>
  <si>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</si>
  <si>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</si>
  <si>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</si>
  <si>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</si>
  <si>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</si>
  <si>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</si>
  <si>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</si>
  <si>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</si>
  <si>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</si>
  <si>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</si>
  <si>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</si>
  <si>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</si>
  <si>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</si>
  <si>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</si>
  <si>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</si>
  <si>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</si>
  <si>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</si>
  <si>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</si>
  <si>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</si>
  <si>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</si>
  <si>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</si>
  <si>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</si>
  <si>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</si>
  <si>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</si>
  <si>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</si>
  <si>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</si>
  <si>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</si>
  <si>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</si>
  <si>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</si>
  <si>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</si>
  <si>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</si>
  <si>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</si>
  <si>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</si>
  <si>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</si>
  <si>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</si>
  <si>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</si>
  <si>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</si>
  <si>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</si>
  <si>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</si>
  <si>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</si>
  <si>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</si>
  <si>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</si>
  <si>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</si>
  <si>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</si>
  <si>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</si>
  <si>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</si>
  <si>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</si>
  <si>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</si>
  <si>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</si>
  <si>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</si>
  <si>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</si>
  <si>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</si>
  <si>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</si>
  <si>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</si>
  <si>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</si>
  <si>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</si>
  <si>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</si>
  <si>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</si>
  <si>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</si>
  <si>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</si>
  <si>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</si>
  <si>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</si>
  <si>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</si>
  <si>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</si>
  <si>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</si>
  <si>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</si>
  <si>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</si>
  <si>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</si>
  <si>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</si>
  <si>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</si>
  <si>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</si>
  <si>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</si>
  <si>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</si>
  <si>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</si>
  <si>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</si>
  <si>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</si>
  <si>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</si>
  <si>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</si>
  <si>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</si>
  <si>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</si>
  <si>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</si>
  <si>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</si>
  <si>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</si>
  <si>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</si>
  <si>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</si>
  <si>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</si>
  <si>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</si>
  <si>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</si>
  <si>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</si>
  <si>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</si>
  <si>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</si>
  <si>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</si>
  <si>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</si>
  <si>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</si>
  <si>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</si>
  <si>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</si>
  <si>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</si>
  <si>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</si>
  <si>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</si>
  <si>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</si>
  <si>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</si>
  <si>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</si>
  <si>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</si>
  <si>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</si>
  <si>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</si>
  <si>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</si>
  <si>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</si>
  <si>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</si>
  <si>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</si>
  <si>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</si>
  <si>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</si>
  <si>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</si>
  <si>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</si>
  <si>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</si>
  <si>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</si>
  <si>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</si>
  <si>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</si>
  <si>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</si>
  <si>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</si>
  <si>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</si>
  <si>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</si>
  <si>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</si>
  <si>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</si>
  <si>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</si>
  <si>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</si>
  <si>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</si>
  <si>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</si>
  <si>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</si>
  <si>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</si>
  <si>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</si>
  <si>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</si>
  <si>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</si>
  <si>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</si>
  <si>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</si>
  <si>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</si>
  <si>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</si>
  <si>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</si>
  <si>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</si>
  <si>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</si>
  <si>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</si>
  <si>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</si>
  <si>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</si>
  <si>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</si>
  <si>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</si>
  <si>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</si>
  <si>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</si>
  <si>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</si>
  <si>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</si>
  <si>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</si>
  <si>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</si>
  <si>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</si>
  <si>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</si>
  <si>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</si>
  <si>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</si>
  <si>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</si>
  <si>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</si>
  <si>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</si>
  <si>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</si>
  <si>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</si>
  <si>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</si>
  <si>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</si>
  <si>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</si>
  <si>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</si>
  <si>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</si>
  <si>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</si>
  <si>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</si>
  <si>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</si>
  <si>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</si>
  <si>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</si>
  <si>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</si>
  <si>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</si>
  <si>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</si>
  <si>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</si>
  <si>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</si>
  <si>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</si>
  <si>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</si>
  <si>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</si>
  <si>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</si>
  <si>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</si>
  <si>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</si>
  <si>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</si>
  <si>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</si>
  <si>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</si>
  <si>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</si>
  <si>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</si>
  <si>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</si>
  <si>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</si>
  <si>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</si>
  <si>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</si>
  <si>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</si>
  <si>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</si>
  <si>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</si>
  <si>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</si>
  <si>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</si>
  <si>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</si>
  <si>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</si>
  <si>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</si>
  <si>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</si>
  <si>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</si>
  <si>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</si>
  <si>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</si>
  <si>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</si>
  <si>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</si>
  <si>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</si>
  <si>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</si>
  <si>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</si>
  <si>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</si>
  <si>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</si>
  <si>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</si>
  <si>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</si>
  <si>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</si>
  <si>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</si>
  <si>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</si>
  <si>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</si>
  <si>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</si>
  <si>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</si>
  <si>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</si>
  <si>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</si>
  <si>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</si>
  <si>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</si>
  <si>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</si>
  <si>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</si>
  <si>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</si>
  <si>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</si>
  <si>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</si>
  <si>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</si>
  <si>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</si>
  <si>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</si>
  <si>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</si>
  <si>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</si>
  <si>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</si>
  <si>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</si>
  <si>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</si>
  <si>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</si>
  <si>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</si>
  <si>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</si>
  <si>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</si>
  <si>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</si>
  <si>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</si>
  <si>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</si>
  <si>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</si>
  <si>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</si>
  <si>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</si>
  <si>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</si>
  <si>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</si>
  <si>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</si>
  <si>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</si>
  <si>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</si>
  <si>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</si>
  <si>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</si>
  <si>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</si>
  <si>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</si>
  <si>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</si>
  <si>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</si>
  <si>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</si>
  <si>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</si>
  <si>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</si>
  <si>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</si>
  <si>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</si>
  <si>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</si>
  <si>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</si>
  <si>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</si>
  <si>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</si>
  <si>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</si>
  <si>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</si>
  <si>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</si>
  <si>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</si>
  <si>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</si>
  <si>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</si>
  <si>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</si>
  <si>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</si>
  <si>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</si>
  <si>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</si>
  <si>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</si>
  <si>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</si>
  <si>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</si>
  <si>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</si>
  <si>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</si>
  <si>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</si>
  <si>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</si>
  <si>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</si>
  <si>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</si>
  <si>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</si>
  <si>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</si>
  <si>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</si>
  <si>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</si>
  <si>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</si>
  <si>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</si>
  <si>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</si>
  <si>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</si>
  <si>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</si>
  <si>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</si>
  <si>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</si>
  <si>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</si>
  <si>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</si>
  <si>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</si>
  <si>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</si>
  <si>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</si>
  <si>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</si>
  <si>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</si>
  <si>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</si>
  <si>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</si>
  <si>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</si>
  <si>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</si>
  <si>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</si>
  <si>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</si>
  <si>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</si>
  <si>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</si>
  <si>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</si>
  <si>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</si>
  <si>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</si>
  <si>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</si>
  <si>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</si>
  <si>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</si>
  <si>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</si>
  <si>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</si>
  <si>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</si>
  <si>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</si>
  <si>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</si>
  <si>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</si>
  <si>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</si>
  <si>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</si>
  <si>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</si>
  <si>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</si>
  <si>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</si>
  <si>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</si>
  <si>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</si>
  <si>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</si>
  <si>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</si>
  <si>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</si>
  <si>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</si>
  <si>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</si>
  <si>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</si>
  <si>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</si>
  <si>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</si>
  <si>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</si>
  <si>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</si>
  <si>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</si>
  <si>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</si>
  <si>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</si>
  <si>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</si>
  <si>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</si>
  <si>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</si>
  <si>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</si>
  <si>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</si>
  <si>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</si>
  <si>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</si>
  <si>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</si>
  <si>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</si>
  <si>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</si>
  <si>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</si>
  <si>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</si>
  <si>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</si>
  <si>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</si>
  <si>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</si>
  <si>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</si>
  <si>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</si>
  <si>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</si>
  <si>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</si>
  <si>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</si>
  <si>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</si>
  <si>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</si>
  <si>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</si>
  <si>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</si>
  <si>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</si>
  <si>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</si>
  <si>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</si>
  <si>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</si>
  <si>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</si>
  <si>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</si>
  <si>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</si>
  <si>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</si>
  <si>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</si>
  <si>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</si>
  <si>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</si>
  <si>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</si>
  <si>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</si>
  <si>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</si>
  <si>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</si>
  <si>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</si>
  <si>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</si>
  <si>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</si>
  <si>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</si>
  <si>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</si>
  <si>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</si>
  <si>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</si>
  <si>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</si>
  <si>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</si>
  <si>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</si>
  <si>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</si>
  <si>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</si>
  <si>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</si>
  <si>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</si>
  <si>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</si>
  <si>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</si>
  <si>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</si>
  <si>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</si>
  <si>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</si>
  <si>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</si>
  <si>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</si>
  <si>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</si>
  <si>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</si>
  <si>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</si>
  <si>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</si>
  <si>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</si>
  <si>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</si>
  <si>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</si>
  <si>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</si>
  <si>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</si>
  <si>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</si>
  <si>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</si>
  <si>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</si>
  <si>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</si>
  <si>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</si>
  <si>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</si>
  <si>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</si>
  <si>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</si>
  <si>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</si>
  <si>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</si>
  <si>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</si>
  <si>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</si>
  <si>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</si>
  <si>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</si>
  <si>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</si>
  <si>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</si>
  <si>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</si>
  <si>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</si>
  <si>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</si>
  <si>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</si>
  <si>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</si>
  <si>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</si>
  <si>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</si>
  <si>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</si>
  <si>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</si>
  <si>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</si>
  <si>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</si>
  <si>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</si>
  <si>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</si>
  <si>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</si>
  <si>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</si>
  <si>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</si>
  <si>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</si>
  <si>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</si>
  <si>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</si>
  <si>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</si>
  <si>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</si>
  <si>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</si>
  <si>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</si>
  <si>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</si>
  <si>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</si>
  <si>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</si>
  <si>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</si>
  <si>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</si>
  <si>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</si>
  <si>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</si>
  <si>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</si>
  <si>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</si>
  <si>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</si>
  <si>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</si>
  <si>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</si>
  <si>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</si>
  <si>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</si>
  <si>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</si>
  <si>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</si>
  <si>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</si>
  <si>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</si>
  <si>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</si>
  <si>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</si>
  <si>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</si>
  <si>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</si>
  <si>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</si>
  <si>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</si>
  <si>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</si>
  <si>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</si>
  <si>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</si>
  <si>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</si>
  <si>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</si>
  <si>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</si>
  <si>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</si>
  <si>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</si>
  <si>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</si>
  <si>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</si>
  <si>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</si>
  <si>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</si>
  <si>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</si>
  <si>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</si>
  <si>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</si>
  <si>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</si>
  <si>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</si>
  <si>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</si>
  <si>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</si>
  <si>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</si>
  <si>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</si>
  <si>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</si>
  <si>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</si>
  <si>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</si>
  <si>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</si>
  <si>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</si>
  <si>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</si>
  <si>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</si>
  <si>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</si>
  <si>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</si>
  <si>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</si>
  <si>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</si>
  <si>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</si>
  <si>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</si>
  <si>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</si>
  <si>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</si>
  <si>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</si>
  <si>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</si>
  <si>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</si>
  <si>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</si>
  <si>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</si>
  <si>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</si>
  <si>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</si>
  <si>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</si>
  <si>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</si>
  <si>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</si>
  <si>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</si>
  <si>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</si>
  <si>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</si>
  <si>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</si>
  <si>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</si>
  <si>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</si>
  <si>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</si>
  <si>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</si>
  <si>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</si>
  <si>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</si>
  <si>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</si>
  <si>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</si>
  <si>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</si>
  <si>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</si>
  <si>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</si>
  <si>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</si>
  <si>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</si>
  <si>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</si>
  <si>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</si>
  <si>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</si>
  <si>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</si>
  <si>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</si>
  <si>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</si>
  <si>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</si>
  <si>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</si>
  <si>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</si>
  <si>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</si>
  <si>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</si>
  <si>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</si>
  <si>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</si>
  <si>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</si>
  <si>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</si>
  <si>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</si>
  <si>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</si>
  <si>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</si>
  <si>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</si>
  <si>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</si>
  <si>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</si>
  <si>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</si>
  <si>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</si>
  <si>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</si>
  <si>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</si>
  <si>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</si>
  <si>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</si>
  <si>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</si>
  <si>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</si>
  <si>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</si>
  <si>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</si>
  <si>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</si>
  <si>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</si>
  <si>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</si>
  <si>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</si>
  <si>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</si>
  <si>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</si>
  <si>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</si>
  <si>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</si>
  <si>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</si>
  <si>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</si>
  <si>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</si>
  <si>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</si>
  <si>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</si>
  <si>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</si>
  <si>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</si>
  <si>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</si>
  <si>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</si>
  <si>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</si>
  <si>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</si>
  <si>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</si>
  <si>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</si>
  <si>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</si>
  <si>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</si>
  <si>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</si>
  <si>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</si>
  <si>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</si>
  <si>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</si>
  <si>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</si>
  <si>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</si>
  <si>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</si>
  <si>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</si>
  <si>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</si>
  <si>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</si>
  <si>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</si>
  <si>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</si>
  <si>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</si>
  <si>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</si>
  <si>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</si>
  <si>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</si>
  <si>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</si>
  <si>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</si>
  <si>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</si>
  <si>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</si>
  <si>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</si>
  <si>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</si>
  <si>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</si>
  <si>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</si>
  <si>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</si>
  <si>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</si>
  <si>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</si>
  <si>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</si>
  <si>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</si>
  <si>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</si>
  <si>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</si>
  <si>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</si>
  <si>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</si>
  <si>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</si>
  <si>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</si>
  <si>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</si>
  <si>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</si>
  <si>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</si>
  <si>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</si>
  <si>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</si>
  <si>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</si>
  <si>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</si>
  <si>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</si>
  <si>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</si>
  <si>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</si>
  <si>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</si>
  <si>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</si>
  <si>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</si>
  <si>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</si>
  <si>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</si>
  <si>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</si>
  <si>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</si>
  <si>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</si>
  <si>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</si>
  <si>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</si>
  <si>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</si>
  <si>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</si>
  <si>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</si>
  <si>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</si>
  <si>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</si>
  <si>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</si>
  <si>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</si>
  <si>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</si>
  <si>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</si>
  <si>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</si>
  <si>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</si>
  <si>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</si>
  <si>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</si>
  <si>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</si>
  <si>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</si>
  <si>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</si>
  <si>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</si>
  <si>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</si>
  <si>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</si>
  <si>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</si>
  <si>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</si>
  <si>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</si>
  <si>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</si>
  <si>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</si>
  <si>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</si>
  <si>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</si>
  <si>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</si>
  <si>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</si>
  <si>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</si>
  <si>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</si>
  <si>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</si>
  <si>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</si>
  <si>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</si>
  <si>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</si>
  <si>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</si>
  <si>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</si>
  <si>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</si>
  <si>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</si>
  <si>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</si>
  <si>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</si>
  <si>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</si>
  <si>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</si>
  <si>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</si>
  <si>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</si>
  <si>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</si>
  <si>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</si>
  <si>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</si>
  <si>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</si>
  <si>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</si>
  <si>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</si>
  <si>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</si>
  <si>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</si>
  <si>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</si>
  <si>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</si>
  <si>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</si>
  <si>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</si>
  <si>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</si>
  <si>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</si>
  <si>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</si>
  <si>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</si>
  <si>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</si>
  <si>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</si>
  <si>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</si>
  <si>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</si>
  <si>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</si>
  <si>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</si>
  <si>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</si>
  <si>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</si>
  <si>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</si>
  <si>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</si>
  <si>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</si>
  <si>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</si>
  <si>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</si>
  <si>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</si>
  <si>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</si>
  <si>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</si>
  <si>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</si>
  <si>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</si>
  <si>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</si>
  <si>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</si>
  <si>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</si>
  <si>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</si>
  <si>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</si>
  <si>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</si>
  <si>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</si>
  <si>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</si>
  <si>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</si>
  <si>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</si>
  <si>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</si>
  <si>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</si>
  <si>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</si>
  <si>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</si>
  <si>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</si>
  <si>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</si>
  <si>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</si>
  <si>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</si>
  <si>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</si>
  <si>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</si>
  <si>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</si>
  <si>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</si>
  <si>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</si>
  <si>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</si>
  <si>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</si>
  <si>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</si>
  <si>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</si>
  <si>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</si>
  <si>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</si>
  <si>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</si>
  <si>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</si>
  <si>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</si>
  <si>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</si>
  <si>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</si>
  <si>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</si>
  <si>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</si>
  <si>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</si>
  <si>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</si>
  <si>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</si>
  <si>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</si>
  <si>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</si>
  <si>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</si>
  <si>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</si>
  <si>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</si>
  <si>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</si>
  <si>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</si>
  <si>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</si>
  <si>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</si>
  <si>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</si>
  <si>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</si>
  <si>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</si>
  <si>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</si>
  <si>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</si>
  <si>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</si>
  <si>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</si>
  <si>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</si>
  <si>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</si>
  <si>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</si>
  <si>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</si>
  <si>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</si>
  <si>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</si>
  <si>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</si>
  <si>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</si>
  <si>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</si>
  <si>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</si>
  <si>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</si>
  <si>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</si>
  <si>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</si>
  <si>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</si>
  <si>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</si>
  <si>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</si>
  <si>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</si>
  <si>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</si>
  <si>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</si>
  <si>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</si>
  <si>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</si>
  <si>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</si>
  <si>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</si>
  <si>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</si>
  <si>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</si>
  <si>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</si>
  <si>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</si>
  <si>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</si>
  <si>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</si>
  <si>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</si>
  <si>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</si>
  <si>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</si>
  <si>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</si>
  <si>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</si>
  <si>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</si>
  <si>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</si>
  <si>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</si>
  <si>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</si>
  <si>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</si>
  <si>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</si>
  <si>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</si>
  <si>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</si>
  <si>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</si>
  <si>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</si>
  <si>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</si>
  <si>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</si>
  <si>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</si>
  <si>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</si>
  <si>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</si>
  <si>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</si>
  <si>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</si>
  <si>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</si>
  <si>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</si>
  <si>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</si>
  <si>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</si>
  <si>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</si>
  <si>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</si>
  <si>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</si>
  <si>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</si>
  <si>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</si>
  <si>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</si>
  <si>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</si>
  <si>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</si>
  <si>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</si>
  <si>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</si>
  <si>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</si>
  <si>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</si>
  <si>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</si>
  <si>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</si>
  <si>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</si>
  <si>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</si>
  <si>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</si>
  <si>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</si>
  <si>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</si>
  <si>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</si>
  <si>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</si>
  <si>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</si>
  <si>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</si>
  <si>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</si>
  <si>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</si>
  <si>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</si>
  <si>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</si>
  <si>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</si>
  <si>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</si>
  <si>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</si>
  <si>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</si>
  <si>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</si>
  <si>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</si>
  <si>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</si>
  <si>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</si>
  <si>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</si>
  <si>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</si>
  <si>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</si>
  <si>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</si>
  <si>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</si>
  <si>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</si>
  <si>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</si>
  <si>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</si>
  <si>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</si>
  <si>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</si>
  <si>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</si>
  <si>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</si>
  <si>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</si>
  <si>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</si>
  <si>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</si>
  <si>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</si>
  <si>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</si>
  <si>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</si>
  <si>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</si>
  <si>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</si>
  <si>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</si>
  <si>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</si>
  <si>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</si>
  <si>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</si>
  <si>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</si>
  <si>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</si>
  <si>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</si>
  <si>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</si>
  <si>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</si>
  <si>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</si>
  <si>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</si>
  <si>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</si>
  <si>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</si>
  <si>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</si>
  <si>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</si>
  <si>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</si>
  <si>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</si>
  <si>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</si>
  <si>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</si>
  <si>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</si>
  <si>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</si>
  <si>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</si>
  <si>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</si>
  <si>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</si>
  <si>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</si>
  <si>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</si>
  <si>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</si>
  <si>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</si>
  <si>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</si>
  <si>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</si>
  <si>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</si>
  <si>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</si>
  <si>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</si>
  <si>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</si>
  <si>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</si>
  <si>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</si>
  <si>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</si>
  <si>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</si>
  <si>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</si>
  <si>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</si>
  <si>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</si>
  <si>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</si>
  <si>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</si>
  <si>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</si>
  <si>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</si>
  <si>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</si>
  <si>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</si>
  <si>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</si>
  <si>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</si>
  <si>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</si>
  <si>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</si>
  <si>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</si>
  <si>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</si>
  <si>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</si>
  <si>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</si>
  <si>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</si>
  <si>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</si>
  <si>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</si>
  <si>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</si>
  <si>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</si>
  <si>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</si>
  <si>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</si>
  <si>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</si>
  <si>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</si>
  <si>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</si>
  <si>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</si>
  <si>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</si>
  <si>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</si>
  <si>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</si>
  <si>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</si>
  <si>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</si>
  <si>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</si>
  <si>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</si>
  <si>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</si>
  <si>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</si>
  <si>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</si>
  <si>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</si>
  <si>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</si>
  <si>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</si>
  <si>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</si>
  <si>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</si>
  <si>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</si>
  <si>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</si>
  <si>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</si>
  <si>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</si>
  <si>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</si>
  <si>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</si>
  <si>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</si>
  <si>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</si>
  <si>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</si>
  <si>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</si>
  <si>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</si>
  <si>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</si>
  <si>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</si>
  <si>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</si>
  <si>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</si>
  <si>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</si>
  <si>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</si>
  <si>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</si>
  <si>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</si>
  <si>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</si>
  <si>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</si>
  <si>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</si>
  <si>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</si>
  <si>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</si>
  <si>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</si>
  <si>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</si>
  <si>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</si>
  <si>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</si>
  <si>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</si>
  <si>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</si>
  <si>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</si>
  <si>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</si>
  <si>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</si>
  <si>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</si>
  <si>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</si>
  <si>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</si>
  <si>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</si>
  <si>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</si>
  <si>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</si>
  <si>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</si>
  <si>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</si>
  <si>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</si>
  <si>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</si>
  <si>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</si>
  <si>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</si>
  <si>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</si>
  <si>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</si>
  <si>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</si>
  <si>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</si>
  <si>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</si>
  <si>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</si>
  <si>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</si>
  <si>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</si>
  <si>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</si>
  <si>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</si>
  <si>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</si>
  <si>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</si>
  <si>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</si>
  <si>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</si>
  <si>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</si>
  <si>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</si>
  <si>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</si>
  <si>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</si>
  <si>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</si>
  <si>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</si>
  <si>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</si>
  <si>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</si>
  <si>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</si>
  <si>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</si>
  <si>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</si>
  <si>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</si>
  <si>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</si>
  <si>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</si>
  <si>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</si>
  <si>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</si>
  <si>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</si>
  <si>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</si>
  <si>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</si>
  <si>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</si>
  <si>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</si>
  <si>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</si>
  <si>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</si>
  <si>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</si>
  <si>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</si>
  <si>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</si>
  <si>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</si>
  <si>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</si>
  <si>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</si>
  <si>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</si>
  <si>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</si>
  <si>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</si>
  <si>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</si>
  <si>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</si>
  <si>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</si>
  <si>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</si>
  <si>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</si>
  <si>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</si>
  <si>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</si>
  <si>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</si>
  <si>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</si>
  <si>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</si>
  <si>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</si>
  <si>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</si>
  <si>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</si>
  <si>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</si>
  <si>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</si>
  <si>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Row Labels</t>
  </si>
  <si>
    <t>Count of outcomes</t>
  </si>
  <si>
    <t xml:space="preserve">Start Date </t>
  </si>
  <si>
    <t>End Date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</si>
  <si>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</si>
  <si>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</si>
  <si>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</si>
  <si>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</si>
  <si>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</si>
  <si>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</si>
  <si>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</si>
  <si>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</si>
  <si>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</si>
  <si>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</si>
  <si>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</si>
  <si>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</si>
  <si>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</si>
  <si>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</si>
  <si>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</si>
  <si>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</si>
  <si>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</si>
  <si>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</si>
  <si>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</si>
  <si>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</si>
  <si>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 xml:space="preserve">Pledged </t>
  </si>
  <si>
    <t>#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</si>
  <si>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</si>
  <si>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</si>
  <si>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</si>
  <si>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</si>
  <si>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</si>
  <si>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</si>
  <si>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Upper Quartile of Goal</t>
  </si>
  <si>
    <t xml:space="preserve">Lower Quartile of Goal </t>
  </si>
  <si>
    <t xml:space="preserve">IQR of Goal </t>
  </si>
  <si>
    <t>Standered Deviation of Goal</t>
  </si>
  <si>
    <t>Standered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</si>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</sst>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7" formatCode="[$-F800]dddd\,\ mmmm\ dd\,\ yyyy"/>
    <numFmt numFmtId="183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7" fontId="1" fillId="0" borderId="0" xfId="0" applyNumberFormat="1" applyFont="1"/>
    <xf numFmtId="177" fontId="0" fillId="0" borderId="0" xfId="0" applyNumberFormat="1"/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183" fontId="0" fillId="0" borderId="0" xfId="0" applyNumberFormat="1"/>
    <xf numFmtId="183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[Original data-StarterBook.xlsx]Sheet1!PivotTable2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%</a:t>
            </a:r>
            <a:r>
              <a:rPr lang="en-CA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7-4529-A42A-430C2E9CA59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7-4529-A42A-430C2E9CA59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7-4529-A42A-430C2E9CA59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7-4529-A42A-430C2E9CA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772511"/>
        <c:axId val="285517103"/>
      </c:barChart>
      <c:catAx>
        <c:axId val="47177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17103"/>
        <c:crosses val="autoZero"/>
        <c:auto val="1"/>
        <c:lblAlgn val="ctr"/>
        <c:lblOffset val="100"/>
        <c:noMultiLvlLbl val="0"/>
      </c:catAx>
      <c:valAx>
        <c:axId val="2855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[Original data-StarterBook.xlsx]Subcategory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Sub category Outcome</a:t>
            </a:r>
            <a:endParaRPr lang="en-US"/>
          </a:p>
        </c:rich>
      </c:tx>
      <c:layout>
        <c:manualLayout>
          <c:xMode val="edge"/>
          <c:yMode val="edge"/>
          <c:x val="0.33585411198600174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6-4987-9112-F3244E033E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6-4987-9112-F3244E033E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6-4987-9112-F3244E033EF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6-4987-9112-F3244E03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986623"/>
        <c:axId val="282408095"/>
      </c:barChart>
      <c:catAx>
        <c:axId val="96998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08095"/>
        <c:crosses val="autoZero"/>
        <c:auto val="1"/>
        <c:lblAlgn val="ctr"/>
        <c:lblOffset val="100"/>
        <c:noMultiLvlLbl val="0"/>
      </c:catAx>
      <c:valAx>
        <c:axId val="2824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9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[Original data-StarterBook.xlsx]Outcomes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0-4DCD-AAFE-8E7DC2BDDC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0-4DCD-AAFE-8E7DC2BDDC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0-4DCD-AAFE-8E7DC2BDDC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20-4DCD-AAFE-8E7DC2BDD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656031"/>
        <c:axId val="1088547119"/>
      </c:lineChart>
      <c:catAx>
        <c:axId val="115165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47119"/>
        <c:crosses val="autoZero"/>
        <c:auto val="1"/>
        <c:lblAlgn val="ctr"/>
        <c:lblOffset val="100"/>
        <c:noMultiLvlLbl val="0"/>
      </c:catAx>
      <c:valAx>
        <c:axId val="10885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65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AD9243-6B69-4E1A-BC3A-FB0392109DD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A19425-CF92-4E4A-A489-D09157EA2B7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2C8031-4CD2-4183-AE4B-4D095F5E4D24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11430</xdr:rowOff>
    </xdr:from>
    <xdr:to>
      <xdr:col>15</xdr:col>
      <xdr:colOff>335280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2008E-3F69-4367-B3B6-5DBE3439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26670</xdr:rowOff>
    </xdr:from>
    <xdr:to>
      <xdr:col>15</xdr:col>
      <xdr:colOff>335280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3F946-E63E-4515-9581-3D4FBA0E9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1013460</xdr:colOff>
      <xdr:row>3</xdr:row>
      <xdr:rowOff>125730</xdr:rowOff>
    </xdr:from>
    <xdr:to>
      <xdr:col>11</xdr:col>
      <xdr:colOff>1203960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BB702-8B3A-4461-BAAC-A0897FA6E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963481-2632-4165-A4FA-24FC8801AC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A38627-983B-4B62-A95E-985ACA86E5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67.627129050925" createdVersion="6" refreshedVersion="6" minRefreshableVersion="3" recordCount="4117" xr:uid="{7917BC72-A7A3-4F5F-9166-A94DBEB3E3A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68.648104976855" createdVersion="6" refreshedVersion="6" minRefreshableVersion="3" recordCount="4117" xr:uid="{1C5F2AAD-169A-42DA-8E13-E9CA19D6D1E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Start Date " numFmtId="177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End Date" numFmtId="177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2528F-B5BE-474D-B60A-0F52FC605D6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A499F-86D8-43DF-98D4-C6ECD3A53B3C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9EDD2-A409-4552-87EF-CD677704669A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abSelected="1" topLeftCell="A3764" zoomScale="80" zoomScaleNormal="80" workbookViewId="0">
      <selection activeCell="D1" sqref="D1:E38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style="1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6" t="s">
        <v>8365</v>
      </c>
      <c r="T1" s="16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7" si="192">IFERROR(ROUND(E4099/L4099,2),0)</f>
        <v>0</v>
      </c>
      <c r="Q4099" s="11" t="s">
        <v>8315</v>
      </c>
      <c r="R4099" t="s">
        <v>8316</v>
      </c>
      <c r="S4099" s="17">
        <f t="shared" ref="S4099:S4117" si="193">(((J4099/60)/60)/24)+DATE(1970,1,1)</f>
        <v>42344.824502314819</v>
      </c>
      <c r="T4099" s="17">
        <f t="shared" ref="T4099:T4117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  <row r="4116" spans="1:20" hidden="1" x14ac:dyDescent="0.3">
      <c r="O4116" t="e">
        <f>ROUND(E4116/D4116*100,0)</f>
        <v>#DIV/0!</v>
      </c>
      <c r="P4116">
        <f t="shared" si="192"/>
        <v>0</v>
      </c>
      <c r="S4116" s="17">
        <f t="shared" si="193"/>
        <v>25569</v>
      </c>
      <c r="T4116" s="17">
        <f t="shared" si="194"/>
        <v>25569</v>
      </c>
    </row>
    <row r="4117" spans="1:20" hidden="1" x14ac:dyDescent="0.3">
      <c r="P4117">
        <f t="shared" si="192"/>
        <v>0</v>
      </c>
      <c r="S4117" s="17">
        <f t="shared" si="193"/>
        <v>25569</v>
      </c>
      <c r="T4117" s="17">
        <f t="shared" si="194"/>
        <v>25569</v>
      </c>
    </row>
  </sheetData>
  <autoFilter ref="A1:T4117" xr:uid="{AF5C57E4-57F0-49D5-B696-C6B646E2FA5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4" operator="equal">
      <formula>"live"</formula>
    </cfRule>
    <cfRule type="cellIs" dxfId="14" priority="5" operator="equal">
      <formula>"failed"</formula>
    </cfRule>
    <cfRule type="cellIs" dxfId="13" priority="6" operator="equal">
      <formula>"canceled"</formula>
    </cfRule>
    <cfRule type="cellIs" dxfId="12" priority="7" operator="equal">
      <formula>"successful"</formula>
    </cfRule>
  </conditionalFormatting>
  <conditionalFormatting sqref="O1:O1048576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3D62-D14C-4205-97E3-ACB379801702}">
  <dimension ref="A1:F13"/>
  <sheetViews>
    <sheetView workbookViewId="0">
      <selection activeCell="P21" sqref="P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8364</v>
      </c>
      <c r="B3" s="12" t="s">
        <v>8361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3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3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3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3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3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3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3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3">
      <c r="A13" s="13" t="s">
        <v>8362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77A8-97F1-4831-A73D-C781A17335F4}">
  <dimension ref="A1:F9"/>
  <sheetViews>
    <sheetView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8364</v>
      </c>
      <c r="B4" s="12" t="s">
        <v>8361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">
      <c r="A9" s="13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0E33-1A76-4EFE-BA2A-187254BCE337}">
  <dimension ref="A1:F22"/>
  <sheetViews>
    <sheetView workbookViewId="0">
      <selection activeCell="K27" sqref="K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17.33203125" bestFit="1" customWidth="1"/>
    <col min="11" max="11" width="22.109375" bestFit="1" customWidth="1"/>
    <col min="12" max="12" width="21.109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8383</v>
      </c>
      <c r="B2" t="s">
        <v>8360</v>
      </c>
    </row>
    <row r="4" spans="1:6" x14ac:dyDescent="0.3">
      <c r="A4" s="12" t="s">
        <v>8364</v>
      </c>
      <c r="B4" s="12" t="s">
        <v>8361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8367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5" t="s">
        <v>8368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5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5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8369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">
      <c r="A11" s="15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5" t="s">
        <v>8370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5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8371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">
      <c r="A15" s="15" t="s">
        <v>8372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5" t="s">
        <v>8373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5" t="s">
        <v>8374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8375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">
      <c r="A19" s="15" t="s">
        <v>8376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5" t="s">
        <v>8377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5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8362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2DDA-C170-4CBC-894B-2D6910D4D3A6}">
  <dimension ref="A1:T6"/>
  <sheetViews>
    <sheetView workbookViewId="0">
      <selection activeCell="F9" sqref="F9"/>
    </sheetView>
  </sheetViews>
  <sheetFormatPr defaultRowHeight="14.4" x14ac:dyDescent="0.3"/>
  <cols>
    <col min="1" max="1" width="36.6640625" bestFit="1" customWidth="1"/>
    <col min="2" max="2" width="49.109375" customWidth="1"/>
    <col min="5" max="5" width="12.44140625" bestFit="1" customWidth="1"/>
    <col min="6" max="6" width="11.33203125" bestFit="1" customWidth="1"/>
  </cols>
  <sheetData>
    <row r="1" spans="1:20" x14ac:dyDescent="0.3">
      <c r="A1" s="1" t="s">
        <v>8384</v>
      </c>
      <c r="B1" s="2" t="s">
        <v>8385</v>
      </c>
      <c r="C1" s="2" t="s">
        <v>8386</v>
      </c>
      <c r="D1" s="5" t="s">
        <v>8387</v>
      </c>
      <c r="E1" s="7" t="s">
        <v>8307</v>
      </c>
      <c r="F1" s="1" t="s">
        <v>8388</v>
      </c>
      <c r="G1" s="1"/>
      <c r="H1" s="1"/>
      <c r="I1" s="1"/>
      <c r="J1" s="1"/>
      <c r="K1" s="1"/>
      <c r="L1" s="1"/>
      <c r="M1" s="1"/>
      <c r="N1" s="1"/>
      <c r="O1" s="9"/>
      <c r="P1" s="1"/>
      <c r="Q1" s="10"/>
      <c r="R1" s="9"/>
      <c r="S1" s="16"/>
      <c r="T1" s="16"/>
    </row>
    <row r="2" spans="1:20" x14ac:dyDescent="0.3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VLOOKUP(A2,Kickstarter!B:T, 15, FALSE)</f>
        <v>51.79</v>
      </c>
      <c r="F2">
        <f>VLOOKUP(A2, Kickstarter!B:T, 11, FALSE)</f>
        <v>39</v>
      </c>
    </row>
    <row r="3" spans="1:20" ht="43.2" x14ac:dyDescent="0.3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VLOOKUP(A3,Kickstarter!B:T, 15, FALSE)</f>
        <v>36.07</v>
      </c>
      <c r="F3">
        <f>VLOOKUP(A3, Kickstarter!B:T, 11, FALSE)</f>
        <v>56</v>
      </c>
    </row>
    <row r="4" spans="1:20" x14ac:dyDescent="0.3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VLOOKUP(A4,Kickstarter!B:T, 15, FALSE)</f>
        <v>33.03</v>
      </c>
      <c r="F4">
        <f>VLOOKUP(A4, Kickstarter!B:T, 11, FALSE)</f>
        <v>78</v>
      </c>
    </row>
    <row r="5" spans="1:20" ht="28.8" x14ac:dyDescent="0.3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VLOOKUP(A5,Kickstarter!B:T, 15, FALSE)</f>
        <v>44.92</v>
      </c>
      <c r="F5">
        <f>VLOOKUP(A5, Kickstarter!B:T, 11, FALSE)</f>
        <v>26</v>
      </c>
    </row>
    <row r="6" spans="1:20" ht="43.2" x14ac:dyDescent="0.3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VLOOKUP(A6,Kickstarter!B:T, 15, FALSE)</f>
        <v>36.61</v>
      </c>
      <c r="F6">
        <f>VLOOKUP(A6, Kickstarter!B:T, 11, FALSE)</f>
        <v>113</v>
      </c>
    </row>
  </sheetData>
  <conditionalFormatting sqref="F1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2012-8EAF-4DBD-8870-F3E7C8CF43BD}">
  <dimension ref="A1:T413"/>
  <sheetViews>
    <sheetView workbookViewId="0">
      <selection activeCell="H7" sqref="H7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6" t="s">
        <v>8365</v>
      </c>
      <c r="T1" s="16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 t="shared" ref="P2:P65" si="0">IFERROR(ROUND(E2/L2,2),0)</f>
        <v>93.43</v>
      </c>
      <c r="Q2" s="11" t="s">
        <v>8315</v>
      </c>
      <c r="R2" t="s">
        <v>8316</v>
      </c>
      <c r="S2" s="17">
        <f t="shared" ref="S2:S65" si="1">(((J2/60)/60)/24)+DATE(1970,1,1)</f>
        <v>42646.092812499999</v>
      </c>
      <c r="T2" s="17">
        <f t="shared" ref="T2:T65" si="2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 t="shared" si="0"/>
        <v>110.97</v>
      </c>
      <c r="Q3" s="11" t="s">
        <v>8315</v>
      </c>
      <c r="R3" t="s">
        <v>8316</v>
      </c>
      <c r="S3" s="17">
        <f t="shared" si="1"/>
        <v>42430.040798611109</v>
      </c>
      <c r="T3" s="17">
        <f t="shared" si="2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 t="shared" si="0"/>
        <v>71.790000000000006</v>
      </c>
      <c r="Q4" s="11" t="s">
        <v>8315</v>
      </c>
      <c r="R4" t="s">
        <v>8316</v>
      </c>
      <c r="S4" s="17">
        <f t="shared" si="1"/>
        <v>42238.13282407407</v>
      </c>
      <c r="T4" s="17">
        <f t="shared" si="2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 t="shared" si="0"/>
        <v>1000</v>
      </c>
      <c r="Q5" s="11" t="s">
        <v>8315</v>
      </c>
      <c r="R5" t="s">
        <v>8316</v>
      </c>
      <c r="S5" s="17">
        <f t="shared" si="1"/>
        <v>41850.400937500002</v>
      </c>
      <c r="T5" s="17">
        <f t="shared" si="2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 t="shared" si="0"/>
        <v>63.83</v>
      </c>
      <c r="Q6" s="11" t="s">
        <v>8315</v>
      </c>
      <c r="R6" t="s">
        <v>8316</v>
      </c>
      <c r="S6" s="17">
        <f t="shared" si="1"/>
        <v>42753.205625000002</v>
      </c>
      <c r="T6" s="17">
        <f t="shared" si="2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 t="shared" si="0"/>
        <v>44.33</v>
      </c>
      <c r="Q7" s="11" t="s">
        <v>8315</v>
      </c>
      <c r="R7" t="s">
        <v>8316</v>
      </c>
      <c r="S7" s="17">
        <f t="shared" si="1"/>
        <v>42155.920219907406</v>
      </c>
      <c r="T7" s="17">
        <f t="shared" si="2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 t="shared" si="0"/>
        <v>126.55</v>
      </c>
      <c r="Q8" s="11" t="s">
        <v>8315</v>
      </c>
      <c r="R8" t="s">
        <v>8316</v>
      </c>
      <c r="S8" s="17">
        <f t="shared" si="1"/>
        <v>42157.591064814813</v>
      </c>
      <c r="T8" s="17">
        <f t="shared" si="2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 t="shared" si="0"/>
        <v>129.03</v>
      </c>
      <c r="Q9" s="11" t="s">
        <v>8315</v>
      </c>
      <c r="R9" t="s">
        <v>8316</v>
      </c>
      <c r="S9" s="17">
        <f t="shared" si="1"/>
        <v>42676.065150462964</v>
      </c>
      <c r="T9" s="17">
        <f t="shared" si="2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 t="shared" si="0"/>
        <v>71.239999999999995</v>
      </c>
      <c r="Q10" s="11" t="s">
        <v>8315</v>
      </c>
      <c r="R10" t="s">
        <v>8316</v>
      </c>
      <c r="S10" s="17">
        <f t="shared" si="1"/>
        <v>42473.007037037038</v>
      </c>
      <c r="T10" s="17">
        <f t="shared" si="2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 t="shared" si="0"/>
        <v>40.85</v>
      </c>
      <c r="Q11" s="11" t="s">
        <v>8315</v>
      </c>
      <c r="R11" t="s">
        <v>8316</v>
      </c>
      <c r="S11" s="17">
        <f t="shared" si="1"/>
        <v>42282.768414351856</v>
      </c>
      <c r="T11" s="17">
        <f t="shared" si="2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 t="shared" si="0"/>
        <v>252.02</v>
      </c>
      <c r="Q12" s="11" t="s">
        <v>8315</v>
      </c>
      <c r="R12" t="s">
        <v>8316</v>
      </c>
      <c r="S12" s="17">
        <f t="shared" si="1"/>
        <v>42473.794710648144</v>
      </c>
      <c r="T12" s="17">
        <f t="shared" si="2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 t="shared" si="0"/>
        <v>65.16</v>
      </c>
      <c r="Q13" s="11" t="s">
        <v>8315</v>
      </c>
      <c r="R13" t="s">
        <v>8316</v>
      </c>
      <c r="S13" s="17">
        <f t="shared" si="1"/>
        <v>42712.23474537037</v>
      </c>
      <c r="T13" s="17">
        <f t="shared" si="2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 t="shared" si="0"/>
        <v>65.87</v>
      </c>
      <c r="Q14" s="11" t="s">
        <v>8315</v>
      </c>
      <c r="R14" t="s">
        <v>8316</v>
      </c>
      <c r="S14" s="17">
        <f t="shared" si="1"/>
        <v>42561.154664351852</v>
      </c>
      <c r="T14" s="17">
        <f t="shared" si="2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 t="shared" si="0"/>
        <v>36.08</v>
      </c>
      <c r="Q15" s="11" t="s">
        <v>8315</v>
      </c>
      <c r="R15" t="s">
        <v>8316</v>
      </c>
      <c r="S15" s="17">
        <f t="shared" si="1"/>
        <v>42709.134780092587</v>
      </c>
      <c r="T15" s="17">
        <f t="shared" si="2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 t="shared" si="0"/>
        <v>44.19</v>
      </c>
      <c r="Q16" s="11" t="s">
        <v>8315</v>
      </c>
      <c r="R16" t="s">
        <v>8316</v>
      </c>
      <c r="S16" s="17">
        <f t="shared" si="1"/>
        <v>42086.614942129629</v>
      </c>
      <c r="T16" s="17">
        <f t="shared" si="2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 t="shared" si="0"/>
        <v>104.07</v>
      </c>
      <c r="Q17" s="11" t="s">
        <v>8315</v>
      </c>
      <c r="R17" t="s">
        <v>8316</v>
      </c>
      <c r="S17" s="17">
        <f t="shared" si="1"/>
        <v>42064.652673611112</v>
      </c>
      <c r="T17" s="17">
        <f t="shared" si="2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 t="shared" si="0"/>
        <v>127.79</v>
      </c>
      <c r="Q18" s="11" t="s">
        <v>8315</v>
      </c>
      <c r="R18" t="s">
        <v>8316</v>
      </c>
      <c r="S18" s="17">
        <f t="shared" si="1"/>
        <v>42292.701053240744</v>
      </c>
      <c r="T18" s="17">
        <f t="shared" si="2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 t="shared" si="0"/>
        <v>92.04</v>
      </c>
      <c r="Q19" s="11" t="s">
        <v>8315</v>
      </c>
      <c r="R19" t="s">
        <v>8316</v>
      </c>
      <c r="S19" s="17">
        <f t="shared" si="1"/>
        <v>42461.747199074074</v>
      </c>
      <c r="T19" s="17">
        <f t="shared" si="2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 t="shared" si="0"/>
        <v>135.63</v>
      </c>
      <c r="Q20" s="11" t="s">
        <v>8315</v>
      </c>
      <c r="R20" t="s">
        <v>8316</v>
      </c>
      <c r="S20" s="17">
        <f t="shared" si="1"/>
        <v>42169.814340277779</v>
      </c>
      <c r="T20" s="17">
        <f t="shared" si="2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 t="shared" si="0"/>
        <v>168.75</v>
      </c>
      <c r="Q21" s="11" t="s">
        <v>8315</v>
      </c>
      <c r="R21" t="s">
        <v>8316</v>
      </c>
      <c r="S21" s="17">
        <f t="shared" si="1"/>
        <v>42483.675208333334</v>
      </c>
      <c r="T21" s="17">
        <f t="shared" si="2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 t="shared" si="0"/>
        <v>70.86</v>
      </c>
      <c r="Q22" s="11" t="s">
        <v>8315</v>
      </c>
      <c r="R22" t="s">
        <v>8316</v>
      </c>
      <c r="S22" s="17">
        <f t="shared" si="1"/>
        <v>42195.749745370369</v>
      </c>
      <c r="T22" s="17">
        <f t="shared" si="2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 t="shared" si="0"/>
        <v>50</v>
      </c>
      <c r="Q23" s="11" t="s">
        <v>8315</v>
      </c>
      <c r="R23" t="s">
        <v>8316</v>
      </c>
      <c r="S23" s="17">
        <f t="shared" si="1"/>
        <v>42675.057997685188</v>
      </c>
      <c r="T23" s="17">
        <f t="shared" si="2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 t="shared" si="0"/>
        <v>47</v>
      </c>
      <c r="Q24" s="11" t="s">
        <v>8315</v>
      </c>
      <c r="R24" t="s">
        <v>8316</v>
      </c>
      <c r="S24" s="17">
        <f t="shared" si="1"/>
        <v>42018.94159722222</v>
      </c>
      <c r="T24" s="17">
        <f t="shared" si="2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 t="shared" si="0"/>
        <v>66.67</v>
      </c>
      <c r="Q25" s="11" t="s">
        <v>8315</v>
      </c>
      <c r="R25" t="s">
        <v>8316</v>
      </c>
      <c r="S25" s="17">
        <f t="shared" si="1"/>
        <v>42026.924976851849</v>
      </c>
      <c r="T25" s="17">
        <f t="shared" si="2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 t="shared" si="0"/>
        <v>66.11</v>
      </c>
      <c r="Q26" s="11" t="s">
        <v>8315</v>
      </c>
      <c r="R26" t="s">
        <v>8316</v>
      </c>
      <c r="S26" s="17">
        <f t="shared" si="1"/>
        <v>41920.787534722222</v>
      </c>
      <c r="T26" s="17">
        <f t="shared" si="2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 t="shared" si="0"/>
        <v>36.86</v>
      </c>
      <c r="Q27" s="11" t="s">
        <v>8315</v>
      </c>
      <c r="R27" t="s">
        <v>8316</v>
      </c>
      <c r="S27" s="17">
        <f t="shared" si="1"/>
        <v>42558.189432870371</v>
      </c>
      <c r="T27" s="17">
        <f t="shared" si="2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 t="shared" si="0"/>
        <v>31.5</v>
      </c>
      <c r="Q28" s="11" t="s">
        <v>8315</v>
      </c>
      <c r="R28" t="s">
        <v>8316</v>
      </c>
      <c r="S28" s="17">
        <f t="shared" si="1"/>
        <v>41808.198518518519</v>
      </c>
      <c r="T28" s="17">
        <f t="shared" si="2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 t="shared" si="0"/>
        <v>102.5</v>
      </c>
      <c r="Q29" s="11" t="s">
        <v>8315</v>
      </c>
      <c r="R29" t="s">
        <v>8316</v>
      </c>
      <c r="S29" s="17">
        <f t="shared" si="1"/>
        <v>42550.701886574068</v>
      </c>
      <c r="T29" s="17">
        <f t="shared" si="2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 t="shared" si="0"/>
        <v>126.46</v>
      </c>
      <c r="Q30" s="11" t="s">
        <v>8315</v>
      </c>
      <c r="R30" t="s">
        <v>8316</v>
      </c>
      <c r="S30" s="17">
        <f t="shared" si="1"/>
        <v>42056.013124999998</v>
      </c>
      <c r="T30" s="17">
        <f t="shared" si="2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 t="shared" si="0"/>
        <v>47.88</v>
      </c>
      <c r="Q31" s="11" t="s">
        <v>8315</v>
      </c>
      <c r="R31" t="s">
        <v>8316</v>
      </c>
      <c r="S31" s="17">
        <f t="shared" si="1"/>
        <v>42016.938692129625</v>
      </c>
      <c r="T31" s="17">
        <f t="shared" si="2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 t="shared" si="0"/>
        <v>73.209999999999994</v>
      </c>
      <c r="Q32" s="11" t="s">
        <v>8315</v>
      </c>
      <c r="R32" t="s">
        <v>8316</v>
      </c>
      <c r="S32" s="17">
        <f t="shared" si="1"/>
        <v>42591.899988425925</v>
      </c>
      <c r="T32" s="17">
        <f t="shared" si="2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 t="shared" si="0"/>
        <v>89.67</v>
      </c>
      <c r="Q33" s="11" t="s">
        <v>8315</v>
      </c>
      <c r="R33" t="s">
        <v>8316</v>
      </c>
      <c r="S33" s="17">
        <f t="shared" si="1"/>
        <v>42183.231006944443</v>
      </c>
      <c r="T33" s="17">
        <f t="shared" si="2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 t="shared" si="0"/>
        <v>36.5</v>
      </c>
      <c r="Q34" s="11" t="s">
        <v>8315</v>
      </c>
      <c r="R34" t="s">
        <v>8316</v>
      </c>
      <c r="S34" s="17">
        <f t="shared" si="1"/>
        <v>41780.525937500002</v>
      </c>
      <c r="T34" s="17">
        <f t="shared" si="2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 t="shared" si="0"/>
        <v>90.74</v>
      </c>
      <c r="Q35" s="11" t="s">
        <v>8315</v>
      </c>
      <c r="R35" t="s">
        <v>8316</v>
      </c>
      <c r="S35" s="17">
        <f t="shared" si="1"/>
        <v>42158.065694444449</v>
      </c>
      <c r="T35" s="17">
        <f t="shared" si="2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 t="shared" si="0"/>
        <v>67.739999999999995</v>
      </c>
      <c r="Q36" s="11" t="s">
        <v>8315</v>
      </c>
      <c r="R36" t="s">
        <v>8316</v>
      </c>
      <c r="S36" s="17">
        <f t="shared" si="1"/>
        <v>42154.873124999998</v>
      </c>
      <c r="T36" s="17">
        <f t="shared" si="2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 t="shared" si="0"/>
        <v>65.38</v>
      </c>
      <c r="Q37" s="11" t="s">
        <v>8315</v>
      </c>
      <c r="R37" t="s">
        <v>8316</v>
      </c>
      <c r="S37" s="17">
        <f t="shared" si="1"/>
        <v>42208.84646990741</v>
      </c>
      <c r="T37" s="17">
        <f t="shared" si="2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 t="shared" si="0"/>
        <v>121.9</v>
      </c>
      <c r="Q38" s="11" t="s">
        <v>8315</v>
      </c>
      <c r="R38" t="s">
        <v>8316</v>
      </c>
      <c r="S38" s="17">
        <f t="shared" si="1"/>
        <v>42451.496817129635</v>
      </c>
      <c r="T38" s="17">
        <f t="shared" si="2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 t="shared" si="0"/>
        <v>47.46</v>
      </c>
      <c r="Q39" s="11" t="s">
        <v>8315</v>
      </c>
      <c r="R39" t="s">
        <v>8316</v>
      </c>
      <c r="S39" s="17">
        <f t="shared" si="1"/>
        <v>41759.13962962963</v>
      </c>
      <c r="T39" s="17">
        <f t="shared" si="2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 t="shared" si="0"/>
        <v>37.21</v>
      </c>
      <c r="Q40" s="11" t="s">
        <v>8315</v>
      </c>
      <c r="R40" t="s">
        <v>8316</v>
      </c>
      <c r="S40" s="17">
        <f t="shared" si="1"/>
        <v>42693.742604166662</v>
      </c>
      <c r="T40" s="17">
        <f t="shared" si="2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 t="shared" si="0"/>
        <v>103.95</v>
      </c>
      <c r="Q41" s="11" t="s">
        <v>8315</v>
      </c>
      <c r="R41" t="s">
        <v>8316</v>
      </c>
      <c r="S41" s="17">
        <f t="shared" si="1"/>
        <v>42250.598217592589</v>
      </c>
      <c r="T41" s="17">
        <f t="shared" si="2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 t="shared" si="0"/>
        <v>63.83</v>
      </c>
      <c r="Q42" s="11" t="s">
        <v>8315</v>
      </c>
      <c r="R42" t="s">
        <v>8316</v>
      </c>
      <c r="S42" s="17">
        <f t="shared" si="1"/>
        <v>42060.683935185181</v>
      </c>
      <c r="T42" s="17">
        <f t="shared" si="2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 t="shared" si="0"/>
        <v>50.67</v>
      </c>
      <c r="Q43" s="11" t="s">
        <v>8315</v>
      </c>
      <c r="R43" t="s">
        <v>8316</v>
      </c>
      <c r="S43" s="17">
        <f t="shared" si="1"/>
        <v>42136.270787037036</v>
      </c>
      <c r="T43" s="17">
        <f t="shared" si="2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 t="shared" si="0"/>
        <v>113.42</v>
      </c>
      <c r="Q44" s="11" t="s">
        <v>8315</v>
      </c>
      <c r="R44" t="s">
        <v>8316</v>
      </c>
      <c r="S44" s="17">
        <f t="shared" si="1"/>
        <v>42171.034861111111</v>
      </c>
      <c r="T44" s="17">
        <f t="shared" si="2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 t="shared" si="0"/>
        <v>104.57</v>
      </c>
      <c r="Q45" s="11" t="s">
        <v>8315</v>
      </c>
      <c r="R45" t="s">
        <v>8316</v>
      </c>
      <c r="S45" s="17">
        <f t="shared" si="1"/>
        <v>42494.683634259258</v>
      </c>
      <c r="T45" s="17">
        <f t="shared" si="2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 t="shared" si="0"/>
        <v>272.73</v>
      </c>
      <c r="Q46" s="11" t="s">
        <v>8315</v>
      </c>
      <c r="R46" t="s">
        <v>8316</v>
      </c>
      <c r="S46" s="17">
        <f t="shared" si="1"/>
        <v>41758.839675925927</v>
      </c>
      <c r="T46" s="17">
        <f t="shared" si="2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 t="shared" si="0"/>
        <v>63.85</v>
      </c>
      <c r="Q47" s="11" t="s">
        <v>8315</v>
      </c>
      <c r="R47" t="s">
        <v>8316</v>
      </c>
      <c r="S47" s="17">
        <f t="shared" si="1"/>
        <v>42171.824884259258</v>
      </c>
      <c r="T47" s="17">
        <f t="shared" si="2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 t="shared" si="0"/>
        <v>83.51</v>
      </c>
      <c r="Q48" s="11" t="s">
        <v>8315</v>
      </c>
      <c r="R48" t="s">
        <v>8316</v>
      </c>
      <c r="S48" s="17">
        <f t="shared" si="1"/>
        <v>42268.127696759257</v>
      </c>
      <c r="T48" s="17">
        <f t="shared" si="2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 t="shared" si="0"/>
        <v>44.09</v>
      </c>
      <c r="Q49" s="11" t="s">
        <v>8315</v>
      </c>
      <c r="R49" t="s">
        <v>8316</v>
      </c>
      <c r="S49" s="17">
        <f t="shared" si="1"/>
        <v>42746.261782407411</v>
      </c>
      <c r="T49" s="17">
        <f t="shared" si="2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 t="shared" si="0"/>
        <v>44.54</v>
      </c>
      <c r="Q50" s="11" t="s">
        <v>8315</v>
      </c>
      <c r="R50" t="s">
        <v>8316</v>
      </c>
      <c r="S50" s="17">
        <f t="shared" si="1"/>
        <v>41842.607592592591</v>
      </c>
      <c r="T50" s="17">
        <f t="shared" si="2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 t="shared" si="0"/>
        <v>125.81</v>
      </c>
      <c r="Q51" s="11" t="s">
        <v>8315</v>
      </c>
      <c r="R51" t="s">
        <v>8316</v>
      </c>
      <c r="S51" s="17">
        <f t="shared" si="1"/>
        <v>41853.240208333329</v>
      </c>
      <c r="T51" s="17">
        <f t="shared" si="2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 t="shared" si="0"/>
        <v>50.75</v>
      </c>
      <c r="Q52" s="11" t="s">
        <v>8315</v>
      </c>
      <c r="R52" t="s">
        <v>8316</v>
      </c>
      <c r="S52" s="17">
        <f t="shared" si="1"/>
        <v>42061.212488425925</v>
      </c>
      <c r="T52" s="17">
        <f t="shared" si="2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 t="shared" si="0"/>
        <v>60.9</v>
      </c>
      <c r="Q53" s="11" t="s">
        <v>8315</v>
      </c>
      <c r="R53" t="s">
        <v>8316</v>
      </c>
      <c r="S53" s="17">
        <f t="shared" si="1"/>
        <v>42036.24428240741</v>
      </c>
      <c r="T53" s="17">
        <f t="shared" si="2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 t="shared" si="0"/>
        <v>109.03</v>
      </c>
      <c r="Q54" s="11" t="s">
        <v>8315</v>
      </c>
      <c r="R54" t="s">
        <v>8316</v>
      </c>
      <c r="S54" s="17">
        <f t="shared" si="1"/>
        <v>42157.470185185186</v>
      </c>
      <c r="T54" s="17">
        <f t="shared" si="2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 t="shared" si="0"/>
        <v>25.69</v>
      </c>
      <c r="Q55" s="11" t="s">
        <v>8315</v>
      </c>
      <c r="R55" t="s">
        <v>8316</v>
      </c>
      <c r="S55" s="17">
        <f t="shared" si="1"/>
        <v>41827.909942129627</v>
      </c>
      <c r="T55" s="17">
        <f t="shared" si="2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 t="shared" si="0"/>
        <v>41.92</v>
      </c>
      <c r="Q56" s="11" t="s">
        <v>8315</v>
      </c>
      <c r="R56" t="s">
        <v>8316</v>
      </c>
      <c r="S56" s="17">
        <f t="shared" si="1"/>
        <v>42162.729548611111</v>
      </c>
      <c r="T56" s="17">
        <f t="shared" si="2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 t="shared" si="0"/>
        <v>88.77</v>
      </c>
      <c r="Q57" s="11" t="s">
        <v>8315</v>
      </c>
      <c r="R57" t="s">
        <v>8316</v>
      </c>
      <c r="S57" s="17">
        <f t="shared" si="1"/>
        <v>42233.738564814819</v>
      </c>
      <c r="T57" s="17">
        <f t="shared" si="2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 t="shared" si="0"/>
        <v>80.23</v>
      </c>
      <c r="Q58" s="11" t="s">
        <v>8315</v>
      </c>
      <c r="R58" t="s">
        <v>8316</v>
      </c>
      <c r="S58" s="17">
        <f t="shared" si="1"/>
        <v>42042.197824074072</v>
      </c>
      <c r="T58" s="17">
        <f t="shared" si="2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 t="shared" si="0"/>
        <v>78.94</v>
      </c>
      <c r="Q59" s="11" t="s">
        <v>8315</v>
      </c>
      <c r="R59" t="s">
        <v>8316</v>
      </c>
      <c r="S59" s="17">
        <f t="shared" si="1"/>
        <v>42585.523842592593</v>
      </c>
      <c r="T59" s="17">
        <f t="shared" si="2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 t="shared" si="0"/>
        <v>69.89</v>
      </c>
      <c r="Q60" s="11" t="s">
        <v>8315</v>
      </c>
      <c r="R60" t="s">
        <v>8316</v>
      </c>
      <c r="S60" s="17">
        <f t="shared" si="1"/>
        <v>41808.669571759259</v>
      </c>
      <c r="T60" s="17">
        <f t="shared" si="2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 t="shared" si="0"/>
        <v>74.53</v>
      </c>
      <c r="Q61" s="11" t="s">
        <v>8315</v>
      </c>
      <c r="R61" t="s">
        <v>8316</v>
      </c>
      <c r="S61" s="17">
        <f t="shared" si="1"/>
        <v>41852.658310185187</v>
      </c>
      <c r="T61" s="17">
        <f t="shared" si="2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 t="shared" si="0"/>
        <v>123.94</v>
      </c>
      <c r="Q62" s="11" t="s">
        <v>8315</v>
      </c>
      <c r="R62" t="s">
        <v>8316</v>
      </c>
      <c r="S62" s="17">
        <f t="shared" si="1"/>
        <v>42694.110185185185</v>
      </c>
      <c r="T62" s="17">
        <f t="shared" si="2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 t="shared" si="0"/>
        <v>264.85000000000002</v>
      </c>
      <c r="Q63" s="11" t="s">
        <v>8315</v>
      </c>
      <c r="R63" t="s">
        <v>8316</v>
      </c>
      <c r="S63" s="17">
        <f t="shared" si="1"/>
        <v>42341.818379629629</v>
      </c>
      <c r="T63" s="17">
        <f t="shared" si="2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 t="shared" si="0"/>
        <v>58.62</v>
      </c>
      <c r="Q64" s="11" t="s">
        <v>8315</v>
      </c>
      <c r="R64" t="s">
        <v>8316</v>
      </c>
      <c r="S64" s="17">
        <f t="shared" si="1"/>
        <v>41880.061006944445</v>
      </c>
      <c r="T64" s="17">
        <f t="shared" si="2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 t="shared" si="0"/>
        <v>70.88</v>
      </c>
      <c r="Q65" s="11" t="s">
        <v>8315</v>
      </c>
      <c r="R65" t="s">
        <v>8316</v>
      </c>
      <c r="S65" s="17">
        <f t="shared" si="1"/>
        <v>41941.683865740742</v>
      </c>
      <c r="T65" s="17">
        <f t="shared" si="2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 t="shared" ref="P66:P129" si="3">IFERROR(ROUND(E66/L66,2),0)</f>
        <v>113.57</v>
      </c>
      <c r="Q66" s="11" t="s">
        <v>8315</v>
      </c>
      <c r="R66" t="s">
        <v>8316</v>
      </c>
      <c r="S66" s="17">
        <f t="shared" ref="S66:S129" si="4">(((J66/60)/60)/24)+DATE(1970,1,1)</f>
        <v>42026.88118055556</v>
      </c>
      <c r="T66" s="17">
        <f t="shared" ref="T66:T129" si="5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 t="shared" si="3"/>
        <v>60.69</v>
      </c>
      <c r="Q67" s="11" t="s">
        <v>8315</v>
      </c>
      <c r="R67" t="s">
        <v>8316</v>
      </c>
      <c r="S67" s="17">
        <f t="shared" si="4"/>
        <v>41922.640590277777</v>
      </c>
      <c r="T67" s="17">
        <f t="shared" si="5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 t="shared" si="3"/>
        <v>110.22</v>
      </c>
      <c r="Q68" s="11" t="s">
        <v>8315</v>
      </c>
      <c r="R68" t="s">
        <v>8316</v>
      </c>
      <c r="S68" s="17">
        <f t="shared" si="4"/>
        <v>41993.824340277773</v>
      </c>
      <c r="T68" s="17">
        <f t="shared" si="5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 t="shared" si="3"/>
        <v>136.46</v>
      </c>
      <c r="Q69" s="11" t="s">
        <v>8315</v>
      </c>
      <c r="R69" t="s">
        <v>8316</v>
      </c>
      <c r="S69" s="17">
        <f t="shared" si="4"/>
        <v>42219.915856481486</v>
      </c>
      <c r="T69" s="17">
        <f t="shared" si="5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 t="shared" si="3"/>
        <v>110.35</v>
      </c>
      <c r="Q70" s="11" t="s">
        <v>8315</v>
      </c>
      <c r="R70" t="s">
        <v>8316</v>
      </c>
      <c r="S70" s="17">
        <f t="shared" si="4"/>
        <v>41909.969386574077</v>
      </c>
      <c r="T70" s="17">
        <f t="shared" si="5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 t="shared" si="3"/>
        <v>41.42</v>
      </c>
      <c r="Q71" s="11" t="s">
        <v>8315</v>
      </c>
      <c r="R71" t="s">
        <v>8316</v>
      </c>
      <c r="S71" s="17">
        <f t="shared" si="4"/>
        <v>41891.665324074071</v>
      </c>
      <c r="T71" s="17">
        <f t="shared" si="5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 t="shared" si="3"/>
        <v>52</v>
      </c>
      <c r="Q72" s="11" t="s">
        <v>8315</v>
      </c>
      <c r="R72" t="s">
        <v>8316</v>
      </c>
      <c r="S72" s="17">
        <f t="shared" si="4"/>
        <v>41226.017361111109</v>
      </c>
      <c r="T72" s="17">
        <f t="shared" si="5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 t="shared" si="3"/>
        <v>33.99</v>
      </c>
      <c r="Q73" s="11" t="s">
        <v>8315</v>
      </c>
      <c r="R73" t="s">
        <v>8316</v>
      </c>
      <c r="S73" s="17">
        <f t="shared" si="4"/>
        <v>40478.263923611114</v>
      </c>
      <c r="T73" s="17">
        <f t="shared" si="5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 t="shared" si="3"/>
        <v>103.35</v>
      </c>
      <c r="Q74" s="11" t="s">
        <v>8315</v>
      </c>
      <c r="R74" t="s">
        <v>8316</v>
      </c>
      <c r="S74" s="17">
        <f t="shared" si="4"/>
        <v>41862.83997685185</v>
      </c>
      <c r="T74" s="17">
        <f t="shared" si="5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 t="shared" si="3"/>
        <v>41.77</v>
      </c>
      <c r="Q75" s="11" t="s">
        <v>8315</v>
      </c>
      <c r="R75" t="s">
        <v>8316</v>
      </c>
      <c r="S75" s="17">
        <f t="shared" si="4"/>
        <v>40633.154363425929</v>
      </c>
      <c r="T75" s="17">
        <f t="shared" si="5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 t="shared" si="3"/>
        <v>64.27</v>
      </c>
      <c r="Q76" s="11" t="s">
        <v>8315</v>
      </c>
      <c r="R76" t="s">
        <v>8316</v>
      </c>
      <c r="S76" s="17">
        <f t="shared" si="4"/>
        <v>40970.875671296293</v>
      </c>
      <c r="T76" s="17">
        <f t="shared" si="5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 t="shared" si="3"/>
        <v>62.92</v>
      </c>
      <c r="Q77" s="11" t="s">
        <v>8315</v>
      </c>
      <c r="R77" t="s">
        <v>8316</v>
      </c>
      <c r="S77" s="17">
        <f t="shared" si="4"/>
        <v>41026.953055555554</v>
      </c>
      <c r="T77" s="17">
        <f t="shared" si="5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 t="shared" si="3"/>
        <v>98.54</v>
      </c>
      <c r="Q78" s="11" t="s">
        <v>8315</v>
      </c>
      <c r="R78" t="s">
        <v>8316</v>
      </c>
      <c r="S78" s="17">
        <f t="shared" si="4"/>
        <v>41829.788252314815</v>
      </c>
      <c r="T78" s="17">
        <f t="shared" si="5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 t="shared" si="3"/>
        <v>82.61</v>
      </c>
      <c r="Q79" s="11" t="s">
        <v>8315</v>
      </c>
      <c r="R79" t="s">
        <v>8316</v>
      </c>
      <c r="S79" s="17">
        <f t="shared" si="4"/>
        <v>41447.839722222219</v>
      </c>
      <c r="T79" s="17">
        <f t="shared" si="5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 t="shared" si="3"/>
        <v>38.5</v>
      </c>
      <c r="Q80" s="11" t="s">
        <v>8315</v>
      </c>
      <c r="R80" t="s">
        <v>8316</v>
      </c>
      <c r="S80" s="17">
        <f t="shared" si="4"/>
        <v>40884.066678240742</v>
      </c>
      <c r="T80" s="17">
        <f t="shared" si="5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 t="shared" si="3"/>
        <v>80.16</v>
      </c>
      <c r="Q81" s="11" t="s">
        <v>8315</v>
      </c>
      <c r="R81" t="s">
        <v>8316</v>
      </c>
      <c r="S81" s="17">
        <f t="shared" si="4"/>
        <v>41841.26489583333</v>
      </c>
      <c r="T81" s="17">
        <f t="shared" si="5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 t="shared" si="3"/>
        <v>80.73</v>
      </c>
      <c r="Q82" s="11" t="s">
        <v>8315</v>
      </c>
      <c r="R82" t="s">
        <v>8316</v>
      </c>
      <c r="S82" s="17">
        <f t="shared" si="4"/>
        <v>41799.685902777775</v>
      </c>
      <c r="T82" s="17">
        <f t="shared" si="5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 t="shared" si="3"/>
        <v>200.69</v>
      </c>
      <c r="Q83" s="11" t="s">
        <v>8315</v>
      </c>
      <c r="R83" t="s">
        <v>8316</v>
      </c>
      <c r="S83" s="17">
        <f t="shared" si="4"/>
        <v>41775.753761574073</v>
      </c>
      <c r="T83" s="17">
        <f t="shared" si="5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 t="shared" si="3"/>
        <v>37.590000000000003</v>
      </c>
      <c r="Q84" s="11" t="s">
        <v>8315</v>
      </c>
      <c r="R84" t="s">
        <v>8316</v>
      </c>
      <c r="S84" s="17">
        <f t="shared" si="4"/>
        <v>41766.80572916667</v>
      </c>
      <c r="T84" s="17">
        <f t="shared" si="5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 t="shared" si="3"/>
        <v>58.1</v>
      </c>
      <c r="Q85" s="11" t="s">
        <v>8315</v>
      </c>
      <c r="R85" t="s">
        <v>8316</v>
      </c>
      <c r="S85" s="17">
        <f t="shared" si="4"/>
        <v>40644.159259259257</v>
      </c>
      <c r="T85" s="17">
        <f t="shared" si="5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 t="shared" si="3"/>
        <v>60.3</v>
      </c>
      <c r="Q86" s="11" t="s">
        <v>8315</v>
      </c>
      <c r="R86" t="s">
        <v>8316</v>
      </c>
      <c r="S86" s="17">
        <f t="shared" si="4"/>
        <v>41940.69158564815</v>
      </c>
      <c r="T86" s="17">
        <f t="shared" si="5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 t="shared" si="3"/>
        <v>63.36</v>
      </c>
      <c r="Q87" s="11" t="s">
        <v>8315</v>
      </c>
      <c r="R87" t="s">
        <v>8316</v>
      </c>
      <c r="S87" s="17">
        <f t="shared" si="4"/>
        <v>41839.175706018519</v>
      </c>
      <c r="T87" s="17">
        <f t="shared" si="5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 t="shared" si="3"/>
        <v>50.9</v>
      </c>
      <c r="Q88" s="11" t="s">
        <v>8315</v>
      </c>
      <c r="R88" t="s">
        <v>8316</v>
      </c>
      <c r="S88" s="17">
        <f t="shared" si="4"/>
        <v>41772.105937500004</v>
      </c>
      <c r="T88" s="17">
        <f t="shared" si="5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 t="shared" si="3"/>
        <v>100.5</v>
      </c>
      <c r="Q89" s="11" t="s">
        <v>8315</v>
      </c>
      <c r="R89" t="s">
        <v>8316</v>
      </c>
      <c r="S89" s="17">
        <f t="shared" si="4"/>
        <v>41591.737974537034</v>
      </c>
      <c r="T89" s="17">
        <f t="shared" si="5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 t="shared" si="3"/>
        <v>31.62</v>
      </c>
      <c r="Q90" s="11" t="s">
        <v>8315</v>
      </c>
      <c r="R90" t="s">
        <v>8316</v>
      </c>
      <c r="S90" s="17">
        <f t="shared" si="4"/>
        <v>41789.080370370371</v>
      </c>
      <c r="T90" s="17">
        <f t="shared" si="5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 t="shared" si="3"/>
        <v>79.31</v>
      </c>
      <c r="Q91" s="11" t="s">
        <v>8315</v>
      </c>
      <c r="R91" t="s">
        <v>8316</v>
      </c>
      <c r="S91" s="17">
        <f t="shared" si="4"/>
        <v>40923.729953703703</v>
      </c>
      <c r="T91" s="17">
        <f t="shared" si="5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 t="shared" si="3"/>
        <v>139.19</v>
      </c>
      <c r="Q92" s="11" t="s">
        <v>8315</v>
      </c>
      <c r="R92" t="s">
        <v>8316</v>
      </c>
      <c r="S92" s="17">
        <f t="shared" si="4"/>
        <v>41878.878379629627</v>
      </c>
      <c r="T92" s="17">
        <f t="shared" si="5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 t="shared" si="3"/>
        <v>131.91</v>
      </c>
      <c r="Q93" s="11" t="s">
        <v>8315</v>
      </c>
      <c r="R93" t="s">
        <v>8316</v>
      </c>
      <c r="S93" s="17">
        <f t="shared" si="4"/>
        <v>41862.864675925928</v>
      </c>
      <c r="T93" s="17">
        <f t="shared" si="5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 t="shared" si="3"/>
        <v>91.3</v>
      </c>
      <c r="Q94" s="11" t="s">
        <v>8315</v>
      </c>
      <c r="R94" t="s">
        <v>8316</v>
      </c>
      <c r="S94" s="17">
        <f t="shared" si="4"/>
        <v>40531.886886574073</v>
      </c>
      <c r="T94" s="17">
        <f t="shared" si="5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 t="shared" si="3"/>
        <v>39.67</v>
      </c>
      <c r="Q95" s="11" t="s">
        <v>8315</v>
      </c>
      <c r="R95" t="s">
        <v>8316</v>
      </c>
      <c r="S95" s="17">
        <f t="shared" si="4"/>
        <v>41477.930914351848</v>
      </c>
      <c r="T95" s="17">
        <f t="shared" si="5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 t="shared" si="3"/>
        <v>57.55</v>
      </c>
      <c r="Q96" s="11" t="s">
        <v>8315</v>
      </c>
      <c r="R96" t="s">
        <v>8316</v>
      </c>
      <c r="S96" s="17">
        <f t="shared" si="4"/>
        <v>41781.666770833333</v>
      </c>
      <c r="T96" s="17">
        <f t="shared" si="5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 t="shared" si="3"/>
        <v>77.34</v>
      </c>
      <c r="Q97" s="11" t="s">
        <v>8315</v>
      </c>
      <c r="R97" t="s">
        <v>8316</v>
      </c>
      <c r="S97" s="17">
        <f t="shared" si="4"/>
        <v>41375.702210648145</v>
      </c>
      <c r="T97" s="17">
        <f t="shared" si="5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 t="shared" si="3"/>
        <v>46.77</v>
      </c>
      <c r="Q98" s="11" t="s">
        <v>8315</v>
      </c>
      <c r="R98" t="s">
        <v>8316</v>
      </c>
      <c r="S98" s="17">
        <f t="shared" si="4"/>
        <v>40883.949317129627</v>
      </c>
      <c r="T98" s="17">
        <f t="shared" si="5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 t="shared" si="3"/>
        <v>40.07</v>
      </c>
      <c r="Q99" s="11" t="s">
        <v>8315</v>
      </c>
      <c r="R99" t="s">
        <v>8316</v>
      </c>
      <c r="S99" s="17">
        <f t="shared" si="4"/>
        <v>41491.79478009259</v>
      </c>
      <c r="T99" s="17">
        <f t="shared" si="5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 t="shared" si="3"/>
        <v>100.22</v>
      </c>
      <c r="Q100" s="11" t="s">
        <v>8315</v>
      </c>
      <c r="R100" t="s">
        <v>8316</v>
      </c>
      <c r="S100" s="17">
        <f t="shared" si="4"/>
        <v>41791.993414351848</v>
      </c>
      <c r="T100" s="17">
        <f t="shared" si="5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 t="shared" si="3"/>
        <v>71.489999999999995</v>
      </c>
      <c r="Q101" s="11" t="s">
        <v>8315</v>
      </c>
      <c r="R101" t="s">
        <v>8316</v>
      </c>
      <c r="S101" s="17">
        <f t="shared" si="4"/>
        <v>41835.666354166664</v>
      </c>
      <c r="T101" s="17">
        <f t="shared" si="5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 t="shared" si="3"/>
        <v>63.11</v>
      </c>
      <c r="Q102" s="11" t="s">
        <v>8315</v>
      </c>
      <c r="R102" t="s">
        <v>8316</v>
      </c>
      <c r="S102" s="17">
        <f t="shared" si="4"/>
        <v>41827.605057870373</v>
      </c>
      <c r="T102" s="17">
        <f t="shared" si="5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 t="shared" si="3"/>
        <v>50.16</v>
      </c>
      <c r="Q103" s="11" t="s">
        <v>8315</v>
      </c>
      <c r="R103" t="s">
        <v>8316</v>
      </c>
      <c r="S103" s="17">
        <f t="shared" si="4"/>
        <v>41778.637245370373</v>
      </c>
      <c r="T103" s="17">
        <f t="shared" si="5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 t="shared" si="3"/>
        <v>62.88</v>
      </c>
      <c r="Q104" s="11" t="s">
        <v>8315</v>
      </c>
      <c r="R104" t="s">
        <v>8316</v>
      </c>
      <c r="S104" s="17">
        <f t="shared" si="4"/>
        <v>41013.936562499999</v>
      </c>
      <c r="T104" s="17">
        <f t="shared" si="5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 t="shared" si="3"/>
        <v>85.53</v>
      </c>
      <c r="Q105" s="11" t="s">
        <v>8315</v>
      </c>
      <c r="R105" t="s">
        <v>8316</v>
      </c>
      <c r="S105" s="17">
        <f t="shared" si="4"/>
        <v>41834.586574074077</v>
      </c>
      <c r="T105" s="17">
        <f t="shared" si="5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 t="shared" si="3"/>
        <v>53.72</v>
      </c>
      <c r="Q106" s="11" t="s">
        <v>8315</v>
      </c>
      <c r="R106" t="s">
        <v>8316</v>
      </c>
      <c r="S106" s="17">
        <f t="shared" si="4"/>
        <v>41829.795729166668</v>
      </c>
      <c r="T106" s="17">
        <f t="shared" si="5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 t="shared" si="3"/>
        <v>262.11</v>
      </c>
      <c r="Q107" s="11" t="s">
        <v>8315</v>
      </c>
      <c r="R107" t="s">
        <v>8316</v>
      </c>
      <c r="S107" s="17">
        <f t="shared" si="4"/>
        <v>42219.665173611109</v>
      </c>
      <c r="T107" s="17">
        <f t="shared" si="5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 t="shared" si="3"/>
        <v>50.2</v>
      </c>
      <c r="Q108" s="11" t="s">
        <v>8315</v>
      </c>
      <c r="R108" t="s">
        <v>8316</v>
      </c>
      <c r="S108" s="17">
        <f t="shared" si="4"/>
        <v>42648.546111111107</v>
      </c>
      <c r="T108" s="17">
        <f t="shared" si="5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 t="shared" si="3"/>
        <v>168.25</v>
      </c>
      <c r="Q109" s="11" t="s">
        <v>8315</v>
      </c>
      <c r="R109" t="s">
        <v>8316</v>
      </c>
      <c r="S109" s="17">
        <f t="shared" si="4"/>
        <v>42050.983182870375</v>
      </c>
      <c r="T109" s="17">
        <f t="shared" si="5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 t="shared" si="3"/>
        <v>256.37</v>
      </c>
      <c r="Q110" s="11" t="s">
        <v>8315</v>
      </c>
      <c r="R110" t="s">
        <v>8316</v>
      </c>
      <c r="S110" s="17">
        <f t="shared" si="4"/>
        <v>42772.833379629628</v>
      </c>
      <c r="T110" s="17">
        <f t="shared" si="5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 t="shared" si="3"/>
        <v>37.14</v>
      </c>
      <c r="Q111" s="11" t="s">
        <v>8315</v>
      </c>
      <c r="R111" t="s">
        <v>8316</v>
      </c>
      <c r="S111" s="17">
        <f t="shared" si="4"/>
        <v>42270.582141203704</v>
      </c>
      <c r="T111" s="17">
        <f t="shared" si="5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 t="shared" si="3"/>
        <v>45.88</v>
      </c>
      <c r="Q112" s="11" t="s">
        <v>8315</v>
      </c>
      <c r="R112" t="s">
        <v>8316</v>
      </c>
      <c r="S112" s="17">
        <f t="shared" si="4"/>
        <v>42206.835370370376</v>
      </c>
      <c r="T112" s="17">
        <f t="shared" si="5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 t="shared" si="3"/>
        <v>141.71</v>
      </c>
      <c r="Q113" s="11" t="s">
        <v>8315</v>
      </c>
      <c r="R113" t="s">
        <v>8316</v>
      </c>
      <c r="S113" s="17">
        <f t="shared" si="4"/>
        <v>42697.850844907407</v>
      </c>
      <c r="T113" s="17">
        <f t="shared" si="5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 t="shared" si="3"/>
        <v>52.49</v>
      </c>
      <c r="Q114" s="11" t="s">
        <v>8315</v>
      </c>
      <c r="R114" t="s">
        <v>8316</v>
      </c>
      <c r="S114" s="17">
        <f t="shared" si="4"/>
        <v>42503.559467592597</v>
      </c>
      <c r="T114" s="17">
        <f t="shared" si="5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 t="shared" si="3"/>
        <v>193.62</v>
      </c>
      <c r="Q115" s="11" t="s">
        <v>8315</v>
      </c>
      <c r="R115" t="s">
        <v>8316</v>
      </c>
      <c r="S115" s="17">
        <f t="shared" si="4"/>
        <v>42323.70930555556</v>
      </c>
      <c r="T115" s="17">
        <f t="shared" si="5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 t="shared" si="3"/>
        <v>106.8</v>
      </c>
      <c r="Q116" s="11" t="s">
        <v>8315</v>
      </c>
      <c r="R116" t="s">
        <v>8316</v>
      </c>
      <c r="S116" s="17">
        <f t="shared" si="4"/>
        <v>41933.291643518518</v>
      </c>
      <c r="T116" s="17">
        <f t="shared" si="5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 t="shared" si="3"/>
        <v>77.22</v>
      </c>
      <c r="Q117" s="11" t="s">
        <v>8315</v>
      </c>
      <c r="R117" t="s">
        <v>8316</v>
      </c>
      <c r="S117" s="17">
        <f t="shared" si="4"/>
        <v>41898.168125000004</v>
      </c>
      <c r="T117" s="17">
        <f t="shared" si="5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 t="shared" si="3"/>
        <v>57.5</v>
      </c>
      <c r="Q118" s="11" t="s">
        <v>8315</v>
      </c>
      <c r="R118" t="s">
        <v>8316</v>
      </c>
      <c r="S118" s="17">
        <f t="shared" si="4"/>
        <v>42446.943831018521</v>
      </c>
      <c r="T118" s="17">
        <f t="shared" si="5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 t="shared" si="3"/>
        <v>50.46</v>
      </c>
      <c r="Q119" s="11" t="s">
        <v>8315</v>
      </c>
      <c r="R119" t="s">
        <v>8316</v>
      </c>
      <c r="S119" s="17">
        <f t="shared" si="4"/>
        <v>42463.81385416667</v>
      </c>
      <c r="T119" s="17">
        <f t="shared" si="5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 t="shared" si="3"/>
        <v>97.38</v>
      </c>
      <c r="Q120" s="11" t="s">
        <v>8315</v>
      </c>
      <c r="R120" t="s">
        <v>8316</v>
      </c>
      <c r="S120" s="17">
        <f t="shared" si="4"/>
        <v>42766.805034722223</v>
      </c>
      <c r="T120" s="17">
        <f t="shared" si="5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 t="shared" si="3"/>
        <v>85.53</v>
      </c>
      <c r="Q121" s="11" t="s">
        <v>8315</v>
      </c>
      <c r="R121" t="s">
        <v>8316</v>
      </c>
      <c r="S121" s="17">
        <f t="shared" si="4"/>
        <v>42522.347812499997</v>
      </c>
      <c r="T121" s="17">
        <f t="shared" si="5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 t="shared" si="3"/>
        <v>182.91</v>
      </c>
      <c r="Q122" s="11" t="s">
        <v>8315</v>
      </c>
      <c r="R122" t="s">
        <v>8316</v>
      </c>
      <c r="S122" s="17">
        <f t="shared" si="4"/>
        <v>42702.917048611111</v>
      </c>
      <c r="T122" s="17">
        <f t="shared" si="5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 t="shared" si="3"/>
        <v>131.13999999999999</v>
      </c>
      <c r="Q123" s="11" t="s">
        <v>8315</v>
      </c>
      <c r="R123" t="s">
        <v>8316</v>
      </c>
      <c r="S123" s="17">
        <f t="shared" si="4"/>
        <v>42252.474351851852</v>
      </c>
      <c r="T123" s="17">
        <f t="shared" si="5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 t="shared" si="3"/>
        <v>58.69</v>
      </c>
      <c r="Q124" s="11" t="s">
        <v>8315</v>
      </c>
      <c r="R124" t="s">
        <v>8316</v>
      </c>
      <c r="S124" s="17">
        <f t="shared" si="4"/>
        <v>41893.324884259258</v>
      </c>
      <c r="T124" s="17">
        <f t="shared" si="5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 t="shared" si="3"/>
        <v>69.569999999999993</v>
      </c>
      <c r="Q125" s="11" t="s">
        <v>8315</v>
      </c>
      <c r="R125" t="s">
        <v>8316</v>
      </c>
      <c r="S125" s="17">
        <f t="shared" si="4"/>
        <v>41871.755694444444</v>
      </c>
      <c r="T125" s="17">
        <f t="shared" si="5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 t="shared" si="3"/>
        <v>115.87</v>
      </c>
      <c r="Q126" s="11" t="s">
        <v>8315</v>
      </c>
      <c r="R126" t="s">
        <v>8316</v>
      </c>
      <c r="S126" s="17">
        <f t="shared" si="4"/>
        <v>42262.096782407403</v>
      </c>
      <c r="T126" s="17">
        <f t="shared" si="5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 t="shared" si="3"/>
        <v>81.13</v>
      </c>
      <c r="Q127" s="11" t="s">
        <v>8315</v>
      </c>
      <c r="R127" t="s">
        <v>8316</v>
      </c>
      <c r="S127" s="17">
        <f t="shared" si="4"/>
        <v>42135.60020833333</v>
      </c>
      <c r="T127" s="17">
        <f t="shared" si="5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 t="shared" si="3"/>
        <v>57.63</v>
      </c>
      <c r="Q128" s="11" t="s">
        <v>8315</v>
      </c>
      <c r="R128" t="s">
        <v>8316</v>
      </c>
      <c r="S128" s="17">
        <f t="shared" si="4"/>
        <v>42230.472222222219</v>
      </c>
      <c r="T128" s="17">
        <f t="shared" si="5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 t="shared" si="3"/>
        <v>60.48</v>
      </c>
      <c r="Q129" s="11" t="s">
        <v>8315</v>
      </c>
      <c r="R129" t="s">
        <v>8316</v>
      </c>
      <c r="S129" s="17">
        <f t="shared" si="4"/>
        <v>42068.888391203705</v>
      </c>
      <c r="T129" s="17">
        <f t="shared" si="5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 t="shared" ref="P130:P193" si="6">IFERROR(ROUND(E130/L130,2),0)</f>
        <v>65.58</v>
      </c>
      <c r="Q130" s="11" t="s">
        <v>8315</v>
      </c>
      <c r="R130" t="s">
        <v>8316</v>
      </c>
      <c r="S130" s="17">
        <f t="shared" ref="S130:S193" si="7">(((J130/60)/60)/24)+DATE(1970,1,1)</f>
        <v>42145.746689814812</v>
      </c>
      <c r="T130" s="17">
        <f t="shared" ref="T130:T193" si="8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 t="shared" si="6"/>
        <v>119.19</v>
      </c>
      <c r="Q131" s="11" t="s">
        <v>8315</v>
      </c>
      <c r="R131" t="s">
        <v>8316</v>
      </c>
      <c r="S131" s="17">
        <f t="shared" si="7"/>
        <v>41918.742175925923</v>
      </c>
      <c r="T131" s="17">
        <f t="shared" si="8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 t="shared" si="6"/>
        <v>83.05</v>
      </c>
      <c r="Q132" s="11" t="s">
        <v>8315</v>
      </c>
      <c r="R132" t="s">
        <v>8316</v>
      </c>
      <c r="S132" s="17">
        <f t="shared" si="7"/>
        <v>42146.731087962966</v>
      </c>
      <c r="T132" s="17">
        <f t="shared" si="8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 t="shared" si="6"/>
        <v>177.09</v>
      </c>
      <c r="Q133" s="11" t="s">
        <v>8315</v>
      </c>
      <c r="R133" t="s">
        <v>8316</v>
      </c>
      <c r="S133" s="17">
        <f t="shared" si="7"/>
        <v>42602.576712962968</v>
      </c>
      <c r="T133" s="17">
        <f t="shared" si="8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 t="shared" si="6"/>
        <v>72.760000000000005</v>
      </c>
      <c r="Q134" s="11" t="s">
        <v>8315</v>
      </c>
      <c r="R134" t="s">
        <v>8316</v>
      </c>
      <c r="S134" s="17">
        <f t="shared" si="7"/>
        <v>42144.573807870373</v>
      </c>
      <c r="T134" s="17">
        <f t="shared" si="8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 t="shared" si="6"/>
        <v>98.2</v>
      </c>
      <c r="Q135" s="11" t="s">
        <v>8315</v>
      </c>
      <c r="R135" t="s">
        <v>8316</v>
      </c>
      <c r="S135" s="17">
        <f t="shared" si="7"/>
        <v>41982.887280092589</v>
      </c>
      <c r="T135" s="17">
        <f t="shared" si="8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 t="shared" si="6"/>
        <v>251.74</v>
      </c>
      <c r="Q136" s="11" t="s">
        <v>8315</v>
      </c>
      <c r="R136" t="s">
        <v>8316</v>
      </c>
      <c r="S136" s="17">
        <f t="shared" si="7"/>
        <v>42614.760937500003</v>
      </c>
      <c r="T136" s="17">
        <f t="shared" si="8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 t="shared" si="6"/>
        <v>74.819999999999993</v>
      </c>
      <c r="Q137" s="11" t="s">
        <v>8315</v>
      </c>
      <c r="R137" t="s">
        <v>8316</v>
      </c>
      <c r="S137" s="17">
        <f t="shared" si="7"/>
        <v>42303.672662037032</v>
      </c>
      <c r="T137" s="17">
        <f t="shared" si="8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 t="shared" si="6"/>
        <v>67.650000000000006</v>
      </c>
      <c r="Q138" s="11" t="s">
        <v>8315</v>
      </c>
      <c r="R138" t="s">
        <v>8316</v>
      </c>
      <c r="S138" s="17">
        <f t="shared" si="7"/>
        <v>42171.725416666668</v>
      </c>
      <c r="T138" s="17">
        <f t="shared" si="8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 t="shared" si="6"/>
        <v>93.81</v>
      </c>
      <c r="Q139" s="11" t="s">
        <v>8315</v>
      </c>
      <c r="R139" t="s">
        <v>8316</v>
      </c>
      <c r="S139" s="17">
        <f t="shared" si="7"/>
        <v>41964.315532407403</v>
      </c>
      <c r="T139" s="17">
        <f t="shared" si="8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 t="shared" si="6"/>
        <v>41.24</v>
      </c>
      <c r="Q140" s="11" t="s">
        <v>8315</v>
      </c>
      <c r="R140" t="s">
        <v>8316</v>
      </c>
      <c r="S140" s="17">
        <f t="shared" si="7"/>
        <v>42284.516064814816</v>
      </c>
      <c r="T140" s="17">
        <f t="shared" si="8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 t="shared" si="6"/>
        <v>52.55</v>
      </c>
      <c r="Q141" s="11" t="s">
        <v>8315</v>
      </c>
      <c r="R141" t="s">
        <v>8316</v>
      </c>
      <c r="S141" s="17">
        <f t="shared" si="7"/>
        <v>42016.800208333334</v>
      </c>
      <c r="T141" s="17">
        <f t="shared" si="8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 t="shared" si="6"/>
        <v>48.33</v>
      </c>
      <c r="Q142" s="11" t="s">
        <v>8315</v>
      </c>
      <c r="R142" t="s">
        <v>8316</v>
      </c>
      <c r="S142" s="17">
        <f t="shared" si="7"/>
        <v>42136.536134259266</v>
      </c>
      <c r="T142" s="17">
        <f t="shared" si="8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 t="shared" si="6"/>
        <v>53.18</v>
      </c>
      <c r="Q143" s="11" t="s">
        <v>8315</v>
      </c>
      <c r="R143" t="s">
        <v>8316</v>
      </c>
      <c r="S143" s="17">
        <f t="shared" si="7"/>
        <v>42172.757638888885</v>
      </c>
      <c r="T143" s="17">
        <f t="shared" si="8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 t="shared" si="6"/>
        <v>60.95</v>
      </c>
      <c r="Q144" s="11" t="s">
        <v>8315</v>
      </c>
      <c r="R144" t="s">
        <v>8316</v>
      </c>
      <c r="S144" s="17">
        <f t="shared" si="7"/>
        <v>42590.90425925926</v>
      </c>
      <c r="T144" s="17">
        <f t="shared" si="8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 t="shared" si="6"/>
        <v>106.5</v>
      </c>
      <c r="Q145" s="11" t="s">
        <v>8315</v>
      </c>
      <c r="R145" t="s">
        <v>8316</v>
      </c>
      <c r="S145" s="17">
        <f t="shared" si="7"/>
        <v>42284.500104166669</v>
      </c>
      <c r="T145" s="17">
        <f t="shared" si="8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 t="shared" si="6"/>
        <v>204.57</v>
      </c>
      <c r="Q146" s="11" t="s">
        <v>8315</v>
      </c>
      <c r="R146" t="s">
        <v>8316</v>
      </c>
      <c r="S146" s="17">
        <f t="shared" si="7"/>
        <v>42611.801412037035</v>
      </c>
      <c r="T146" s="17">
        <f t="shared" si="8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 t="shared" si="6"/>
        <v>54.91</v>
      </c>
      <c r="Q147" s="11" t="s">
        <v>8315</v>
      </c>
      <c r="R147" t="s">
        <v>8316</v>
      </c>
      <c r="S147" s="17">
        <f t="shared" si="7"/>
        <v>42400.704537037032</v>
      </c>
      <c r="T147" s="17">
        <f t="shared" si="8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 t="shared" si="6"/>
        <v>150.41999999999999</v>
      </c>
      <c r="Q148" s="11" t="s">
        <v>8315</v>
      </c>
      <c r="R148" t="s">
        <v>8316</v>
      </c>
      <c r="S148" s="17">
        <f t="shared" si="7"/>
        <v>42017.88045138889</v>
      </c>
      <c r="T148" s="17">
        <f t="shared" si="8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 t="shared" si="6"/>
        <v>105.21</v>
      </c>
      <c r="Q149" s="11" t="s">
        <v>8315</v>
      </c>
      <c r="R149" t="s">
        <v>8316</v>
      </c>
      <c r="S149" s="17">
        <f t="shared" si="7"/>
        <v>42431.102534722217</v>
      </c>
      <c r="T149" s="17">
        <f t="shared" si="8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 t="shared" si="6"/>
        <v>68.67</v>
      </c>
      <c r="Q150" s="11" t="s">
        <v>8315</v>
      </c>
      <c r="R150" t="s">
        <v>8316</v>
      </c>
      <c r="S150" s="17">
        <f t="shared" si="7"/>
        <v>42121.756921296299</v>
      </c>
      <c r="T150" s="17">
        <f t="shared" si="8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 t="shared" si="6"/>
        <v>129.36000000000001</v>
      </c>
      <c r="Q151" s="11" t="s">
        <v>8315</v>
      </c>
      <c r="R151" t="s">
        <v>8316</v>
      </c>
      <c r="S151" s="17">
        <f t="shared" si="7"/>
        <v>42219.019733796296</v>
      </c>
      <c r="T151" s="17">
        <f t="shared" si="8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 t="shared" si="6"/>
        <v>134.26</v>
      </c>
      <c r="Q152" s="11" t="s">
        <v>8315</v>
      </c>
      <c r="R152" t="s">
        <v>8316</v>
      </c>
      <c r="S152" s="17">
        <f t="shared" si="7"/>
        <v>42445.19430555556</v>
      </c>
      <c r="T152" s="17">
        <f t="shared" si="8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 t="shared" si="6"/>
        <v>203.2</v>
      </c>
      <c r="Q153" s="11" t="s">
        <v>8315</v>
      </c>
      <c r="R153" t="s">
        <v>8316</v>
      </c>
      <c r="S153" s="17">
        <f t="shared" si="7"/>
        <v>42380.884872685187</v>
      </c>
      <c r="T153" s="17">
        <f t="shared" si="8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 t="shared" si="6"/>
        <v>69.19</v>
      </c>
      <c r="Q154" s="11" t="s">
        <v>8315</v>
      </c>
      <c r="R154" t="s">
        <v>8316</v>
      </c>
      <c r="S154" s="17">
        <f t="shared" si="7"/>
        <v>42762.942430555559</v>
      </c>
      <c r="T154" s="17">
        <f t="shared" si="8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 t="shared" si="6"/>
        <v>125.12</v>
      </c>
      <c r="Q155" s="11" t="s">
        <v>8315</v>
      </c>
      <c r="R155" t="s">
        <v>8316</v>
      </c>
      <c r="S155" s="17">
        <f t="shared" si="7"/>
        <v>42567.840069444443</v>
      </c>
      <c r="T155" s="17">
        <f t="shared" si="8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 t="shared" si="6"/>
        <v>40.71</v>
      </c>
      <c r="Q156" s="11" t="s">
        <v>8315</v>
      </c>
      <c r="R156" t="s">
        <v>8316</v>
      </c>
      <c r="S156" s="17">
        <f t="shared" si="7"/>
        <v>42232.702546296292</v>
      </c>
      <c r="T156" s="17">
        <f t="shared" si="8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 t="shared" si="6"/>
        <v>141.29</v>
      </c>
      <c r="Q157" s="11" t="s">
        <v>8315</v>
      </c>
      <c r="R157" t="s">
        <v>8316</v>
      </c>
      <c r="S157" s="17">
        <f t="shared" si="7"/>
        <v>42239.957962962959</v>
      </c>
      <c r="T157" s="17">
        <f t="shared" si="8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 t="shared" si="6"/>
        <v>55.33</v>
      </c>
      <c r="Q158" s="11" t="s">
        <v>8315</v>
      </c>
      <c r="R158" t="s">
        <v>8316</v>
      </c>
      <c r="S158" s="17">
        <f t="shared" si="7"/>
        <v>42261.917395833334</v>
      </c>
      <c r="T158" s="17">
        <f t="shared" si="8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 t="shared" si="6"/>
        <v>46.42</v>
      </c>
      <c r="Q159" s="11" t="s">
        <v>8315</v>
      </c>
      <c r="R159" t="s">
        <v>8316</v>
      </c>
      <c r="S159" s="17">
        <f t="shared" si="7"/>
        <v>42102.743773148148</v>
      </c>
      <c r="T159" s="17">
        <f t="shared" si="8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 t="shared" si="6"/>
        <v>57.2</v>
      </c>
      <c r="Q160" s="11" t="s">
        <v>8315</v>
      </c>
      <c r="R160" t="s">
        <v>8316</v>
      </c>
      <c r="S160" s="17">
        <f t="shared" si="7"/>
        <v>42538.73583333334</v>
      </c>
      <c r="T160" s="17">
        <f t="shared" si="8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 t="shared" si="6"/>
        <v>59.6</v>
      </c>
      <c r="Q161" s="11" t="s">
        <v>8315</v>
      </c>
      <c r="R161" t="s">
        <v>8316</v>
      </c>
      <c r="S161" s="17">
        <f t="shared" si="7"/>
        <v>42056.65143518518</v>
      </c>
      <c r="T161" s="17">
        <f t="shared" si="8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 t="shared" si="6"/>
        <v>89.59</v>
      </c>
      <c r="Q162" s="11" t="s">
        <v>8315</v>
      </c>
      <c r="R162" t="s">
        <v>8316</v>
      </c>
      <c r="S162" s="17">
        <f t="shared" si="7"/>
        <v>42696.624444444446</v>
      </c>
      <c r="T162" s="17">
        <f t="shared" si="8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 t="shared" si="6"/>
        <v>204.05</v>
      </c>
      <c r="Q163" s="11" t="s">
        <v>8315</v>
      </c>
      <c r="R163" t="s">
        <v>8316</v>
      </c>
      <c r="S163" s="17">
        <f t="shared" si="7"/>
        <v>42186.855879629627</v>
      </c>
      <c r="T163" s="17">
        <f t="shared" si="8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 t="shared" si="6"/>
        <v>48.7</v>
      </c>
      <c r="Q164" s="11" t="s">
        <v>8315</v>
      </c>
      <c r="R164" t="s">
        <v>8316</v>
      </c>
      <c r="S164" s="17">
        <f t="shared" si="7"/>
        <v>42493.219236111108</v>
      </c>
      <c r="T164" s="17">
        <f t="shared" si="8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 t="shared" si="6"/>
        <v>53.34</v>
      </c>
      <c r="Q165" s="11" t="s">
        <v>8315</v>
      </c>
      <c r="R165" t="s">
        <v>8316</v>
      </c>
      <c r="S165" s="17">
        <f t="shared" si="7"/>
        <v>42475.057164351849</v>
      </c>
      <c r="T165" s="17">
        <f t="shared" si="8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 t="shared" si="6"/>
        <v>75.09</v>
      </c>
      <c r="Q166" s="11" t="s">
        <v>8315</v>
      </c>
      <c r="R166" t="s">
        <v>8316</v>
      </c>
      <c r="S166" s="17">
        <f t="shared" si="7"/>
        <v>42452.876909722225</v>
      </c>
      <c r="T166" s="17">
        <f t="shared" si="8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 t="shared" si="6"/>
        <v>209.84</v>
      </c>
      <c r="Q167" s="11" t="s">
        <v>8315</v>
      </c>
      <c r="R167" t="s">
        <v>8316</v>
      </c>
      <c r="S167" s="17">
        <f t="shared" si="7"/>
        <v>42253.928530092591</v>
      </c>
      <c r="T167" s="17">
        <f t="shared" si="8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 t="shared" si="6"/>
        <v>61.02</v>
      </c>
      <c r="Q168" s="11" t="s">
        <v>8315</v>
      </c>
      <c r="R168" t="s">
        <v>8316</v>
      </c>
      <c r="S168" s="17">
        <f t="shared" si="7"/>
        <v>42264.29178240741</v>
      </c>
      <c r="T168" s="17">
        <f t="shared" si="8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 t="shared" si="6"/>
        <v>61</v>
      </c>
      <c r="Q169" s="11" t="s">
        <v>8315</v>
      </c>
      <c r="R169" t="s">
        <v>8316</v>
      </c>
      <c r="S169" s="17">
        <f t="shared" si="7"/>
        <v>42664.809560185182</v>
      </c>
      <c r="T169" s="17">
        <f t="shared" si="8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 t="shared" si="6"/>
        <v>80.03</v>
      </c>
      <c r="Q170" s="11" t="s">
        <v>8315</v>
      </c>
      <c r="R170" t="s">
        <v>8316</v>
      </c>
      <c r="S170" s="17">
        <f t="shared" si="7"/>
        <v>42382.244409722218</v>
      </c>
      <c r="T170" s="17">
        <f t="shared" si="8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 t="shared" si="6"/>
        <v>93.98</v>
      </c>
      <c r="Q171" s="11" t="s">
        <v>8315</v>
      </c>
      <c r="R171" t="s">
        <v>8316</v>
      </c>
      <c r="S171" s="17">
        <f t="shared" si="7"/>
        <v>41826.871238425927</v>
      </c>
      <c r="T171" s="17">
        <f t="shared" si="8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 t="shared" si="6"/>
        <v>61.94</v>
      </c>
      <c r="Q172" s="11" t="s">
        <v>8315</v>
      </c>
      <c r="R172" t="s">
        <v>8316</v>
      </c>
      <c r="S172" s="17">
        <f t="shared" si="7"/>
        <v>42499.039629629624</v>
      </c>
      <c r="T172" s="17">
        <f t="shared" si="8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 t="shared" si="6"/>
        <v>66.45</v>
      </c>
      <c r="Q173" s="11" t="s">
        <v>8315</v>
      </c>
      <c r="R173" t="s">
        <v>8316</v>
      </c>
      <c r="S173" s="17">
        <f t="shared" si="7"/>
        <v>42513.045798611114</v>
      </c>
      <c r="T173" s="17">
        <f t="shared" si="8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 t="shared" si="6"/>
        <v>35.799999999999997</v>
      </c>
      <c r="Q174" s="11" t="s">
        <v>8315</v>
      </c>
      <c r="R174" t="s">
        <v>8316</v>
      </c>
      <c r="S174" s="17">
        <f t="shared" si="7"/>
        <v>41914.100289351853</v>
      </c>
      <c r="T174" s="17">
        <f t="shared" si="8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 t="shared" si="6"/>
        <v>145.65</v>
      </c>
      <c r="Q175" s="11" t="s">
        <v>8315</v>
      </c>
      <c r="R175" t="s">
        <v>8316</v>
      </c>
      <c r="S175" s="17">
        <f t="shared" si="7"/>
        <v>42521.010370370372</v>
      </c>
      <c r="T175" s="17">
        <f t="shared" si="8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 t="shared" si="6"/>
        <v>142.28</v>
      </c>
      <c r="Q176" s="11" t="s">
        <v>8315</v>
      </c>
      <c r="R176" t="s">
        <v>8316</v>
      </c>
      <c r="S176" s="17">
        <f t="shared" si="7"/>
        <v>42041.714178240742</v>
      </c>
      <c r="T176" s="17">
        <f t="shared" si="8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 t="shared" si="6"/>
        <v>292.77999999999997</v>
      </c>
      <c r="Q177" s="11" t="s">
        <v>8315</v>
      </c>
      <c r="R177" t="s">
        <v>8316</v>
      </c>
      <c r="S177" s="17">
        <f t="shared" si="7"/>
        <v>41822.57503472222</v>
      </c>
      <c r="T177" s="17">
        <f t="shared" si="8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 t="shared" si="6"/>
        <v>80.400000000000006</v>
      </c>
      <c r="Q178" s="11" t="s">
        <v>8315</v>
      </c>
      <c r="R178" t="s">
        <v>8316</v>
      </c>
      <c r="S178" s="17">
        <f t="shared" si="7"/>
        <v>42248.697754629626</v>
      </c>
      <c r="T178" s="17">
        <f t="shared" si="8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 t="shared" si="6"/>
        <v>72.290000000000006</v>
      </c>
      <c r="Q179" s="11" t="s">
        <v>8315</v>
      </c>
      <c r="R179" t="s">
        <v>8316</v>
      </c>
      <c r="S179" s="17">
        <f t="shared" si="7"/>
        <v>41809.860300925924</v>
      </c>
      <c r="T179" s="17">
        <f t="shared" si="8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 t="shared" si="6"/>
        <v>32.97</v>
      </c>
      <c r="Q180" s="11" t="s">
        <v>8315</v>
      </c>
      <c r="R180" t="s">
        <v>8316</v>
      </c>
      <c r="S180" s="17">
        <f t="shared" si="7"/>
        <v>42148.676851851851</v>
      </c>
      <c r="T180" s="17">
        <f t="shared" si="8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 t="shared" si="6"/>
        <v>116.65</v>
      </c>
      <c r="Q181" s="11" t="s">
        <v>8315</v>
      </c>
      <c r="R181" t="s">
        <v>8316</v>
      </c>
      <c r="S181" s="17">
        <f t="shared" si="7"/>
        <v>42185.521087962959</v>
      </c>
      <c r="T181" s="17">
        <f t="shared" si="8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 t="shared" si="6"/>
        <v>136.85</v>
      </c>
      <c r="Q182" s="11" t="s">
        <v>8315</v>
      </c>
      <c r="R182" t="s">
        <v>8316</v>
      </c>
      <c r="S182" s="17">
        <f t="shared" si="7"/>
        <v>42769.574999999997</v>
      </c>
      <c r="T182" s="17">
        <f t="shared" si="8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 t="shared" si="6"/>
        <v>177.62</v>
      </c>
      <c r="Q183" s="11" t="s">
        <v>8315</v>
      </c>
      <c r="R183" t="s">
        <v>8316</v>
      </c>
      <c r="S183" s="17">
        <f t="shared" si="7"/>
        <v>42549.665717592594</v>
      </c>
      <c r="T183" s="17">
        <f t="shared" si="8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 t="shared" si="6"/>
        <v>109.08</v>
      </c>
      <c r="Q184" s="11" t="s">
        <v>8315</v>
      </c>
      <c r="R184" t="s">
        <v>8316</v>
      </c>
      <c r="S184" s="17">
        <f t="shared" si="7"/>
        <v>42685.974004629628</v>
      </c>
      <c r="T184" s="17">
        <f t="shared" si="8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 t="shared" si="6"/>
        <v>78.209999999999994</v>
      </c>
      <c r="Q185" s="11" t="s">
        <v>8315</v>
      </c>
      <c r="R185" t="s">
        <v>8316</v>
      </c>
      <c r="S185" s="17">
        <f t="shared" si="7"/>
        <v>42062.296412037031</v>
      </c>
      <c r="T185" s="17">
        <f t="shared" si="8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 t="shared" si="6"/>
        <v>114.13</v>
      </c>
      <c r="Q186" s="11" t="s">
        <v>8315</v>
      </c>
      <c r="R186" t="s">
        <v>8316</v>
      </c>
      <c r="S186" s="17">
        <f t="shared" si="7"/>
        <v>41851.200150462959</v>
      </c>
      <c r="T186" s="17">
        <f t="shared" si="8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 t="shared" si="6"/>
        <v>50</v>
      </c>
      <c r="Q187" s="11" t="s">
        <v>8315</v>
      </c>
      <c r="R187" t="s">
        <v>8316</v>
      </c>
      <c r="S187" s="17">
        <f t="shared" si="7"/>
        <v>42053.106111111112</v>
      </c>
      <c r="T187" s="17">
        <f t="shared" si="8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 t="shared" si="6"/>
        <v>91.67</v>
      </c>
      <c r="Q188" s="11" t="s">
        <v>8315</v>
      </c>
      <c r="R188" t="s">
        <v>8316</v>
      </c>
      <c r="S188" s="17">
        <f t="shared" si="7"/>
        <v>42054.024421296301</v>
      </c>
      <c r="T188" s="17">
        <f t="shared" si="8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 t="shared" si="6"/>
        <v>69.819999999999993</v>
      </c>
      <c r="Q189" s="11" t="s">
        <v>8315</v>
      </c>
      <c r="R189" t="s">
        <v>8316</v>
      </c>
      <c r="S189" s="17">
        <f t="shared" si="7"/>
        <v>42466.558796296296</v>
      </c>
      <c r="T189" s="17">
        <f t="shared" si="8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 t="shared" si="6"/>
        <v>109.57</v>
      </c>
      <c r="Q190" s="11" t="s">
        <v>8315</v>
      </c>
      <c r="R190" t="s">
        <v>8316</v>
      </c>
      <c r="S190" s="17">
        <f t="shared" si="7"/>
        <v>42513.110787037032</v>
      </c>
      <c r="T190" s="17">
        <f t="shared" si="8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 t="shared" si="6"/>
        <v>55.6</v>
      </c>
      <c r="Q191" s="11" t="s">
        <v>8315</v>
      </c>
      <c r="R191" t="s">
        <v>8316</v>
      </c>
      <c r="S191" s="17">
        <f t="shared" si="7"/>
        <v>42270.7269212963</v>
      </c>
      <c r="T191" s="17">
        <f t="shared" si="8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 t="shared" si="6"/>
        <v>63.57</v>
      </c>
      <c r="Q192" s="11" t="s">
        <v>8315</v>
      </c>
      <c r="R192" t="s">
        <v>8316</v>
      </c>
      <c r="S192" s="17">
        <f t="shared" si="7"/>
        <v>41932.311099537037</v>
      </c>
      <c r="T192" s="17">
        <f t="shared" si="8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 t="shared" si="6"/>
        <v>184.78</v>
      </c>
      <c r="Q193" s="11" t="s">
        <v>8315</v>
      </c>
      <c r="R193" t="s">
        <v>8316</v>
      </c>
      <c r="S193" s="17">
        <f t="shared" si="7"/>
        <v>42746.057106481487</v>
      </c>
      <c r="T193" s="17">
        <f t="shared" si="8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 t="shared" ref="P194:P257" si="9">IFERROR(ROUND(E194/L194,2),0)</f>
        <v>83.43</v>
      </c>
      <c r="Q194" s="11" t="s">
        <v>8315</v>
      </c>
      <c r="R194" t="s">
        <v>8316</v>
      </c>
      <c r="S194" s="17">
        <f t="shared" ref="S194:S257" si="10">(((J194/60)/60)/24)+DATE(1970,1,1)</f>
        <v>41866.025347222225</v>
      </c>
      <c r="T194" s="17">
        <f t="shared" ref="T194:T257" si="11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 t="shared" si="9"/>
        <v>54.5</v>
      </c>
      <c r="Q195" s="11" t="s">
        <v>8315</v>
      </c>
      <c r="R195" t="s">
        <v>8316</v>
      </c>
      <c r="S195" s="17">
        <f t="shared" si="10"/>
        <v>42056.091631944444</v>
      </c>
      <c r="T195" s="17">
        <f t="shared" si="11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 t="shared" si="9"/>
        <v>302.31</v>
      </c>
      <c r="Q196" s="11" t="s">
        <v>8315</v>
      </c>
      <c r="R196" t="s">
        <v>8316</v>
      </c>
      <c r="S196" s="17">
        <f t="shared" si="10"/>
        <v>41851.771354166667</v>
      </c>
      <c r="T196" s="17">
        <f t="shared" si="11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 t="shared" si="9"/>
        <v>866.67</v>
      </c>
      <c r="Q197" s="11" t="s">
        <v>8315</v>
      </c>
      <c r="R197" t="s">
        <v>8316</v>
      </c>
      <c r="S197" s="17">
        <f t="shared" si="10"/>
        <v>42321.101759259262</v>
      </c>
      <c r="T197" s="17">
        <f t="shared" si="11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 t="shared" si="9"/>
        <v>61.39</v>
      </c>
      <c r="Q198" s="11" t="s">
        <v>8315</v>
      </c>
      <c r="R198" t="s">
        <v>8316</v>
      </c>
      <c r="S198" s="17">
        <f t="shared" si="10"/>
        <v>42107.067557870367</v>
      </c>
      <c r="T198" s="17">
        <f t="shared" si="11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 t="shared" si="9"/>
        <v>45.48</v>
      </c>
      <c r="Q199" s="11" t="s">
        <v>8315</v>
      </c>
      <c r="R199" t="s">
        <v>8316</v>
      </c>
      <c r="S199" s="17">
        <f t="shared" si="10"/>
        <v>41969.199756944443</v>
      </c>
      <c r="T199" s="17">
        <f t="shared" si="11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 t="shared" si="9"/>
        <v>67.92</v>
      </c>
      <c r="Q200" s="11" t="s">
        <v>8315</v>
      </c>
      <c r="R200" t="s">
        <v>8316</v>
      </c>
      <c r="S200" s="17">
        <f t="shared" si="10"/>
        <v>42690.334317129629</v>
      </c>
      <c r="T200" s="17">
        <f t="shared" si="11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 t="shared" si="9"/>
        <v>30.78</v>
      </c>
      <c r="Q201" s="11" t="s">
        <v>8315</v>
      </c>
      <c r="R201" t="s">
        <v>8316</v>
      </c>
      <c r="S201" s="17">
        <f t="shared" si="10"/>
        <v>42312.874594907407</v>
      </c>
      <c r="T201" s="17">
        <f t="shared" si="11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 t="shared" si="9"/>
        <v>38.33</v>
      </c>
      <c r="Q202" s="11" t="s">
        <v>8315</v>
      </c>
      <c r="R202" t="s">
        <v>8316</v>
      </c>
      <c r="S202" s="17">
        <f t="shared" si="10"/>
        <v>41855.548101851848</v>
      </c>
      <c r="T202" s="17">
        <f t="shared" si="11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 t="shared" si="9"/>
        <v>421.11</v>
      </c>
      <c r="Q203" s="11" t="s">
        <v>8315</v>
      </c>
      <c r="R203" t="s">
        <v>8316</v>
      </c>
      <c r="S203" s="17">
        <f t="shared" si="10"/>
        <v>42059.701319444444</v>
      </c>
      <c r="T203" s="17">
        <f t="shared" si="11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 t="shared" si="9"/>
        <v>111.89</v>
      </c>
      <c r="Q204" s="11" t="s">
        <v>8315</v>
      </c>
      <c r="R204" t="s">
        <v>8316</v>
      </c>
      <c r="S204" s="17">
        <f t="shared" si="10"/>
        <v>41937.95344907407</v>
      </c>
      <c r="T204" s="17">
        <f t="shared" si="11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 t="shared" si="9"/>
        <v>85.21</v>
      </c>
      <c r="Q205" s="11" t="s">
        <v>8315</v>
      </c>
      <c r="R205" t="s">
        <v>8316</v>
      </c>
      <c r="S205" s="17">
        <f t="shared" si="10"/>
        <v>42044.184988425928</v>
      </c>
      <c r="T205" s="17">
        <f t="shared" si="11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 t="shared" si="9"/>
        <v>65.17</v>
      </c>
      <c r="Q206" s="11" t="s">
        <v>8315</v>
      </c>
      <c r="R206" t="s">
        <v>8316</v>
      </c>
      <c r="S206" s="17">
        <f t="shared" si="10"/>
        <v>42524.782638888893</v>
      </c>
      <c r="T206" s="17">
        <f t="shared" si="11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 t="shared" si="9"/>
        <v>93.76</v>
      </c>
      <c r="Q207" s="11" t="s">
        <v>8315</v>
      </c>
      <c r="R207" t="s">
        <v>8316</v>
      </c>
      <c r="S207" s="17">
        <f t="shared" si="10"/>
        <v>42292.087592592594</v>
      </c>
      <c r="T207" s="17">
        <f t="shared" si="11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 t="shared" si="9"/>
        <v>133.33000000000001</v>
      </c>
      <c r="Q208" s="11" t="s">
        <v>8315</v>
      </c>
      <c r="R208" t="s">
        <v>8316</v>
      </c>
      <c r="S208" s="17">
        <f t="shared" si="10"/>
        <v>41953.8675</v>
      </c>
      <c r="T208" s="17">
        <f t="shared" si="11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 t="shared" si="9"/>
        <v>51.22</v>
      </c>
      <c r="Q209" s="11" t="s">
        <v>8315</v>
      </c>
      <c r="R209" t="s">
        <v>8316</v>
      </c>
      <c r="S209" s="17">
        <f t="shared" si="10"/>
        <v>41946.644745370373</v>
      </c>
      <c r="T209" s="17">
        <f t="shared" si="11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 t="shared" si="9"/>
        <v>100.17</v>
      </c>
      <c r="Q210" s="11" t="s">
        <v>8315</v>
      </c>
      <c r="R210" t="s">
        <v>8316</v>
      </c>
      <c r="S210" s="17">
        <f t="shared" si="10"/>
        <v>41947.762592592589</v>
      </c>
      <c r="T210" s="17">
        <f t="shared" si="11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 t="shared" si="9"/>
        <v>184.68</v>
      </c>
      <c r="Q211" s="11" t="s">
        <v>8315</v>
      </c>
      <c r="R211" t="s">
        <v>8316</v>
      </c>
      <c r="S211" s="17">
        <f t="shared" si="10"/>
        <v>42494.563449074078</v>
      </c>
      <c r="T211" s="17">
        <f t="shared" si="11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 t="shared" si="9"/>
        <v>69.819999999999993</v>
      </c>
      <c r="Q212" s="11" t="s">
        <v>8315</v>
      </c>
      <c r="R212" t="s">
        <v>8316</v>
      </c>
      <c r="S212" s="17">
        <f t="shared" si="10"/>
        <v>41815.774826388886</v>
      </c>
      <c r="T212" s="17">
        <f t="shared" si="11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 t="shared" si="9"/>
        <v>61.94</v>
      </c>
      <c r="Q213" s="11" t="s">
        <v>8315</v>
      </c>
      <c r="R213" t="s">
        <v>8316</v>
      </c>
      <c r="S213" s="17">
        <f t="shared" si="10"/>
        <v>41830.545694444445</v>
      </c>
      <c r="T213" s="17">
        <f t="shared" si="11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 t="shared" si="9"/>
        <v>36.07</v>
      </c>
      <c r="Q214" s="11" t="s">
        <v>8315</v>
      </c>
      <c r="R214" t="s">
        <v>8316</v>
      </c>
      <c r="S214" s="17">
        <f t="shared" si="10"/>
        <v>41923.921643518523</v>
      </c>
      <c r="T214" s="17">
        <f t="shared" si="11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 t="shared" si="9"/>
        <v>55.89</v>
      </c>
      <c r="Q215" s="11" t="s">
        <v>8315</v>
      </c>
      <c r="R215" t="s">
        <v>8316</v>
      </c>
      <c r="S215" s="17">
        <f t="shared" si="10"/>
        <v>41764.44663194444</v>
      </c>
      <c r="T215" s="17">
        <f t="shared" si="11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 t="shared" si="9"/>
        <v>68.349999999999994</v>
      </c>
      <c r="Q216" s="11" t="s">
        <v>8315</v>
      </c>
      <c r="R216" t="s">
        <v>8316</v>
      </c>
      <c r="S216" s="17">
        <f t="shared" si="10"/>
        <v>41941.75203703704</v>
      </c>
      <c r="T216" s="17">
        <f t="shared" si="11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 t="shared" si="9"/>
        <v>118.13</v>
      </c>
      <c r="Q217" s="11" t="s">
        <v>8315</v>
      </c>
      <c r="R217" t="s">
        <v>8316</v>
      </c>
      <c r="S217" s="17">
        <f t="shared" si="10"/>
        <v>41834.953865740739</v>
      </c>
      <c r="T217" s="17">
        <f t="shared" si="11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 t="shared" si="9"/>
        <v>99.79</v>
      </c>
      <c r="Q218" s="11" t="s">
        <v>8315</v>
      </c>
      <c r="R218" t="s">
        <v>8316</v>
      </c>
      <c r="S218" s="17">
        <f t="shared" si="10"/>
        <v>42290.61855324074</v>
      </c>
      <c r="T218" s="17">
        <f t="shared" si="11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 t="shared" si="9"/>
        <v>203.33</v>
      </c>
      <c r="Q219" s="11" t="s">
        <v>8315</v>
      </c>
      <c r="R219" t="s">
        <v>8316</v>
      </c>
      <c r="S219" s="17">
        <f t="shared" si="10"/>
        <v>42152.503495370373</v>
      </c>
      <c r="T219" s="17">
        <f t="shared" si="11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 t="shared" si="9"/>
        <v>110.23</v>
      </c>
      <c r="Q220" s="11" t="s">
        <v>8315</v>
      </c>
      <c r="R220" t="s">
        <v>8316</v>
      </c>
      <c r="S220" s="17">
        <f t="shared" si="10"/>
        <v>41791.492777777778</v>
      </c>
      <c r="T220" s="17">
        <f t="shared" si="11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 t="shared" si="9"/>
        <v>58.61</v>
      </c>
      <c r="Q221" s="11" t="s">
        <v>8315</v>
      </c>
      <c r="R221" t="s">
        <v>8316</v>
      </c>
      <c r="S221" s="17">
        <f t="shared" si="10"/>
        <v>41808.991944444446</v>
      </c>
      <c r="T221" s="17">
        <f t="shared" si="11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 t="shared" si="9"/>
        <v>81.38</v>
      </c>
      <c r="Q222" s="11" t="s">
        <v>8315</v>
      </c>
      <c r="R222" t="s">
        <v>8316</v>
      </c>
      <c r="S222" s="17">
        <f t="shared" si="10"/>
        <v>42500.041550925926</v>
      </c>
      <c r="T222" s="17">
        <f t="shared" si="11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 t="shared" si="9"/>
        <v>199.17</v>
      </c>
      <c r="Q223" s="11" t="s">
        <v>8315</v>
      </c>
      <c r="R223" t="s">
        <v>8316</v>
      </c>
      <c r="S223" s="17">
        <f t="shared" si="10"/>
        <v>42265.022824074069</v>
      </c>
      <c r="T223" s="17">
        <f t="shared" si="11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 t="shared" si="9"/>
        <v>46.43</v>
      </c>
      <c r="Q224" s="11" t="s">
        <v>8315</v>
      </c>
      <c r="R224" t="s">
        <v>8316</v>
      </c>
      <c r="S224" s="17">
        <f t="shared" si="10"/>
        <v>42053.733078703706</v>
      </c>
      <c r="T224" s="17">
        <f t="shared" si="11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 t="shared" si="9"/>
        <v>70.569999999999993</v>
      </c>
      <c r="Q225" s="11" t="s">
        <v>8315</v>
      </c>
      <c r="R225" t="s">
        <v>8316</v>
      </c>
      <c r="S225" s="17">
        <f t="shared" si="10"/>
        <v>42675.832465277781</v>
      </c>
      <c r="T225" s="17">
        <f t="shared" si="11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 t="shared" si="9"/>
        <v>22.22</v>
      </c>
      <c r="Q226" s="11" t="s">
        <v>8315</v>
      </c>
      <c r="R226" t="s">
        <v>8316</v>
      </c>
      <c r="S226" s="17">
        <f t="shared" si="10"/>
        <v>42467.144166666665</v>
      </c>
      <c r="T226" s="17">
        <f t="shared" si="11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 t="shared" si="9"/>
        <v>37.78</v>
      </c>
      <c r="Q227" s="11" t="s">
        <v>8315</v>
      </c>
      <c r="R227" t="s">
        <v>8316</v>
      </c>
      <c r="S227" s="17">
        <f t="shared" si="10"/>
        <v>41894.91375</v>
      </c>
      <c r="T227" s="17">
        <f t="shared" si="11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 t="shared" si="9"/>
        <v>72.05</v>
      </c>
      <c r="Q228" s="11" t="s">
        <v>8315</v>
      </c>
      <c r="R228" t="s">
        <v>8316</v>
      </c>
      <c r="S228" s="17">
        <f t="shared" si="10"/>
        <v>41752.83457175926</v>
      </c>
      <c r="T228" s="17">
        <f t="shared" si="11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 t="shared" si="9"/>
        <v>103.21</v>
      </c>
      <c r="Q229" s="11" t="s">
        <v>8315</v>
      </c>
      <c r="R229" t="s">
        <v>8316</v>
      </c>
      <c r="S229" s="17">
        <f t="shared" si="10"/>
        <v>42037.791238425925</v>
      </c>
      <c r="T229" s="17">
        <f t="shared" si="11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 t="shared" si="9"/>
        <v>35</v>
      </c>
      <c r="Q230" s="11" t="s">
        <v>8315</v>
      </c>
      <c r="R230" t="s">
        <v>8316</v>
      </c>
      <c r="S230" s="17">
        <f t="shared" si="10"/>
        <v>42088.911354166667</v>
      </c>
      <c r="T230" s="17">
        <f t="shared" si="11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 t="shared" si="9"/>
        <v>81.78</v>
      </c>
      <c r="Q231" s="11" t="s">
        <v>8315</v>
      </c>
      <c r="R231" t="s">
        <v>8316</v>
      </c>
      <c r="S231" s="17">
        <f t="shared" si="10"/>
        <v>42018.676898148144</v>
      </c>
      <c r="T231" s="17">
        <f t="shared" si="11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 t="shared" si="9"/>
        <v>297.02999999999997</v>
      </c>
      <c r="Q232" s="11" t="s">
        <v>8315</v>
      </c>
      <c r="R232" t="s">
        <v>8316</v>
      </c>
      <c r="S232" s="17">
        <f t="shared" si="10"/>
        <v>41884.617314814815</v>
      </c>
      <c r="T232" s="17">
        <f t="shared" si="11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 t="shared" si="9"/>
        <v>46.61</v>
      </c>
      <c r="Q233" s="11" t="s">
        <v>8315</v>
      </c>
      <c r="R233" t="s">
        <v>8316</v>
      </c>
      <c r="S233" s="17">
        <f t="shared" si="10"/>
        <v>41884.056747685187</v>
      </c>
      <c r="T233" s="17">
        <f t="shared" si="11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 t="shared" si="9"/>
        <v>95.24</v>
      </c>
      <c r="Q234" s="11" t="s">
        <v>8315</v>
      </c>
      <c r="R234" t="s">
        <v>8316</v>
      </c>
      <c r="S234" s="17">
        <f t="shared" si="10"/>
        <v>41839.730937500004</v>
      </c>
      <c r="T234" s="17">
        <f t="shared" si="11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 t="shared" si="9"/>
        <v>52.21</v>
      </c>
      <c r="Q235" s="11" t="s">
        <v>8315</v>
      </c>
      <c r="R235" t="s">
        <v>8316</v>
      </c>
      <c r="S235" s="17">
        <f t="shared" si="10"/>
        <v>42380.581180555557</v>
      </c>
      <c r="T235" s="17">
        <f t="shared" si="11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 t="shared" si="9"/>
        <v>134.15</v>
      </c>
      <c r="Q236" s="11" t="s">
        <v>8315</v>
      </c>
      <c r="R236" t="s">
        <v>8316</v>
      </c>
      <c r="S236" s="17">
        <f t="shared" si="10"/>
        <v>41776.063136574077</v>
      </c>
      <c r="T236" s="17">
        <f t="shared" si="11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 t="shared" si="9"/>
        <v>62.83</v>
      </c>
      <c r="Q237" s="11" t="s">
        <v>8315</v>
      </c>
      <c r="R237" t="s">
        <v>8316</v>
      </c>
      <c r="S237" s="17">
        <f t="shared" si="10"/>
        <v>41800.380428240744</v>
      </c>
      <c r="T237" s="17">
        <f t="shared" si="11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 t="shared" si="9"/>
        <v>58.95</v>
      </c>
      <c r="Q238" s="11" t="s">
        <v>8315</v>
      </c>
      <c r="R238" t="s">
        <v>8316</v>
      </c>
      <c r="S238" s="17">
        <f t="shared" si="10"/>
        <v>42572.61681712963</v>
      </c>
      <c r="T238" s="17">
        <f t="shared" si="11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 t="shared" si="9"/>
        <v>143.11000000000001</v>
      </c>
      <c r="Q239" s="11" t="s">
        <v>8315</v>
      </c>
      <c r="R239" t="s">
        <v>8316</v>
      </c>
      <c r="S239" s="17">
        <f t="shared" si="10"/>
        <v>41851.541585648149</v>
      </c>
      <c r="T239" s="17">
        <f t="shared" si="11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 t="shared" si="9"/>
        <v>84.17</v>
      </c>
      <c r="Q240" s="11" t="s">
        <v>8315</v>
      </c>
      <c r="R240" t="s">
        <v>8316</v>
      </c>
      <c r="S240" s="17">
        <f t="shared" si="10"/>
        <v>42205.710879629631</v>
      </c>
      <c r="T240" s="17">
        <f t="shared" si="11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 t="shared" si="9"/>
        <v>89.79</v>
      </c>
      <c r="Q241" s="11" t="s">
        <v>8315</v>
      </c>
      <c r="R241" t="s">
        <v>8316</v>
      </c>
      <c r="S241" s="17">
        <f t="shared" si="10"/>
        <v>42374.911226851851</v>
      </c>
      <c r="T241" s="17">
        <f t="shared" si="11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 t="shared" si="9"/>
        <v>64.16</v>
      </c>
      <c r="Q242" s="11" t="s">
        <v>8315</v>
      </c>
      <c r="R242" t="s">
        <v>8316</v>
      </c>
      <c r="S242" s="17">
        <f t="shared" si="10"/>
        <v>41809.12300925926</v>
      </c>
      <c r="T242" s="17">
        <f t="shared" si="11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 t="shared" si="9"/>
        <v>59.65</v>
      </c>
      <c r="Q243" s="11" t="s">
        <v>8315</v>
      </c>
      <c r="R243" t="s">
        <v>8316</v>
      </c>
      <c r="S243" s="17">
        <f t="shared" si="10"/>
        <v>42294.429641203707</v>
      </c>
      <c r="T243" s="17">
        <f t="shared" si="11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 t="shared" si="9"/>
        <v>31.25</v>
      </c>
      <c r="Q244" s="11" t="s">
        <v>8315</v>
      </c>
      <c r="R244" t="s">
        <v>8316</v>
      </c>
      <c r="S244" s="17">
        <f t="shared" si="10"/>
        <v>42124.841111111105</v>
      </c>
      <c r="T244" s="17">
        <f t="shared" si="11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 t="shared" si="9"/>
        <v>41.22</v>
      </c>
      <c r="Q245" s="11" t="s">
        <v>8315</v>
      </c>
      <c r="R245" t="s">
        <v>8316</v>
      </c>
      <c r="S245" s="17">
        <f t="shared" si="10"/>
        <v>41861.524837962963</v>
      </c>
      <c r="T245" s="17">
        <f t="shared" si="11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 t="shared" si="9"/>
        <v>77</v>
      </c>
      <c r="Q246" s="11" t="s">
        <v>8315</v>
      </c>
      <c r="R246" t="s">
        <v>8316</v>
      </c>
      <c r="S246" s="17">
        <f t="shared" si="10"/>
        <v>42402.889027777783</v>
      </c>
      <c r="T246" s="17">
        <f t="shared" si="11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 t="shared" si="9"/>
        <v>51.22</v>
      </c>
      <c r="Q247" s="11" t="s">
        <v>8315</v>
      </c>
      <c r="R247" t="s">
        <v>8316</v>
      </c>
      <c r="S247" s="17">
        <f t="shared" si="10"/>
        <v>41960.119085648148</v>
      </c>
      <c r="T247" s="17">
        <f t="shared" si="11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 t="shared" si="9"/>
        <v>68.25</v>
      </c>
      <c r="Q248" s="11" t="s">
        <v>8315</v>
      </c>
      <c r="R248" t="s">
        <v>8316</v>
      </c>
      <c r="S248" s="17">
        <f t="shared" si="10"/>
        <v>42532.052523148144</v>
      </c>
      <c r="T248" s="17">
        <f t="shared" si="11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 t="shared" si="9"/>
        <v>41.13</v>
      </c>
      <c r="Q249" s="11" t="s">
        <v>8315</v>
      </c>
      <c r="R249" t="s">
        <v>8316</v>
      </c>
      <c r="S249" s="17">
        <f t="shared" si="10"/>
        <v>42088.723692129628</v>
      </c>
      <c r="T249" s="17">
        <f t="shared" si="11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 t="shared" si="9"/>
        <v>41.41</v>
      </c>
      <c r="Q250" s="11" t="s">
        <v>8315</v>
      </c>
      <c r="R250" t="s">
        <v>8316</v>
      </c>
      <c r="S250" s="17">
        <f t="shared" si="10"/>
        <v>41820.639189814814</v>
      </c>
      <c r="T250" s="17">
        <f t="shared" si="11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 t="shared" si="9"/>
        <v>145.87</v>
      </c>
      <c r="Q251" s="11" t="s">
        <v>8315</v>
      </c>
      <c r="R251" t="s">
        <v>8316</v>
      </c>
      <c r="S251" s="17">
        <f t="shared" si="10"/>
        <v>42626.7503125</v>
      </c>
      <c r="T251" s="17">
        <f t="shared" si="11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 t="shared" si="9"/>
        <v>358.69</v>
      </c>
      <c r="Q252" s="11" t="s">
        <v>8315</v>
      </c>
      <c r="R252" t="s">
        <v>8316</v>
      </c>
      <c r="S252" s="17">
        <f t="shared" si="10"/>
        <v>41821.205636574072</v>
      </c>
      <c r="T252" s="17">
        <f t="shared" si="11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 t="shared" si="9"/>
        <v>50.98</v>
      </c>
      <c r="Q253" s="11" t="s">
        <v>8315</v>
      </c>
      <c r="R253" t="s">
        <v>8316</v>
      </c>
      <c r="S253" s="17">
        <f t="shared" si="10"/>
        <v>42016.706678240742</v>
      </c>
      <c r="T253" s="17">
        <f t="shared" si="11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 t="shared" si="9"/>
        <v>45.04</v>
      </c>
      <c r="Q254" s="11" t="s">
        <v>8315</v>
      </c>
      <c r="R254" t="s">
        <v>8316</v>
      </c>
      <c r="S254" s="17">
        <f t="shared" si="10"/>
        <v>42011.202581018515</v>
      </c>
      <c r="T254" s="17">
        <f t="shared" si="11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 t="shared" si="9"/>
        <v>57.92</v>
      </c>
      <c r="Q255" s="11" t="s">
        <v>8315</v>
      </c>
      <c r="R255" t="s">
        <v>8316</v>
      </c>
      <c r="S255" s="17">
        <f t="shared" si="10"/>
        <v>42643.632858796293</v>
      </c>
      <c r="T255" s="17">
        <f t="shared" si="11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 t="shared" si="9"/>
        <v>29.71</v>
      </c>
      <c r="Q256" s="11" t="s">
        <v>8315</v>
      </c>
      <c r="R256" t="s">
        <v>8316</v>
      </c>
      <c r="S256" s="17">
        <f t="shared" si="10"/>
        <v>42179.898472222223</v>
      </c>
      <c r="T256" s="17">
        <f t="shared" si="11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 t="shared" si="9"/>
        <v>55.01</v>
      </c>
      <c r="Q257" s="11" t="s">
        <v>8315</v>
      </c>
      <c r="R257" t="s">
        <v>8316</v>
      </c>
      <c r="S257" s="17">
        <f t="shared" si="10"/>
        <v>42575.130057870367</v>
      </c>
      <c r="T257" s="17">
        <f t="shared" si="11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 t="shared" ref="P258:P321" si="12">IFERROR(ROUND(E258/L258,2),0)</f>
        <v>72.95</v>
      </c>
      <c r="Q258" s="11" t="s">
        <v>8315</v>
      </c>
      <c r="R258" t="s">
        <v>8316</v>
      </c>
      <c r="S258" s="17">
        <f t="shared" ref="S258:S321" si="13">(((J258/60)/60)/24)+DATE(1970,1,1)</f>
        <v>42420.019097222219</v>
      </c>
      <c r="T258" s="17">
        <f t="shared" ref="T258:T321" si="14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 t="shared" si="12"/>
        <v>64.47</v>
      </c>
      <c r="Q259" s="11" t="s">
        <v>8315</v>
      </c>
      <c r="R259" t="s">
        <v>8316</v>
      </c>
      <c r="S259" s="17">
        <f t="shared" si="13"/>
        <v>42053.671666666662</v>
      </c>
      <c r="T259" s="17">
        <f t="shared" si="14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 t="shared" si="12"/>
        <v>716.35</v>
      </c>
      <c r="Q260" s="11" t="s">
        <v>8315</v>
      </c>
      <c r="R260" t="s">
        <v>8316</v>
      </c>
      <c r="S260" s="17">
        <f t="shared" si="13"/>
        <v>42605.765381944439</v>
      </c>
      <c r="T260" s="17">
        <f t="shared" si="14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 t="shared" si="12"/>
        <v>50.4</v>
      </c>
      <c r="Q261" s="11" t="s">
        <v>8315</v>
      </c>
      <c r="R261" t="s">
        <v>8316</v>
      </c>
      <c r="S261" s="17">
        <f t="shared" si="13"/>
        <v>42458.641724537039</v>
      </c>
      <c r="T261" s="17">
        <f t="shared" si="14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 t="shared" si="12"/>
        <v>41.67</v>
      </c>
      <c r="Q262" s="11" t="s">
        <v>8315</v>
      </c>
      <c r="R262" t="s">
        <v>8316</v>
      </c>
      <c r="S262" s="17">
        <f t="shared" si="13"/>
        <v>42529.022013888884</v>
      </c>
      <c r="T262" s="17">
        <f t="shared" si="14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 t="shared" si="12"/>
        <v>88.74</v>
      </c>
      <c r="Q263" s="11" t="s">
        <v>8315</v>
      </c>
      <c r="R263" t="s">
        <v>8316</v>
      </c>
      <c r="S263" s="17">
        <f t="shared" si="13"/>
        <v>41928.170497685183</v>
      </c>
      <c r="T263" s="17">
        <f t="shared" si="14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 t="shared" si="12"/>
        <v>148.47999999999999</v>
      </c>
      <c r="Q264" s="11" t="s">
        <v>8315</v>
      </c>
      <c r="R264" t="s">
        <v>8316</v>
      </c>
      <c r="S264" s="17">
        <f t="shared" si="13"/>
        <v>42062.834444444445</v>
      </c>
      <c r="T264" s="17">
        <f t="shared" si="14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 t="shared" si="12"/>
        <v>52</v>
      </c>
      <c r="Q265" s="11" t="s">
        <v>8315</v>
      </c>
      <c r="R265" t="s">
        <v>8316</v>
      </c>
      <c r="S265" s="17">
        <f t="shared" si="13"/>
        <v>41921.279976851853</v>
      </c>
      <c r="T265" s="17">
        <f t="shared" si="14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 t="shared" si="12"/>
        <v>53.23</v>
      </c>
      <c r="Q266" s="11" t="s">
        <v>8315</v>
      </c>
      <c r="R266" t="s">
        <v>8316</v>
      </c>
      <c r="S266" s="17">
        <f t="shared" si="13"/>
        <v>42128.736608796295</v>
      </c>
      <c r="T266" s="17">
        <f t="shared" si="14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 t="shared" si="12"/>
        <v>39.6</v>
      </c>
      <c r="Q267" s="11" t="s">
        <v>8315</v>
      </c>
      <c r="R267" t="s">
        <v>8316</v>
      </c>
      <c r="S267" s="17">
        <f t="shared" si="13"/>
        <v>42053.916921296302</v>
      </c>
      <c r="T267" s="17">
        <f t="shared" si="14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 t="shared" si="12"/>
        <v>164.62</v>
      </c>
      <c r="Q268" s="11" t="s">
        <v>8315</v>
      </c>
      <c r="R268" t="s">
        <v>8316</v>
      </c>
      <c r="S268" s="17">
        <f t="shared" si="13"/>
        <v>42171.317442129628</v>
      </c>
      <c r="T268" s="17">
        <f t="shared" si="14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 t="shared" si="12"/>
        <v>40.29</v>
      </c>
      <c r="Q269" s="11" t="s">
        <v>8315</v>
      </c>
      <c r="R269" t="s">
        <v>8316</v>
      </c>
      <c r="S269" s="17">
        <f t="shared" si="13"/>
        <v>41793.668761574074</v>
      </c>
      <c r="T269" s="17">
        <f t="shared" si="14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 t="shared" si="12"/>
        <v>64.91</v>
      </c>
      <c r="Q270" s="11" t="s">
        <v>8315</v>
      </c>
      <c r="R270" t="s">
        <v>8316</v>
      </c>
      <c r="S270" s="17">
        <f t="shared" si="13"/>
        <v>42506.760405092587</v>
      </c>
      <c r="T270" s="17">
        <f t="shared" si="14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 t="shared" si="12"/>
        <v>55.33</v>
      </c>
      <c r="Q271" s="11" t="s">
        <v>8315</v>
      </c>
      <c r="R271" t="s">
        <v>8316</v>
      </c>
      <c r="S271" s="17">
        <f t="shared" si="13"/>
        <v>42372.693055555559</v>
      </c>
      <c r="T271" s="17">
        <f t="shared" si="14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 t="shared" si="12"/>
        <v>83.14</v>
      </c>
      <c r="Q272" s="11" t="s">
        <v>8315</v>
      </c>
      <c r="R272" t="s">
        <v>8316</v>
      </c>
      <c r="S272" s="17">
        <f t="shared" si="13"/>
        <v>42126.87501157407</v>
      </c>
      <c r="T272" s="17">
        <f t="shared" si="14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 t="shared" si="12"/>
        <v>125.38</v>
      </c>
      <c r="Q273" s="11" t="s">
        <v>8315</v>
      </c>
      <c r="R273" t="s">
        <v>8316</v>
      </c>
      <c r="S273" s="17">
        <f t="shared" si="13"/>
        <v>42087.768055555556</v>
      </c>
      <c r="T273" s="17">
        <f t="shared" si="14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 t="shared" si="12"/>
        <v>47.22</v>
      </c>
      <c r="Q274" s="11" t="s">
        <v>8315</v>
      </c>
      <c r="R274" t="s">
        <v>8316</v>
      </c>
      <c r="S274" s="17">
        <f t="shared" si="13"/>
        <v>42443.802361111113</v>
      </c>
      <c r="T274" s="17">
        <f t="shared" si="14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 t="shared" si="12"/>
        <v>79.099999999999994</v>
      </c>
      <c r="Q275" s="11" t="s">
        <v>8315</v>
      </c>
      <c r="R275" t="s">
        <v>8316</v>
      </c>
      <c r="S275" s="17">
        <f t="shared" si="13"/>
        <v>42121.249814814815</v>
      </c>
      <c r="T275" s="17">
        <f t="shared" si="14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 t="shared" si="12"/>
        <v>114.29</v>
      </c>
      <c r="Q276" s="11" t="s">
        <v>8315</v>
      </c>
      <c r="R276" t="s">
        <v>8316</v>
      </c>
      <c r="S276" s="17">
        <f t="shared" si="13"/>
        <v>42268.009224537032</v>
      </c>
      <c r="T276" s="17">
        <f t="shared" si="14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 t="shared" si="12"/>
        <v>51.72</v>
      </c>
      <c r="Q277" s="11" t="s">
        <v>8315</v>
      </c>
      <c r="R277" t="s">
        <v>8316</v>
      </c>
      <c r="S277" s="17">
        <f t="shared" si="13"/>
        <v>41848.866157407407</v>
      </c>
      <c r="T277" s="17">
        <f t="shared" si="14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 t="shared" si="12"/>
        <v>30.77</v>
      </c>
      <c r="Q278" s="11" t="s">
        <v>8315</v>
      </c>
      <c r="R278" t="s">
        <v>8316</v>
      </c>
      <c r="S278" s="17">
        <f t="shared" si="13"/>
        <v>42689.214988425927</v>
      </c>
      <c r="T278" s="17">
        <f t="shared" si="14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 t="shared" si="12"/>
        <v>47.85</v>
      </c>
      <c r="Q279" s="11" t="s">
        <v>8315</v>
      </c>
      <c r="R279" t="s">
        <v>8316</v>
      </c>
      <c r="S279" s="17">
        <f t="shared" si="13"/>
        <v>42584.846828703703</v>
      </c>
      <c r="T279" s="17">
        <f t="shared" si="14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 t="shared" si="12"/>
        <v>34.409999999999997</v>
      </c>
      <c r="Q280" s="11" t="s">
        <v>8315</v>
      </c>
      <c r="R280" t="s">
        <v>8316</v>
      </c>
      <c r="S280" s="17">
        <f t="shared" si="13"/>
        <v>42511.741944444439</v>
      </c>
      <c r="T280" s="17">
        <f t="shared" si="14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 t="shared" si="12"/>
        <v>60.29</v>
      </c>
      <c r="Q281" s="11" t="s">
        <v>8315</v>
      </c>
      <c r="R281" t="s">
        <v>8316</v>
      </c>
      <c r="S281" s="17">
        <f t="shared" si="13"/>
        <v>42132.036168981482</v>
      </c>
      <c r="T281" s="17">
        <f t="shared" si="14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 t="shared" si="12"/>
        <v>25.31</v>
      </c>
      <c r="Q282" s="11" t="s">
        <v>8315</v>
      </c>
      <c r="R282" t="s">
        <v>8316</v>
      </c>
      <c r="S282" s="17">
        <f t="shared" si="13"/>
        <v>42419.91942129629</v>
      </c>
      <c r="T282" s="17">
        <f t="shared" si="14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 t="shared" si="12"/>
        <v>136</v>
      </c>
      <c r="Q283" s="11" t="s">
        <v>8315</v>
      </c>
      <c r="R283" t="s">
        <v>8316</v>
      </c>
      <c r="S283" s="17">
        <f t="shared" si="13"/>
        <v>42430.839398148149</v>
      </c>
      <c r="T283" s="17">
        <f t="shared" si="14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 t="shared" si="12"/>
        <v>125</v>
      </c>
      <c r="Q284" s="11" t="s">
        <v>8315</v>
      </c>
      <c r="R284" t="s">
        <v>8316</v>
      </c>
      <c r="S284" s="17">
        <f t="shared" si="13"/>
        <v>42297.748738425929</v>
      </c>
      <c r="T284" s="17">
        <f t="shared" si="14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 t="shared" si="12"/>
        <v>66.510000000000005</v>
      </c>
      <c r="Q285" s="11" t="s">
        <v>8315</v>
      </c>
      <c r="R285" t="s">
        <v>8316</v>
      </c>
      <c r="S285" s="17">
        <f t="shared" si="13"/>
        <v>41760.935706018521</v>
      </c>
      <c r="T285" s="17">
        <f t="shared" si="14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 t="shared" si="12"/>
        <v>105</v>
      </c>
      <c r="Q286" s="11" t="s">
        <v>8315</v>
      </c>
      <c r="R286" t="s">
        <v>8316</v>
      </c>
      <c r="S286" s="17">
        <f t="shared" si="13"/>
        <v>41829.734259259261</v>
      </c>
      <c r="T286" s="17">
        <f t="shared" si="14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 t="shared" si="12"/>
        <v>145</v>
      </c>
      <c r="Q287" s="11" t="s">
        <v>8315</v>
      </c>
      <c r="R287" t="s">
        <v>8316</v>
      </c>
      <c r="S287" s="17">
        <f t="shared" si="13"/>
        <v>42491.92288194444</v>
      </c>
      <c r="T287" s="17">
        <f t="shared" si="14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 t="shared" si="12"/>
        <v>96.67</v>
      </c>
      <c r="Q288" s="11" t="s">
        <v>8315</v>
      </c>
      <c r="R288" t="s">
        <v>8316</v>
      </c>
      <c r="S288" s="17">
        <f t="shared" si="13"/>
        <v>41950.859560185185</v>
      </c>
      <c r="T288" s="17">
        <f t="shared" si="14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 t="shared" si="12"/>
        <v>60.33</v>
      </c>
      <c r="Q289" s="11" t="s">
        <v>8315</v>
      </c>
      <c r="R289" t="s">
        <v>8316</v>
      </c>
      <c r="S289" s="17">
        <f t="shared" si="13"/>
        <v>41802.62090277778</v>
      </c>
      <c r="T289" s="17">
        <f t="shared" si="14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 t="shared" si="12"/>
        <v>75.34</v>
      </c>
      <c r="Q290" s="11" t="s">
        <v>8315</v>
      </c>
      <c r="R290" t="s">
        <v>8316</v>
      </c>
      <c r="S290" s="17">
        <f t="shared" si="13"/>
        <v>41781.096203703702</v>
      </c>
      <c r="T290" s="17">
        <f t="shared" si="14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 t="shared" si="12"/>
        <v>55</v>
      </c>
      <c r="Q291" s="11" t="s">
        <v>8315</v>
      </c>
      <c r="R291" t="s">
        <v>8316</v>
      </c>
      <c r="S291" s="17">
        <f t="shared" si="13"/>
        <v>42020.846666666665</v>
      </c>
      <c r="T291" s="17">
        <f t="shared" si="14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 t="shared" si="12"/>
        <v>66.959999999999994</v>
      </c>
      <c r="Q292" s="11" t="s">
        <v>8315</v>
      </c>
      <c r="R292" t="s">
        <v>8316</v>
      </c>
      <c r="S292" s="17">
        <f t="shared" si="13"/>
        <v>42125.772812499999</v>
      </c>
      <c r="T292" s="17">
        <f t="shared" si="14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 t="shared" si="12"/>
        <v>227.27</v>
      </c>
      <c r="Q293" s="11" t="s">
        <v>8315</v>
      </c>
      <c r="R293" t="s">
        <v>8316</v>
      </c>
      <c r="S293" s="17">
        <f t="shared" si="13"/>
        <v>41856.010069444441</v>
      </c>
      <c r="T293" s="17">
        <f t="shared" si="14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 t="shared" si="12"/>
        <v>50.02</v>
      </c>
      <c r="Q294" s="11" t="s">
        <v>8315</v>
      </c>
      <c r="R294" t="s">
        <v>8316</v>
      </c>
      <c r="S294" s="17">
        <f t="shared" si="13"/>
        <v>41893.783553240741</v>
      </c>
      <c r="T294" s="17">
        <f t="shared" si="14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 t="shared" si="12"/>
        <v>45.62</v>
      </c>
      <c r="Q295" s="11" t="s">
        <v>8315</v>
      </c>
      <c r="R295" t="s">
        <v>8316</v>
      </c>
      <c r="S295" s="17">
        <f t="shared" si="13"/>
        <v>41881.361342592594</v>
      </c>
      <c r="T295" s="17">
        <f t="shared" si="14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 t="shared" si="12"/>
        <v>137.24</v>
      </c>
      <c r="Q296" s="11" t="s">
        <v>8315</v>
      </c>
      <c r="R296" t="s">
        <v>8316</v>
      </c>
      <c r="S296" s="17">
        <f t="shared" si="13"/>
        <v>41880.76357638889</v>
      </c>
      <c r="T296" s="17">
        <f t="shared" si="14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 t="shared" si="12"/>
        <v>75.709999999999994</v>
      </c>
      <c r="Q297" s="11" t="s">
        <v>8315</v>
      </c>
      <c r="R297" t="s">
        <v>8316</v>
      </c>
      <c r="S297" s="17">
        <f t="shared" si="13"/>
        <v>42214.6956712963</v>
      </c>
      <c r="T297" s="17">
        <f t="shared" si="14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 t="shared" si="12"/>
        <v>99</v>
      </c>
      <c r="Q298" s="11" t="s">
        <v>8315</v>
      </c>
      <c r="R298" t="s">
        <v>8316</v>
      </c>
      <c r="S298" s="17">
        <f t="shared" si="13"/>
        <v>42460.335312499999</v>
      </c>
      <c r="T298" s="17">
        <f t="shared" si="14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 t="shared" si="12"/>
        <v>81.569999999999993</v>
      </c>
      <c r="Q299" s="11" t="s">
        <v>8315</v>
      </c>
      <c r="R299" t="s">
        <v>8316</v>
      </c>
      <c r="S299" s="17">
        <f t="shared" si="13"/>
        <v>42167.023206018523</v>
      </c>
      <c r="T299" s="17">
        <f t="shared" si="14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 t="shared" si="12"/>
        <v>36.67</v>
      </c>
      <c r="Q300" s="11" t="s">
        <v>8315</v>
      </c>
      <c r="R300" t="s">
        <v>8316</v>
      </c>
      <c r="S300" s="17">
        <f t="shared" si="13"/>
        <v>42177.761782407411</v>
      </c>
      <c r="T300" s="17">
        <f t="shared" si="14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 t="shared" si="12"/>
        <v>49.23</v>
      </c>
      <c r="Q301" s="11" t="s">
        <v>8315</v>
      </c>
      <c r="R301" t="s">
        <v>8316</v>
      </c>
      <c r="S301" s="17">
        <f t="shared" si="13"/>
        <v>42521.654328703706</v>
      </c>
      <c r="T301" s="17">
        <f t="shared" si="14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 t="shared" si="12"/>
        <v>42.3</v>
      </c>
      <c r="Q302" s="11" t="s">
        <v>8315</v>
      </c>
      <c r="R302" t="s">
        <v>8316</v>
      </c>
      <c r="S302" s="17">
        <f t="shared" si="13"/>
        <v>41884.599849537037</v>
      </c>
      <c r="T302" s="17">
        <f t="shared" si="14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 t="shared" si="12"/>
        <v>78.88</v>
      </c>
      <c r="Q303" s="11" t="s">
        <v>8315</v>
      </c>
      <c r="R303" t="s">
        <v>8316</v>
      </c>
      <c r="S303" s="17">
        <f t="shared" si="13"/>
        <v>42289.761192129634</v>
      </c>
      <c r="T303" s="17">
        <f t="shared" si="14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 t="shared" si="12"/>
        <v>38.28</v>
      </c>
      <c r="Q304" s="11" t="s">
        <v>8315</v>
      </c>
      <c r="R304" t="s">
        <v>8316</v>
      </c>
      <c r="S304" s="17">
        <f t="shared" si="13"/>
        <v>42243.6252662037</v>
      </c>
      <c r="T304" s="17">
        <f t="shared" si="14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 t="shared" si="12"/>
        <v>55.23</v>
      </c>
      <c r="Q305" s="11" t="s">
        <v>8315</v>
      </c>
      <c r="R305" t="s">
        <v>8316</v>
      </c>
      <c r="S305" s="17">
        <f t="shared" si="13"/>
        <v>42600.756041666667</v>
      </c>
      <c r="T305" s="17">
        <f t="shared" si="14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 t="shared" si="12"/>
        <v>66.150000000000006</v>
      </c>
      <c r="Q306" s="11" t="s">
        <v>8315</v>
      </c>
      <c r="R306" t="s">
        <v>8316</v>
      </c>
      <c r="S306" s="17">
        <f t="shared" si="13"/>
        <v>41829.599791666667</v>
      </c>
      <c r="T306" s="17">
        <f t="shared" si="14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 t="shared" si="12"/>
        <v>104.17</v>
      </c>
      <c r="Q307" s="11" t="s">
        <v>8315</v>
      </c>
      <c r="R307" t="s">
        <v>8316</v>
      </c>
      <c r="S307" s="17">
        <f t="shared" si="13"/>
        <v>42040.831678240742</v>
      </c>
      <c r="T307" s="17">
        <f t="shared" si="14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 t="shared" si="12"/>
        <v>31.38</v>
      </c>
      <c r="Q308" s="11" t="s">
        <v>8315</v>
      </c>
      <c r="R308" t="s">
        <v>8316</v>
      </c>
      <c r="S308" s="17">
        <f t="shared" si="13"/>
        <v>42075.807395833333</v>
      </c>
      <c r="T308" s="17">
        <f t="shared" si="14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 t="shared" si="12"/>
        <v>59.21</v>
      </c>
      <c r="Q309" s="11" t="s">
        <v>8315</v>
      </c>
      <c r="R309" t="s">
        <v>8316</v>
      </c>
      <c r="S309" s="17">
        <f t="shared" si="13"/>
        <v>42073.660694444443</v>
      </c>
      <c r="T309" s="17">
        <f t="shared" si="14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 t="shared" si="12"/>
        <v>119.18</v>
      </c>
      <c r="Q310" s="11" t="s">
        <v>8315</v>
      </c>
      <c r="R310" t="s">
        <v>8316</v>
      </c>
      <c r="S310" s="17">
        <f t="shared" si="13"/>
        <v>42480.078715277778</v>
      </c>
      <c r="T310" s="17">
        <f t="shared" si="14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 t="shared" si="12"/>
        <v>164.62</v>
      </c>
      <c r="Q311" s="11" t="s">
        <v>8315</v>
      </c>
      <c r="R311" t="s">
        <v>8316</v>
      </c>
      <c r="S311" s="17">
        <f t="shared" si="13"/>
        <v>42411.942291666666</v>
      </c>
      <c r="T311" s="17">
        <f t="shared" si="14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 t="shared" si="12"/>
        <v>61.1</v>
      </c>
      <c r="Q312" s="11" t="s">
        <v>8315</v>
      </c>
      <c r="R312" t="s">
        <v>8316</v>
      </c>
      <c r="S312" s="17">
        <f t="shared" si="13"/>
        <v>41753.515856481477</v>
      </c>
      <c r="T312" s="17">
        <f t="shared" si="14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 t="shared" si="12"/>
        <v>56.2</v>
      </c>
      <c r="Q313" s="11" t="s">
        <v>8315</v>
      </c>
      <c r="R313" t="s">
        <v>8316</v>
      </c>
      <c r="S313" s="17">
        <f t="shared" si="13"/>
        <v>42196.028703703705</v>
      </c>
      <c r="T313" s="17">
        <f t="shared" si="14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 t="shared" si="12"/>
        <v>107</v>
      </c>
      <c r="Q314" s="11" t="s">
        <v>8315</v>
      </c>
      <c r="R314" t="s">
        <v>8316</v>
      </c>
      <c r="S314" s="17">
        <f t="shared" si="13"/>
        <v>42016.050451388888</v>
      </c>
      <c r="T314" s="17">
        <f t="shared" si="14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 t="shared" si="12"/>
        <v>179.28</v>
      </c>
      <c r="Q315" s="11" t="s">
        <v>8315</v>
      </c>
      <c r="R315" t="s">
        <v>8316</v>
      </c>
      <c r="S315" s="17">
        <f t="shared" si="13"/>
        <v>41730.276747685188</v>
      </c>
      <c r="T315" s="17">
        <f t="shared" si="14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 t="shared" si="12"/>
        <v>47.41</v>
      </c>
      <c r="Q316" s="11" t="s">
        <v>8315</v>
      </c>
      <c r="R316" t="s">
        <v>8316</v>
      </c>
      <c r="S316" s="17">
        <f t="shared" si="13"/>
        <v>42203.680300925931</v>
      </c>
      <c r="T316" s="17">
        <f t="shared" si="14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 t="shared" si="12"/>
        <v>97.92</v>
      </c>
      <c r="Q317" s="11" t="s">
        <v>8315</v>
      </c>
      <c r="R317" t="s">
        <v>8316</v>
      </c>
      <c r="S317" s="17">
        <f t="shared" si="13"/>
        <v>41974.743148148147</v>
      </c>
      <c r="T317" s="17">
        <f t="shared" si="14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 t="shared" si="12"/>
        <v>58.42</v>
      </c>
      <c r="Q318" s="11" t="s">
        <v>8315</v>
      </c>
      <c r="R318" t="s">
        <v>8316</v>
      </c>
      <c r="S318" s="17">
        <f t="shared" si="13"/>
        <v>41869.740671296298</v>
      </c>
      <c r="T318" s="17">
        <f t="shared" si="14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 t="shared" si="12"/>
        <v>122.54</v>
      </c>
      <c r="Q319" s="11" t="s">
        <v>8315</v>
      </c>
      <c r="R319" t="s">
        <v>8316</v>
      </c>
      <c r="S319" s="17">
        <f t="shared" si="13"/>
        <v>41982.688611111109</v>
      </c>
      <c r="T319" s="17">
        <f t="shared" si="14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 t="shared" si="12"/>
        <v>87.96</v>
      </c>
      <c r="Q320" s="11" t="s">
        <v>8315</v>
      </c>
      <c r="R320" t="s">
        <v>8316</v>
      </c>
      <c r="S320" s="17">
        <f t="shared" si="13"/>
        <v>41976.331979166673</v>
      </c>
      <c r="T320" s="17">
        <f t="shared" si="14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 t="shared" si="12"/>
        <v>136.78</v>
      </c>
      <c r="Q321" s="11" t="s">
        <v>8315</v>
      </c>
      <c r="R321" t="s">
        <v>8316</v>
      </c>
      <c r="S321" s="17">
        <f t="shared" si="13"/>
        <v>41926.942685185182</v>
      </c>
      <c r="T321" s="17">
        <f t="shared" si="14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 t="shared" ref="P322:P385" si="15">IFERROR(ROUND(E322/L322,2),0)</f>
        <v>99.34</v>
      </c>
      <c r="Q322" s="11" t="s">
        <v>8315</v>
      </c>
      <c r="R322" t="s">
        <v>8316</v>
      </c>
      <c r="S322" s="17">
        <f t="shared" ref="S322:S385" si="16">(((J322/60)/60)/24)+DATE(1970,1,1)</f>
        <v>42561.783877314811</v>
      </c>
      <c r="T322" s="17">
        <f t="shared" ref="T322:T385" si="17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 t="shared" si="15"/>
        <v>20</v>
      </c>
      <c r="Q323" s="11" t="s">
        <v>8315</v>
      </c>
      <c r="R323" t="s">
        <v>8316</v>
      </c>
      <c r="S323" s="17">
        <f t="shared" si="16"/>
        <v>42649.54923611111</v>
      </c>
      <c r="T323" s="17">
        <f t="shared" si="17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 t="shared" si="15"/>
        <v>28.89</v>
      </c>
      <c r="Q324" s="11" t="s">
        <v>8315</v>
      </c>
      <c r="R324" t="s">
        <v>8316</v>
      </c>
      <c r="S324" s="17">
        <f t="shared" si="16"/>
        <v>42093.786840277782</v>
      </c>
      <c r="T324" s="17">
        <f t="shared" si="17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 t="shared" si="15"/>
        <v>37.96</v>
      </c>
      <c r="Q325" s="11" t="s">
        <v>8315</v>
      </c>
      <c r="R325" t="s">
        <v>8316</v>
      </c>
      <c r="S325" s="17">
        <f t="shared" si="16"/>
        <v>42026.176180555558</v>
      </c>
      <c r="T325" s="17">
        <f t="shared" si="17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 t="shared" si="15"/>
        <v>58.57</v>
      </c>
      <c r="Q326" s="11" t="s">
        <v>8315</v>
      </c>
      <c r="R326" t="s">
        <v>8316</v>
      </c>
      <c r="S326" s="17">
        <f t="shared" si="16"/>
        <v>42451.095856481479</v>
      </c>
      <c r="T326" s="17">
        <f t="shared" si="17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 t="shared" si="15"/>
        <v>135.63</v>
      </c>
      <c r="Q327" s="11" t="s">
        <v>8315</v>
      </c>
      <c r="R327" t="s">
        <v>8316</v>
      </c>
      <c r="S327" s="17">
        <f t="shared" si="16"/>
        <v>42418.425983796296</v>
      </c>
      <c r="T327" s="17">
        <f t="shared" si="17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 t="shared" si="15"/>
        <v>176.09</v>
      </c>
      <c r="Q328" s="11" t="s">
        <v>8315</v>
      </c>
      <c r="R328" t="s">
        <v>8316</v>
      </c>
      <c r="S328" s="17">
        <f t="shared" si="16"/>
        <v>41964.716319444444</v>
      </c>
      <c r="T328" s="17">
        <f t="shared" si="17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 t="shared" si="15"/>
        <v>151.97999999999999</v>
      </c>
      <c r="Q329" s="11" t="s">
        <v>8315</v>
      </c>
      <c r="R329" t="s">
        <v>8316</v>
      </c>
      <c r="S329" s="17">
        <f t="shared" si="16"/>
        <v>42576.697569444441</v>
      </c>
      <c r="T329" s="17">
        <f t="shared" si="17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 t="shared" si="15"/>
        <v>82.26</v>
      </c>
      <c r="Q330" s="11" t="s">
        <v>8315</v>
      </c>
      <c r="R330" t="s">
        <v>8316</v>
      </c>
      <c r="S330" s="17">
        <f t="shared" si="16"/>
        <v>42125.647534722222</v>
      </c>
      <c r="T330" s="17">
        <f t="shared" si="17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 t="shared" si="15"/>
        <v>68.06</v>
      </c>
      <c r="Q331" s="11" t="s">
        <v>8315</v>
      </c>
      <c r="R331" t="s">
        <v>8316</v>
      </c>
      <c r="S331" s="17">
        <f t="shared" si="16"/>
        <v>42003.948425925926</v>
      </c>
      <c r="T331" s="17">
        <f t="shared" si="17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 t="shared" si="15"/>
        <v>72.709999999999994</v>
      </c>
      <c r="Q332" s="11" t="s">
        <v>8315</v>
      </c>
      <c r="R332" t="s">
        <v>8316</v>
      </c>
      <c r="S332" s="17">
        <f t="shared" si="16"/>
        <v>41988.829942129625</v>
      </c>
      <c r="T332" s="17">
        <f t="shared" si="17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 t="shared" si="15"/>
        <v>77.19</v>
      </c>
      <c r="Q333" s="11" t="s">
        <v>8315</v>
      </c>
      <c r="R333" t="s">
        <v>8316</v>
      </c>
      <c r="S333" s="17">
        <f t="shared" si="16"/>
        <v>41974.898599537039</v>
      </c>
      <c r="T333" s="17">
        <f t="shared" si="17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 t="shared" si="15"/>
        <v>55.97</v>
      </c>
      <c r="Q334" s="11" t="s">
        <v>8315</v>
      </c>
      <c r="R334" t="s">
        <v>8316</v>
      </c>
      <c r="S334" s="17">
        <f t="shared" si="16"/>
        <v>42592.066921296297</v>
      </c>
      <c r="T334" s="17">
        <f t="shared" si="17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 t="shared" si="15"/>
        <v>49.69</v>
      </c>
      <c r="Q335" s="11" t="s">
        <v>8315</v>
      </c>
      <c r="R335" t="s">
        <v>8316</v>
      </c>
      <c r="S335" s="17">
        <f t="shared" si="16"/>
        <v>42050.008368055554</v>
      </c>
      <c r="T335" s="17">
        <f t="shared" si="17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 t="shared" si="15"/>
        <v>77.73</v>
      </c>
      <c r="Q336" s="11" t="s">
        <v>8315</v>
      </c>
      <c r="R336" t="s">
        <v>8316</v>
      </c>
      <c r="S336" s="17">
        <f t="shared" si="16"/>
        <v>42417.585532407407</v>
      </c>
      <c r="T336" s="17">
        <f t="shared" si="17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 t="shared" si="15"/>
        <v>40.78</v>
      </c>
      <c r="Q337" s="11" t="s">
        <v>8315</v>
      </c>
      <c r="R337" t="s">
        <v>8316</v>
      </c>
      <c r="S337" s="17">
        <f t="shared" si="16"/>
        <v>41866.79886574074</v>
      </c>
      <c r="T337" s="17">
        <f t="shared" si="17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 t="shared" si="15"/>
        <v>59.41</v>
      </c>
      <c r="Q338" s="11" t="s">
        <v>8315</v>
      </c>
      <c r="R338" t="s">
        <v>8316</v>
      </c>
      <c r="S338" s="17">
        <f t="shared" si="16"/>
        <v>42220.79487268519</v>
      </c>
      <c r="T338" s="17">
        <f t="shared" si="17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130</v>
      </c>
      <c r="P339">
        <f t="shared" si="15"/>
        <v>3.25</v>
      </c>
      <c r="Q339" s="11" t="s">
        <v>8315</v>
      </c>
      <c r="R339" t="s">
        <v>8316</v>
      </c>
      <c r="S339" s="17">
        <f t="shared" si="16"/>
        <v>42628.849120370374</v>
      </c>
      <c r="T339" s="17">
        <f t="shared" si="17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100</v>
      </c>
      <c r="P340">
        <f t="shared" si="15"/>
        <v>81.67</v>
      </c>
      <c r="Q340" s="11" t="s">
        <v>8315</v>
      </c>
      <c r="R340" t="s">
        <v>8316</v>
      </c>
      <c r="S340" s="17">
        <f t="shared" si="16"/>
        <v>42447.894432870366</v>
      </c>
      <c r="T340" s="17">
        <f t="shared" si="17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171</v>
      </c>
      <c r="P341">
        <f t="shared" si="15"/>
        <v>44.91</v>
      </c>
      <c r="Q341" s="11" t="s">
        <v>8315</v>
      </c>
      <c r="R341" t="s">
        <v>8316</v>
      </c>
      <c r="S341" s="17">
        <f t="shared" si="16"/>
        <v>42283.864351851851</v>
      </c>
      <c r="T341" s="17">
        <f t="shared" si="17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113</v>
      </c>
      <c r="P342">
        <f t="shared" si="15"/>
        <v>49.06</v>
      </c>
      <c r="Q342" s="11" t="s">
        <v>8315</v>
      </c>
      <c r="R342" t="s">
        <v>8316</v>
      </c>
      <c r="S342" s="17">
        <f t="shared" si="16"/>
        <v>42483.015694444446</v>
      </c>
      <c r="T342" s="17">
        <f t="shared" si="17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100</v>
      </c>
      <c r="P343">
        <f t="shared" si="15"/>
        <v>62.5</v>
      </c>
      <c r="Q343" s="11" t="s">
        <v>8315</v>
      </c>
      <c r="R343" t="s">
        <v>8316</v>
      </c>
      <c r="S343" s="17">
        <f t="shared" si="16"/>
        <v>41788.58997685185</v>
      </c>
      <c r="T343" s="17">
        <f t="shared" si="17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101</v>
      </c>
      <c r="P344">
        <f t="shared" si="15"/>
        <v>35.49</v>
      </c>
      <c r="Q344" s="11" t="s">
        <v>8315</v>
      </c>
      <c r="R344" t="s">
        <v>8316</v>
      </c>
      <c r="S344" s="17">
        <f t="shared" si="16"/>
        <v>42144.041851851856</v>
      </c>
      <c r="T344" s="17">
        <f t="shared" si="17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>
        <f t="shared" si="15"/>
        <v>66.47</v>
      </c>
      <c r="Q345" s="11" t="s">
        <v>8315</v>
      </c>
      <c r="R345" t="s">
        <v>8316</v>
      </c>
      <c r="S345" s="17">
        <f t="shared" si="16"/>
        <v>42661.132245370376</v>
      </c>
      <c r="T345" s="17">
        <f t="shared" si="17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105</v>
      </c>
      <c r="P346">
        <f t="shared" si="15"/>
        <v>56.07</v>
      </c>
      <c r="Q346" s="11" t="s">
        <v>8315</v>
      </c>
      <c r="R346" t="s">
        <v>8316</v>
      </c>
      <c r="S346" s="17">
        <f t="shared" si="16"/>
        <v>42037.938206018516</v>
      </c>
      <c r="T346" s="17">
        <f t="shared" si="17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110</v>
      </c>
      <c r="P347">
        <f t="shared" si="15"/>
        <v>47.03</v>
      </c>
      <c r="Q347" s="11" t="s">
        <v>8315</v>
      </c>
      <c r="R347" t="s">
        <v>8316</v>
      </c>
      <c r="S347" s="17">
        <f t="shared" si="16"/>
        <v>42619.935694444444</v>
      </c>
      <c r="T347" s="17">
        <f t="shared" si="17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>
        <f t="shared" si="15"/>
        <v>47.67</v>
      </c>
      <c r="Q348" s="11" t="s">
        <v>8315</v>
      </c>
      <c r="R348" t="s">
        <v>8316</v>
      </c>
      <c r="S348" s="17">
        <f t="shared" si="16"/>
        <v>41877.221886574072</v>
      </c>
      <c r="T348" s="17">
        <f t="shared" si="17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120</v>
      </c>
      <c r="P349">
        <f t="shared" si="15"/>
        <v>88.24</v>
      </c>
      <c r="Q349" s="11" t="s">
        <v>8315</v>
      </c>
      <c r="R349" t="s">
        <v>8316</v>
      </c>
      <c r="S349" s="17">
        <f t="shared" si="16"/>
        <v>41828.736921296295</v>
      </c>
      <c r="T349" s="17">
        <f t="shared" si="17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105</v>
      </c>
      <c r="P350">
        <f t="shared" si="15"/>
        <v>80.72</v>
      </c>
      <c r="Q350" s="11" t="s">
        <v>8315</v>
      </c>
      <c r="R350" t="s">
        <v>8316</v>
      </c>
      <c r="S350" s="17">
        <f t="shared" si="16"/>
        <v>42545.774189814809</v>
      </c>
      <c r="T350" s="17">
        <f t="shared" si="17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100</v>
      </c>
      <c r="P351">
        <f t="shared" si="15"/>
        <v>68.97</v>
      </c>
      <c r="Q351" s="11" t="s">
        <v>8315</v>
      </c>
      <c r="R351" t="s">
        <v>8316</v>
      </c>
      <c r="S351" s="17">
        <f t="shared" si="16"/>
        <v>42460.741747685184</v>
      </c>
      <c r="T351" s="17">
        <f t="shared" si="17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100</v>
      </c>
      <c r="P352">
        <f t="shared" si="15"/>
        <v>550.04</v>
      </c>
      <c r="Q352" s="11" t="s">
        <v>8315</v>
      </c>
      <c r="R352" t="s">
        <v>8316</v>
      </c>
      <c r="S352" s="17">
        <f t="shared" si="16"/>
        <v>41887.292187500003</v>
      </c>
      <c r="T352" s="17">
        <f t="shared" si="17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104</v>
      </c>
      <c r="P353">
        <f t="shared" si="15"/>
        <v>57.78</v>
      </c>
      <c r="Q353" s="11" t="s">
        <v>8315</v>
      </c>
      <c r="R353" t="s">
        <v>8316</v>
      </c>
      <c r="S353" s="17">
        <f t="shared" si="16"/>
        <v>41828.646319444444</v>
      </c>
      <c r="T353" s="17">
        <f t="shared" si="17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116</v>
      </c>
      <c r="P354">
        <f t="shared" si="15"/>
        <v>73.58</v>
      </c>
      <c r="Q354" s="11" t="s">
        <v>8315</v>
      </c>
      <c r="R354" t="s">
        <v>8316</v>
      </c>
      <c r="S354" s="17">
        <f t="shared" si="16"/>
        <v>42173.803217592591</v>
      </c>
      <c r="T354" s="17">
        <f t="shared" si="17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101</v>
      </c>
      <c r="P355">
        <f t="shared" si="15"/>
        <v>75.5</v>
      </c>
      <c r="Q355" s="11" t="s">
        <v>8315</v>
      </c>
      <c r="R355" t="s">
        <v>8316</v>
      </c>
      <c r="S355" s="17">
        <f t="shared" si="16"/>
        <v>41775.858564814815</v>
      </c>
      <c r="T355" s="17">
        <f t="shared" si="17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102</v>
      </c>
      <c r="P356">
        <f t="shared" si="15"/>
        <v>235.46</v>
      </c>
      <c r="Q356" s="11" t="s">
        <v>8315</v>
      </c>
      <c r="R356" t="s">
        <v>8316</v>
      </c>
      <c r="S356" s="17">
        <f t="shared" si="16"/>
        <v>42055.277199074073</v>
      </c>
      <c r="T356" s="17">
        <f t="shared" si="17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111</v>
      </c>
      <c r="P357">
        <f t="shared" si="15"/>
        <v>92.5</v>
      </c>
      <c r="Q357" s="11" t="s">
        <v>8315</v>
      </c>
      <c r="R357" t="s">
        <v>8316</v>
      </c>
      <c r="S357" s="17">
        <f t="shared" si="16"/>
        <v>42447.896666666667</v>
      </c>
      <c r="T357" s="17">
        <f t="shared" si="17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109</v>
      </c>
      <c r="P358">
        <f t="shared" si="15"/>
        <v>46.05</v>
      </c>
      <c r="Q358" s="11" t="s">
        <v>8315</v>
      </c>
      <c r="R358" t="s">
        <v>8316</v>
      </c>
      <c r="S358" s="17">
        <f t="shared" si="16"/>
        <v>42523.248715277776</v>
      </c>
      <c r="T358" s="17">
        <f t="shared" si="17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100</v>
      </c>
      <c r="P359">
        <f t="shared" si="15"/>
        <v>31.58</v>
      </c>
      <c r="Q359" s="11" t="s">
        <v>8315</v>
      </c>
      <c r="R359" t="s">
        <v>8316</v>
      </c>
      <c r="S359" s="17">
        <f t="shared" si="16"/>
        <v>41822.90488425926</v>
      </c>
      <c r="T359" s="17">
        <f t="shared" si="17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104</v>
      </c>
      <c r="P360">
        <f t="shared" si="15"/>
        <v>36.96</v>
      </c>
      <c r="Q360" s="11" t="s">
        <v>8315</v>
      </c>
      <c r="R360" t="s">
        <v>8316</v>
      </c>
      <c r="S360" s="17">
        <f t="shared" si="16"/>
        <v>42185.556157407409</v>
      </c>
      <c r="T360" s="17">
        <f t="shared" si="17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101</v>
      </c>
      <c r="P361">
        <f t="shared" si="15"/>
        <v>88.25</v>
      </c>
      <c r="Q361" s="11" t="s">
        <v>8315</v>
      </c>
      <c r="R361" t="s">
        <v>8316</v>
      </c>
      <c r="S361" s="17">
        <f t="shared" si="16"/>
        <v>41820.62809027778</v>
      </c>
      <c r="T361" s="17">
        <f t="shared" si="17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129</v>
      </c>
      <c r="P362">
        <f t="shared" si="15"/>
        <v>64.38</v>
      </c>
      <c r="Q362" s="11" t="s">
        <v>8315</v>
      </c>
      <c r="R362" t="s">
        <v>8316</v>
      </c>
      <c r="S362" s="17">
        <f t="shared" si="16"/>
        <v>41876.815787037034</v>
      </c>
      <c r="T362" s="17">
        <f t="shared" si="17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103</v>
      </c>
      <c r="P363">
        <f t="shared" si="15"/>
        <v>62.05</v>
      </c>
      <c r="Q363" s="11" t="s">
        <v>8315</v>
      </c>
      <c r="R363" t="s">
        <v>8316</v>
      </c>
      <c r="S363" s="17">
        <f t="shared" si="16"/>
        <v>41802.574282407404</v>
      </c>
      <c r="T363" s="17">
        <f t="shared" si="17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110</v>
      </c>
      <c r="P364">
        <f t="shared" si="15"/>
        <v>73.400000000000006</v>
      </c>
      <c r="Q364" s="11" t="s">
        <v>8315</v>
      </c>
      <c r="R364" t="s">
        <v>8316</v>
      </c>
      <c r="S364" s="17">
        <f t="shared" si="16"/>
        <v>41786.761354166665</v>
      </c>
      <c r="T364" s="17">
        <f t="shared" si="17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113</v>
      </c>
      <c r="P365">
        <f t="shared" si="15"/>
        <v>99.5</v>
      </c>
      <c r="Q365" s="11" t="s">
        <v>8315</v>
      </c>
      <c r="R365" t="s">
        <v>8316</v>
      </c>
      <c r="S365" s="17">
        <f t="shared" si="16"/>
        <v>42627.454097222217</v>
      </c>
      <c r="T365" s="17">
        <f t="shared" si="17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112</v>
      </c>
      <c r="P366">
        <f t="shared" si="15"/>
        <v>62.17</v>
      </c>
      <c r="Q366" s="11" t="s">
        <v>8315</v>
      </c>
      <c r="R366" t="s">
        <v>8316</v>
      </c>
      <c r="S366" s="17">
        <f t="shared" si="16"/>
        <v>42374.651504629626</v>
      </c>
      <c r="T366" s="17">
        <f t="shared" si="17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139</v>
      </c>
      <c r="P367">
        <f t="shared" si="15"/>
        <v>62.33</v>
      </c>
      <c r="Q367" s="11" t="s">
        <v>8315</v>
      </c>
      <c r="R367" t="s">
        <v>8316</v>
      </c>
      <c r="S367" s="17">
        <f t="shared" si="16"/>
        <v>41772.685393518521</v>
      </c>
      <c r="T367" s="17">
        <f t="shared" si="17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111</v>
      </c>
      <c r="P368">
        <f t="shared" si="15"/>
        <v>58.79</v>
      </c>
      <c r="Q368" s="11" t="s">
        <v>8315</v>
      </c>
      <c r="R368" t="s">
        <v>8316</v>
      </c>
      <c r="S368" s="17">
        <f t="shared" si="16"/>
        <v>42633.116851851853</v>
      </c>
      <c r="T368" s="17">
        <f t="shared" si="17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139</v>
      </c>
      <c r="P369">
        <f t="shared" si="15"/>
        <v>45.35</v>
      </c>
      <c r="Q369" s="11" t="s">
        <v>8315</v>
      </c>
      <c r="R369" t="s">
        <v>8316</v>
      </c>
      <c r="S369" s="17">
        <f t="shared" si="16"/>
        <v>42219.180393518516</v>
      </c>
      <c r="T369" s="17">
        <f t="shared" si="17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106</v>
      </c>
      <c r="P370">
        <f t="shared" si="15"/>
        <v>41.94</v>
      </c>
      <c r="Q370" s="11" t="s">
        <v>8315</v>
      </c>
      <c r="R370" t="s">
        <v>8316</v>
      </c>
      <c r="S370" s="17">
        <f t="shared" si="16"/>
        <v>41753.593275462961</v>
      </c>
      <c r="T370" s="17">
        <f t="shared" si="17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101</v>
      </c>
      <c r="P371">
        <f t="shared" si="15"/>
        <v>59.17</v>
      </c>
      <c r="Q371" s="11" t="s">
        <v>8315</v>
      </c>
      <c r="R371" t="s">
        <v>8316</v>
      </c>
      <c r="S371" s="17">
        <f t="shared" si="16"/>
        <v>42230.662731481483</v>
      </c>
      <c r="T371" s="17">
        <f t="shared" si="17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100</v>
      </c>
      <c r="P372">
        <f t="shared" si="15"/>
        <v>200.49</v>
      </c>
      <c r="Q372" s="11" t="s">
        <v>8315</v>
      </c>
      <c r="R372" t="s">
        <v>8316</v>
      </c>
      <c r="S372" s="17">
        <f t="shared" si="16"/>
        <v>41787.218229166669</v>
      </c>
      <c r="T372" s="17">
        <f t="shared" si="17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118</v>
      </c>
      <c r="P373">
        <f t="shared" si="15"/>
        <v>57.26</v>
      </c>
      <c r="Q373" s="11" t="s">
        <v>8315</v>
      </c>
      <c r="R373" t="s">
        <v>8316</v>
      </c>
      <c r="S373" s="17">
        <f t="shared" si="16"/>
        <v>42147.826840277776</v>
      </c>
      <c r="T373" s="17">
        <f t="shared" si="17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120</v>
      </c>
      <c r="P374">
        <f t="shared" si="15"/>
        <v>58.06</v>
      </c>
      <c r="Q374" s="11" t="s">
        <v>8315</v>
      </c>
      <c r="R374" t="s">
        <v>8316</v>
      </c>
      <c r="S374" s="17">
        <f t="shared" si="16"/>
        <v>41940.598182870373</v>
      </c>
      <c r="T374" s="17">
        <f t="shared" si="17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128</v>
      </c>
      <c r="P375">
        <f t="shared" si="15"/>
        <v>186.8</v>
      </c>
      <c r="Q375" s="11" t="s">
        <v>8315</v>
      </c>
      <c r="R375" t="s">
        <v>8316</v>
      </c>
      <c r="S375" s="17">
        <f t="shared" si="16"/>
        <v>42020.700567129628</v>
      </c>
      <c r="T375" s="17">
        <f t="shared" si="17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126</v>
      </c>
      <c r="P376">
        <f t="shared" si="15"/>
        <v>74.12</v>
      </c>
      <c r="Q376" s="11" t="s">
        <v>8315</v>
      </c>
      <c r="R376" t="s">
        <v>8316</v>
      </c>
      <c r="S376" s="17">
        <f t="shared" si="16"/>
        <v>41891.96503472222</v>
      </c>
      <c r="T376" s="17">
        <f t="shared" si="17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107</v>
      </c>
      <c r="P377">
        <f t="shared" si="15"/>
        <v>62.67</v>
      </c>
      <c r="Q377" s="11" t="s">
        <v>8315</v>
      </c>
      <c r="R377" t="s">
        <v>8316</v>
      </c>
      <c r="S377" s="17">
        <f t="shared" si="16"/>
        <v>42490.133877314816</v>
      </c>
      <c r="T377" s="17">
        <f t="shared" si="17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100</v>
      </c>
      <c r="P378">
        <f t="shared" si="15"/>
        <v>121.36</v>
      </c>
      <c r="Q378" s="11" t="s">
        <v>8315</v>
      </c>
      <c r="R378" t="s">
        <v>8316</v>
      </c>
      <c r="S378" s="17">
        <f t="shared" si="16"/>
        <v>41995.870486111111</v>
      </c>
      <c r="T378" s="17">
        <f t="shared" si="17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111</v>
      </c>
      <c r="P379">
        <f t="shared" si="15"/>
        <v>40.630000000000003</v>
      </c>
      <c r="Q379" s="11" t="s">
        <v>8315</v>
      </c>
      <c r="R379" t="s">
        <v>8316</v>
      </c>
      <c r="S379" s="17">
        <f t="shared" si="16"/>
        <v>42401.806562500002</v>
      </c>
      <c r="T379" s="17">
        <f t="shared" si="17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101</v>
      </c>
      <c r="P380">
        <f t="shared" si="15"/>
        <v>63</v>
      </c>
      <c r="Q380" s="11" t="s">
        <v>8315</v>
      </c>
      <c r="R380" t="s">
        <v>8316</v>
      </c>
      <c r="S380" s="17">
        <f t="shared" si="16"/>
        <v>41897.602037037039</v>
      </c>
      <c r="T380" s="17">
        <f t="shared" si="17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121</v>
      </c>
      <c r="P381">
        <f t="shared" si="15"/>
        <v>33.67</v>
      </c>
      <c r="Q381" s="11" t="s">
        <v>8315</v>
      </c>
      <c r="R381" t="s">
        <v>8316</v>
      </c>
      <c r="S381" s="17">
        <f t="shared" si="16"/>
        <v>41882.585648148146</v>
      </c>
      <c r="T381" s="17">
        <f t="shared" si="17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123</v>
      </c>
      <c r="P382">
        <f t="shared" si="15"/>
        <v>43.2</v>
      </c>
      <c r="Q382" s="11" t="s">
        <v>8315</v>
      </c>
      <c r="R382" t="s">
        <v>8316</v>
      </c>
      <c r="S382" s="17">
        <f t="shared" si="16"/>
        <v>42556.504490740743</v>
      </c>
      <c r="T382" s="17">
        <f t="shared" si="17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103</v>
      </c>
      <c r="P383">
        <f t="shared" si="15"/>
        <v>83.57</v>
      </c>
      <c r="Q383" s="11" t="s">
        <v>8315</v>
      </c>
      <c r="R383" t="s">
        <v>8316</v>
      </c>
      <c r="S383" s="17">
        <f t="shared" si="16"/>
        <v>41792.542986111112</v>
      </c>
      <c r="T383" s="17">
        <f t="shared" si="17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121</v>
      </c>
      <c r="P384">
        <f t="shared" si="15"/>
        <v>140</v>
      </c>
      <c r="Q384" s="11" t="s">
        <v>8315</v>
      </c>
      <c r="R384" t="s">
        <v>8316</v>
      </c>
      <c r="S384" s="17">
        <f t="shared" si="16"/>
        <v>41879.913761574076</v>
      </c>
      <c r="T384" s="17">
        <f t="shared" si="17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186</v>
      </c>
      <c r="P385">
        <f t="shared" si="15"/>
        <v>80.87</v>
      </c>
      <c r="Q385" s="11" t="s">
        <v>8315</v>
      </c>
      <c r="R385" t="s">
        <v>8316</v>
      </c>
      <c r="S385" s="17">
        <f t="shared" si="16"/>
        <v>42552.048356481479</v>
      </c>
      <c r="T385" s="17">
        <f t="shared" si="17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300</v>
      </c>
      <c r="P386">
        <f t="shared" ref="P386:P413" si="18">IFERROR(ROUND(E386/L386,2),0)</f>
        <v>53.85</v>
      </c>
      <c r="Q386" s="11" t="s">
        <v>8315</v>
      </c>
      <c r="R386" t="s">
        <v>8316</v>
      </c>
      <c r="S386" s="17">
        <f t="shared" ref="S386:S413" si="19">(((J386/60)/60)/24)+DATE(1970,1,1)</f>
        <v>41810.142199074071</v>
      </c>
      <c r="T386" s="17">
        <f t="shared" ref="T386:T413" si="20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141</v>
      </c>
      <c r="P387">
        <f t="shared" si="18"/>
        <v>67.959999999999994</v>
      </c>
      <c r="Q387" s="11" t="s">
        <v>8315</v>
      </c>
      <c r="R387" t="s">
        <v>8316</v>
      </c>
      <c r="S387" s="17">
        <f t="shared" si="19"/>
        <v>42072.576249999998</v>
      </c>
      <c r="T387" s="17">
        <f t="shared" si="20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114</v>
      </c>
      <c r="P388">
        <f t="shared" si="18"/>
        <v>27.14</v>
      </c>
      <c r="Q388" s="11" t="s">
        <v>8315</v>
      </c>
      <c r="R388" t="s">
        <v>8316</v>
      </c>
      <c r="S388" s="17">
        <f t="shared" si="19"/>
        <v>41779.724224537036</v>
      </c>
      <c r="T388" s="17">
        <f t="shared" si="20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154</v>
      </c>
      <c r="P389">
        <f t="shared" si="18"/>
        <v>110.87</v>
      </c>
      <c r="Q389" s="11" t="s">
        <v>8315</v>
      </c>
      <c r="R389" t="s">
        <v>8316</v>
      </c>
      <c r="S389" s="17">
        <f t="shared" si="19"/>
        <v>42134.172071759262</v>
      </c>
      <c r="T389" s="17">
        <f t="shared" si="20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102</v>
      </c>
      <c r="P390">
        <f t="shared" si="18"/>
        <v>106.84</v>
      </c>
      <c r="Q390" s="11" t="s">
        <v>8315</v>
      </c>
      <c r="R390" t="s">
        <v>8316</v>
      </c>
      <c r="S390" s="17">
        <f t="shared" si="19"/>
        <v>42505.738032407404</v>
      </c>
      <c r="T390" s="17">
        <f t="shared" si="20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102</v>
      </c>
      <c r="P391">
        <f t="shared" si="18"/>
        <v>105.52</v>
      </c>
      <c r="Q391" s="11" t="s">
        <v>8315</v>
      </c>
      <c r="R391" t="s">
        <v>8316</v>
      </c>
      <c r="S391" s="17">
        <f t="shared" si="19"/>
        <v>42118.556331018524</v>
      </c>
      <c r="T391" s="17">
        <f t="shared" si="20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156</v>
      </c>
      <c r="P392">
        <f t="shared" si="18"/>
        <v>51.92</v>
      </c>
      <c r="Q392" s="11" t="s">
        <v>8315</v>
      </c>
      <c r="R392" t="s">
        <v>8316</v>
      </c>
      <c r="S392" s="17">
        <f t="shared" si="19"/>
        <v>42360.887835648144</v>
      </c>
      <c r="T392" s="17">
        <f t="shared" si="20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105</v>
      </c>
      <c r="P393">
        <f t="shared" si="18"/>
        <v>86.23</v>
      </c>
      <c r="Q393" s="11" t="s">
        <v>8315</v>
      </c>
      <c r="R393" t="s">
        <v>8316</v>
      </c>
      <c r="S393" s="17">
        <f t="shared" si="19"/>
        <v>42165.993125000001</v>
      </c>
      <c r="T393" s="17">
        <f t="shared" si="20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101</v>
      </c>
      <c r="P394">
        <f t="shared" si="18"/>
        <v>114.55</v>
      </c>
      <c r="Q394" s="11" t="s">
        <v>8315</v>
      </c>
      <c r="R394" t="s">
        <v>8316</v>
      </c>
      <c r="S394" s="17">
        <f t="shared" si="19"/>
        <v>41927.936157407406</v>
      </c>
      <c r="T394" s="17">
        <f t="shared" si="20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339</v>
      </c>
      <c r="P395">
        <f t="shared" si="18"/>
        <v>62.59</v>
      </c>
      <c r="Q395" s="11" t="s">
        <v>8315</v>
      </c>
      <c r="R395" t="s">
        <v>8316</v>
      </c>
      <c r="S395" s="17">
        <f t="shared" si="19"/>
        <v>42462.140868055561</v>
      </c>
      <c r="T395" s="17">
        <f t="shared" si="20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101</v>
      </c>
      <c r="P396">
        <f t="shared" si="18"/>
        <v>61.06</v>
      </c>
      <c r="Q396" s="11" t="s">
        <v>8315</v>
      </c>
      <c r="R396" t="s">
        <v>8316</v>
      </c>
      <c r="S396" s="17">
        <f t="shared" si="19"/>
        <v>42632.348310185189</v>
      </c>
      <c r="T396" s="17">
        <f t="shared" si="20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122</v>
      </c>
      <c r="P397">
        <f t="shared" si="18"/>
        <v>70.23</v>
      </c>
      <c r="Q397" s="11" t="s">
        <v>8315</v>
      </c>
      <c r="R397" t="s">
        <v>8316</v>
      </c>
      <c r="S397" s="17">
        <f t="shared" si="19"/>
        <v>42054.849050925928</v>
      </c>
      <c r="T397" s="17">
        <f t="shared" si="20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101</v>
      </c>
      <c r="P398">
        <f t="shared" si="18"/>
        <v>78.52</v>
      </c>
      <c r="Q398" s="11" t="s">
        <v>8315</v>
      </c>
      <c r="R398" t="s">
        <v>8316</v>
      </c>
      <c r="S398" s="17">
        <f t="shared" si="19"/>
        <v>42497.275706018518</v>
      </c>
      <c r="T398" s="17">
        <f t="shared" si="20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140</v>
      </c>
      <c r="P399">
        <f t="shared" si="18"/>
        <v>61.82</v>
      </c>
      <c r="Q399" s="11" t="s">
        <v>8315</v>
      </c>
      <c r="R399" t="s">
        <v>8316</v>
      </c>
      <c r="S399" s="17">
        <f t="shared" si="19"/>
        <v>42058.904074074075</v>
      </c>
      <c r="T399" s="17">
        <f t="shared" si="20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119</v>
      </c>
      <c r="P400">
        <f t="shared" si="18"/>
        <v>48.34</v>
      </c>
      <c r="Q400" s="11" t="s">
        <v>8315</v>
      </c>
      <c r="R400" t="s">
        <v>8316</v>
      </c>
      <c r="S400" s="17">
        <f t="shared" si="19"/>
        <v>41807.690081018518</v>
      </c>
      <c r="T400" s="17">
        <f t="shared" si="20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107</v>
      </c>
      <c r="P401">
        <f t="shared" si="18"/>
        <v>107.25</v>
      </c>
      <c r="Q401" s="11" t="s">
        <v>8315</v>
      </c>
      <c r="R401" t="s">
        <v>8316</v>
      </c>
      <c r="S401" s="17">
        <f t="shared" si="19"/>
        <v>42284.69694444444</v>
      </c>
      <c r="T401" s="17">
        <f t="shared" si="20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228</v>
      </c>
      <c r="P402">
        <f t="shared" si="18"/>
        <v>57</v>
      </c>
      <c r="Q402" s="11" t="s">
        <v>8315</v>
      </c>
      <c r="R402" t="s">
        <v>8316</v>
      </c>
      <c r="S402" s="17">
        <f t="shared" si="19"/>
        <v>42045.84238425926</v>
      </c>
      <c r="T402" s="17">
        <f t="shared" si="20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106</v>
      </c>
      <c r="P403">
        <f t="shared" si="18"/>
        <v>40.92</v>
      </c>
      <c r="Q403" s="11" t="s">
        <v>8315</v>
      </c>
      <c r="R403" t="s">
        <v>8316</v>
      </c>
      <c r="S403" s="17">
        <f t="shared" si="19"/>
        <v>42184.209537037037</v>
      </c>
      <c r="T403" s="17">
        <f t="shared" si="20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105</v>
      </c>
      <c r="P404">
        <f t="shared" si="18"/>
        <v>79.540000000000006</v>
      </c>
      <c r="Q404" s="11" t="s">
        <v>8315</v>
      </c>
      <c r="R404" t="s">
        <v>8316</v>
      </c>
      <c r="S404" s="17">
        <f t="shared" si="19"/>
        <v>42341.180636574078</v>
      </c>
      <c r="T404" s="17">
        <f t="shared" si="20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106</v>
      </c>
      <c r="P405">
        <f t="shared" si="18"/>
        <v>64.63</v>
      </c>
      <c r="Q405" s="11" t="s">
        <v>8315</v>
      </c>
      <c r="R405" t="s">
        <v>8316</v>
      </c>
      <c r="S405" s="17">
        <f t="shared" si="19"/>
        <v>42170.910231481481</v>
      </c>
      <c r="T405" s="17">
        <f t="shared" si="20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</v>
      </c>
      <c r="P406">
        <f t="shared" si="18"/>
        <v>107.57</v>
      </c>
      <c r="Q406" s="11" t="s">
        <v>8315</v>
      </c>
      <c r="R406" t="s">
        <v>8316</v>
      </c>
      <c r="S406" s="17">
        <f t="shared" si="19"/>
        <v>42151.069606481484</v>
      </c>
      <c r="T406" s="17">
        <f t="shared" si="20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</v>
      </c>
      <c r="P407">
        <f t="shared" si="18"/>
        <v>178.57</v>
      </c>
      <c r="Q407" s="11" t="s">
        <v>8315</v>
      </c>
      <c r="R407" t="s">
        <v>8316</v>
      </c>
      <c r="S407" s="17">
        <f t="shared" si="19"/>
        <v>41944.527627314819</v>
      </c>
      <c r="T407" s="17">
        <f t="shared" si="20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 t="shared" si="18"/>
        <v>62.63</v>
      </c>
      <c r="Q408" s="11" t="s">
        <v>8315</v>
      </c>
      <c r="R408" t="s">
        <v>8316</v>
      </c>
      <c r="S408" s="17">
        <f t="shared" si="19"/>
        <v>42593.865405092598</v>
      </c>
      <c r="T408" s="17">
        <f t="shared" si="20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225</v>
      </c>
      <c r="P409">
        <f t="shared" si="18"/>
        <v>75</v>
      </c>
      <c r="Q409" s="11" t="s">
        <v>8315</v>
      </c>
      <c r="R409" t="s">
        <v>8316</v>
      </c>
      <c r="S409" s="17">
        <f t="shared" si="19"/>
        <v>42503.740868055553</v>
      </c>
      <c r="T409" s="17">
        <f t="shared" si="20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>
        <f t="shared" si="18"/>
        <v>58.9</v>
      </c>
      <c r="Q410" s="11" t="s">
        <v>8315</v>
      </c>
      <c r="R410" t="s">
        <v>8316</v>
      </c>
      <c r="S410" s="17">
        <f t="shared" si="19"/>
        <v>41927.848900462966</v>
      </c>
      <c r="T410" s="17">
        <f t="shared" si="20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105</v>
      </c>
      <c r="P411">
        <f t="shared" si="18"/>
        <v>139.56</v>
      </c>
      <c r="Q411" s="11" t="s">
        <v>8315</v>
      </c>
      <c r="R411" t="s">
        <v>8316</v>
      </c>
      <c r="S411" s="17">
        <f t="shared" si="19"/>
        <v>42375.114988425921</v>
      </c>
      <c r="T411" s="17">
        <f t="shared" si="20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113</v>
      </c>
      <c r="P412">
        <f t="shared" si="18"/>
        <v>64.290000000000006</v>
      </c>
      <c r="Q412" s="11" t="s">
        <v>8315</v>
      </c>
      <c r="R412" t="s">
        <v>8316</v>
      </c>
      <c r="S412" s="17">
        <f t="shared" si="19"/>
        <v>42553.926527777774</v>
      </c>
      <c r="T412" s="17">
        <f t="shared" si="20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101</v>
      </c>
      <c r="P413">
        <f t="shared" si="18"/>
        <v>63.28</v>
      </c>
      <c r="Q413" s="11" t="s">
        <v>8315</v>
      </c>
      <c r="R413" t="s">
        <v>8316</v>
      </c>
      <c r="S413" s="17">
        <f t="shared" si="19"/>
        <v>42155.142638888887</v>
      </c>
      <c r="T413" s="17">
        <f t="shared" si="20"/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O413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65FDB-3807-4BA5-A286-E8B088BB38D4}">
  <dimension ref="A1:T251"/>
  <sheetViews>
    <sheetView workbookViewId="0">
      <selection sqref="A1:T251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6" t="s">
        <v>8365</v>
      </c>
      <c r="T1" s="16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>
        <f t="shared" ref="P2:P65" si="0">IFERROR(ROUND(E2/L2,2),0)</f>
        <v>0</v>
      </c>
      <c r="Q2" s="11" t="s">
        <v>8315</v>
      </c>
      <c r="R2" t="s">
        <v>8316</v>
      </c>
      <c r="S2" s="17">
        <f t="shared" ref="S2:S65" si="1">(((J2/60)/60)/24)+DATE(1970,1,1)</f>
        <v>42492.737847222219</v>
      </c>
      <c r="T2" s="17">
        <f t="shared" ref="T2:T65" si="2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>ROUND(E3/D3*100,0)</f>
        <v>32</v>
      </c>
      <c r="P3">
        <f t="shared" si="0"/>
        <v>60.67</v>
      </c>
      <c r="Q3" s="11" t="s">
        <v>8315</v>
      </c>
      <c r="R3" t="s">
        <v>8316</v>
      </c>
      <c r="S3" s="17">
        <f t="shared" si="1"/>
        <v>42103.016585648147</v>
      </c>
      <c r="T3" s="17">
        <f t="shared" si="2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>ROUND(E4/D4*100,0)</f>
        <v>0</v>
      </c>
      <c r="P4">
        <f t="shared" si="0"/>
        <v>0</v>
      </c>
      <c r="Q4" s="11" t="s">
        <v>8315</v>
      </c>
      <c r="R4" t="s">
        <v>8316</v>
      </c>
      <c r="S4" s="17">
        <f t="shared" si="1"/>
        <v>42108.692060185189</v>
      </c>
      <c r="T4" s="17">
        <f t="shared" si="2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>
        <f t="shared" si="0"/>
        <v>0</v>
      </c>
      <c r="Q5" s="11" t="s">
        <v>8315</v>
      </c>
      <c r="R5" t="s">
        <v>8316</v>
      </c>
      <c r="S5" s="17">
        <f t="shared" si="1"/>
        <v>42453.806307870371</v>
      </c>
      <c r="T5" s="17">
        <f t="shared" si="2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>ROUND(E6/D6*100,0)</f>
        <v>0</v>
      </c>
      <c r="P6">
        <f t="shared" si="0"/>
        <v>23.33</v>
      </c>
      <c r="Q6" s="11" t="s">
        <v>8315</v>
      </c>
      <c r="R6" t="s">
        <v>8316</v>
      </c>
      <c r="S6" s="17">
        <f t="shared" si="1"/>
        <v>42123.648831018523</v>
      </c>
      <c r="T6" s="17">
        <f t="shared" si="2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>ROUND(E7/D7*100,0)</f>
        <v>4</v>
      </c>
      <c r="P7">
        <f t="shared" si="0"/>
        <v>23.92</v>
      </c>
      <c r="Q7" s="11" t="s">
        <v>8315</v>
      </c>
      <c r="R7" t="s">
        <v>8316</v>
      </c>
      <c r="S7" s="17">
        <f t="shared" si="1"/>
        <v>41858.007071759261</v>
      </c>
      <c r="T7" s="17">
        <f t="shared" si="2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>ROUND(E8/D8*100,0)</f>
        <v>2</v>
      </c>
      <c r="P8">
        <f t="shared" si="0"/>
        <v>15.83</v>
      </c>
      <c r="Q8" s="11" t="s">
        <v>8315</v>
      </c>
      <c r="R8" t="s">
        <v>8316</v>
      </c>
      <c r="S8" s="17">
        <f t="shared" si="1"/>
        <v>41781.045173611114</v>
      </c>
      <c r="T8" s="17">
        <f t="shared" si="2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>ROUND(E9/D9*100,0)</f>
        <v>50</v>
      </c>
      <c r="P9">
        <f t="shared" si="0"/>
        <v>60</v>
      </c>
      <c r="Q9" s="11" t="s">
        <v>8315</v>
      </c>
      <c r="R9" t="s">
        <v>8316</v>
      </c>
      <c r="S9" s="17">
        <f t="shared" si="1"/>
        <v>42370.007766203707</v>
      </c>
      <c r="T9" s="17">
        <f t="shared" si="2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>ROUND(E10/D10*100,0)</f>
        <v>5</v>
      </c>
      <c r="P10">
        <f t="shared" si="0"/>
        <v>24.33</v>
      </c>
      <c r="Q10" s="11" t="s">
        <v>8315</v>
      </c>
      <c r="R10" t="s">
        <v>8316</v>
      </c>
      <c r="S10" s="17">
        <f t="shared" si="1"/>
        <v>42165.037581018521</v>
      </c>
      <c r="T10" s="17">
        <f t="shared" si="2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>ROUND(E11/D11*100,0)</f>
        <v>7</v>
      </c>
      <c r="P11">
        <f t="shared" si="0"/>
        <v>29.56</v>
      </c>
      <c r="Q11" s="11" t="s">
        <v>8315</v>
      </c>
      <c r="R11" t="s">
        <v>8316</v>
      </c>
      <c r="S11" s="17">
        <f t="shared" si="1"/>
        <v>42480.800648148142</v>
      </c>
      <c r="T11" s="17">
        <f t="shared" si="2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>ROUND(E12/D12*100,0)</f>
        <v>0</v>
      </c>
      <c r="P12">
        <f t="shared" si="0"/>
        <v>18.329999999999998</v>
      </c>
      <c r="Q12" s="11" t="s">
        <v>8315</v>
      </c>
      <c r="R12" t="s">
        <v>8316</v>
      </c>
      <c r="S12" s="17">
        <f t="shared" si="1"/>
        <v>41784.789687500001</v>
      </c>
      <c r="T12" s="17">
        <f t="shared" si="2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>ROUND(E13/D13*100,0)</f>
        <v>0</v>
      </c>
      <c r="P13">
        <f t="shared" si="0"/>
        <v>20</v>
      </c>
      <c r="Q13" s="11" t="s">
        <v>8315</v>
      </c>
      <c r="R13" t="s">
        <v>8316</v>
      </c>
      <c r="S13" s="17">
        <f t="shared" si="1"/>
        <v>41831.675034722226</v>
      </c>
      <c r="T13" s="17">
        <f t="shared" si="2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>ROUND(E14/D14*100,0)</f>
        <v>0</v>
      </c>
      <c r="P14">
        <f t="shared" si="0"/>
        <v>0</v>
      </c>
      <c r="Q14" s="11" t="s">
        <v>8315</v>
      </c>
      <c r="R14" t="s">
        <v>8316</v>
      </c>
      <c r="S14" s="17">
        <f t="shared" si="1"/>
        <v>41950.114108796297</v>
      </c>
      <c r="T14" s="17">
        <f t="shared" si="2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>ROUND(E15/D15*100,0)</f>
        <v>1</v>
      </c>
      <c r="P15">
        <f t="shared" si="0"/>
        <v>22.5</v>
      </c>
      <c r="Q15" s="11" t="s">
        <v>8315</v>
      </c>
      <c r="R15" t="s">
        <v>8316</v>
      </c>
      <c r="S15" s="17">
        <f t="shared" si="1"/>
        <v>42627.955104166671</v>
      </c>
      <c r="T15" s="17">
        <f t="shared" si="2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>ROUND(E16/D16*100,0)</f>
        <v>20</v>
      </c>
      <c r="P16">
        <f t="shared" si="0"/>
        <v>50.4</v>
      </c>
      <c r="Q16" s="11" t="s">
        <v>8315</v>
      </c>
      <c r="R16" t="s">
        <v>8316</v>
      </c>
      <c r="S16" s="17">
        <f t="shared" si="1"/>
        <v>42531.195277777777</v>
      </c>
      <c r="T16" s="17">
        <f t="shared" si="2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>ROUND(E17/D17*100,0)</f>
        <v>42</v>
      </c>
      <c r="P17">
        <f t="shared" si="0"/>
        <v>105.03</v>
      </c>
      <c r="Q17" s="11" t="s">
        <v>8315</v>
      </c>
      <c r="R17" t="s">
        <v>8316</v>
      </c>
      <c r="S17" s="17">
        <f t="shared" si="1"/>
        <v>42618.827013888891</v>
      </c>
      <c r="T17" s="17">
        <f t="shared" si="2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>ROUND(E18/D18*100,0)</f>
        <v>1</v>
      </c>
      <c r="P18">
        <f t="shared" si="0"/>
        <v>35.4</v>
      </c>
      <c r="Q18" s="11" t="s">
        <v>8315</v>
      </c>
      <c r="R18" t="s">
        <v>8316</v>
      </c>
      <c r="S18" s="17">
        <f t="shared" si="1"/>
        <v>42540.593530092592</v>
      </c>
      <c r="T18" s="17">
        <f t="shared" si="2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>ROUND(E19/D19*100,0)</f>
        <v>15</v>
      </c>
      <c r="P19">
        <f t="shared" si="0"/>
        <v>83.33</v>
      </c>
      <c r="Q19" s="11" t="s">
        <v>8315</v>
      </c>
      <c r="R19" t="s">
        <v>8316</v>
      </c>
      <c r="S19" s="17">
        <f t="shared" si="1"/>
        <v>41746.189409722225</v>
      </c>
      <c r="T19" s="17">
        <f t="shared" si="2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>ROUND(E20/D20*100,0)</f>
        <v>5</v>
      </c>
      <c r="P20">
        <f t="shared" si="0"/>
        <v>35.92</v>
      </c>
      <c r="Q20" s="11" t="s">
        <v>8315</v>
      </c>
      <c r="R20" t="s">
        <v>8316</v>
      </c>
      <c r="S20" s="17">
        <f t="shared" si="1"/>
        <v>41974.738576388889</v>
      </c>
      <c r="T20" s="17">
        <f t="shared" si="2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>ROUND(E21/D21*100,0)</f>
        <v>0</v>
      </c>
      <c r="P21">
        <f t="shared" si="0"/>
        <v>0</v>
      </c>
      <c r="Q21" s="11" t="s">
        <v>8315</v>
      </c>
      <c r="R21" t="s">
        <v>8316</v>
      </c>
      <c r="S21" s="17">
        <f t="shared" si="1"/>
        <v>42115.11618055556</v>
      </c>
      <c r="T21" s="17">
        <f t="shared" si="2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>ROUND(E22/D22*100,0)</f>
        <v>38</v>
      </c>
      <c r="P22">
        <f t="shared" si="0"/>
        <v>119.13</v>
      </c>
      <c r="Q22" s="11" t="s">
        <v>8315</v>
      </c>
      <c r="R22" t="s">
        <v>8316</v>
      </c>
      <c r="S22" s="17">
        <f t="shared" si="1"/>
        <v>42002.817488425921</v>
      </c>
      <c r="T22" s="17">
        <f t="shared" si="2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>ROUND(E23/D23*100,0)</f>
        <v>5</v>
      </c>
      <c r="P23">
        <f t="shared" si="0"/>
        <v>90.33</v>
      </c>
      <c r="Q23" s="11" t="s">
        <v>8315</v>
      </c>
      <c r="R23" t="s">
        <v>8316</v>
      </c>
      <c r="S23" s="17">
        <f t="shared" si="1"/>
        <v>42722.84474537037</v>
      </c>
      <c r="T23" s="17">
        <f t="shared" si="2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>ROUND(E24/D24*100,0)</f>
        <v>0</v>
      </c>
      <c r="P24">
        <f t="shared" si="0"/>
        <v>2.33</v>
      </c>
      <c r="Q24" s="11" t="s">
        <v>8315</v>
      </c>
      <c r="R24" t="s">
        <v>8316</v>
      </c>
      <c r="S24" s="17">
        <f t="shared" si="1"/>
        <v>42465.128391203703</v>
      </c>
      <c r="T24" s="17">
        <f t="shared" si="2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>ROUND(E25/D25*100,0)</f>
        <v>0</v>
      </c>
      <c r="P25">
        <f t="shared" si="0"/>
        <v>0</v>
      </c>
      <c r="Q25" s="11" t="s">
        <v>8315</v>
      </c>
      <c r="R25" t="s">
        <v>8316</v>
      </c>
      <c r="S25" s="17">
        <f t="shared" si="1"/>
        <v>42171.743969907402</v>
      </c>
      <c r="T25" s="17">
        <f t="shared" si="2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>ROUND(E26/D26*100,0)</f>
        <v>11</v>
      </c>
      <c r="P26">
        <f t="shared" si="0"/>
        <v>108.33</v>
      </c>
      <c r="Q26" s="11" t="s">
        <v>8315</v>
      </c>
      <c r="R26" t="s">
        <v>8316</v>
      </c>
      <c r="S26" s="17">
        <f t="shared" si="1"/>
        <v>42672.955138888887</v>
      </c>
      <c r="T26" s="17">
        <f t="shared" si="2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>ROUND(E27/D27*100,0)</f>
        <v>0</v>
      </c>
      <c r="P27">
        <f t="shared" si="0"/>
        <v>29</v>
      </c>
      <c r="Q27" s="11" t="s">
        <v>8315</v>
      </c>
      <c r="R27" t="s">
        <v>8316</v>
      </c>
      <c r="S27" s="17">
        <f t="shared" si="1"/>
        <v>42359.725243055553</v>
      </c>
      <c r="T27" s="17">
        <f t="shared" si="2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>ROUND(E28/D28*100,0)</f>
        <v>23</v>
      </c>
      <c r="P28">
        <f t="shared" si="0"/>
        <v>96.55</v>
      </c>
      <c r="Q28" s="11" t="s">
        <v>8315</v>
      </c>
      <c r="R28" t="s">
        <v>8316</v>
      </c>
      <c r="S28" s="17">
        <f t="shared" si="1"/>
        <v>42192.905694444446</v>
      </c>
      <c r="T28" s="17">
        <f t="shared" si="2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>
        <f t="shared" si="0"/>
        <v>0</v>
      </c>
      <c r="Q29" s="11" t="s">
        <v>8315</v>
      </c>
      <c r="R29" t="s">
        <v>8316</v>
      </c>
      <c r="S29" s="17">
        <f t="shared" si="1"/>
        <v>41916.597638888888</v>
      </c>
      <c r="T29" s="17">
        <f t="shared" si="2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>ROUND(E30/D30*100,0)</f>
        <v>34</v>
      </c>
      <c r="P30">
        <f t="shared" si="0"/>
        <v>63</v>
      </c>
      <c r="Q30" s="11" t="s">
        <v>8315</v>
      </c>
      <c r="R30" t="s">
        <v>8316</v>
      </c>
      <c r="S30" s="17">
        <f t="shared" si="1"/>
        <v>42461.596273148149</v>
      </c>
      <c r="T30" s="17">
        <f t="shared" si="2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>ROUND(E31/D31*100,0)</f>
        <v>19</v>
      </c>
      <c r="P31">
        <f t="shared" si="0"/>
        <v>381.6</v>
      </c>
      <c r="Q31" s="11" t="s">
        <v>8315</v>
      </c>
      <c r="R31" t="s">
        <v>8316</v>
      </c>
      <c r="S31" s="17">
        <f t="shared" si="1"/>
        <v>42370.90320601852</v>
      </c>
      <c r="T31" s="17">
        <f t="shared" si="2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>ROUND(E32/D32*100,0)</f>
        <v>0</v>
      </c>
      <c r="P32">
        <f t="shared" si="0"/>
        <v>46.25</v>
      </c>
      <c r="Q32" s="11" t="s">
        <v>8315</v>
      </c>
      <c r="R32" t="s">
        <v>8316</v>
      </c>
      <c r="S32" s="17">
        <f t="shared" si="1"/>
        <v>41948.727256944447</v>
      </c>
      <c r="T32" s="17">
        <f t="shared" si="2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>ROUND(E33/D33*100,0)</f>
        <v>33</v>
      </c>
      <c r="P33">
        <f t="shared" si="0"/>
        <v>26</v>
      </c>
      <c r="Q33" s="11" t="s">
        <v>8315</v>
      </c>
      <c r="R33" t="s">
        <v>8316</v>
      </c>
      <c r="S33" s="17">
        <f t="shared" si="1"/>
        <v>42047.07640046296</v>
      </c>
      <c r="T33" s="17">
        <f t="shared" si="2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>ROUND(E34/D34*100,0)</f>
        <v>5</v>
      </c>
      <c r="P34">
        <f t="shared" si="0"/>
        <v>10</v>
      </c>
      <c r="Q34" s="11" t="s">
        <v>8315</v>
      </c>
      <c r="R34" t="s">
        <v>8316</v>
      </c>
      <c r="S34" s="17">
        <f t="shared" si="1"/>
        <v>42261.632916666669</v>
      </c>
      <c r="T34" s="17">
        <f t="shared" si="2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0</v>
      </c>
      <c r="P35">
        <f t="shared" si="0"/>
        <v>5</v>
      </c>
      <c r="Q35" s="11" t="s">
        <v>8315</v>
      </c>
      <c r="R35" t="s">
        <v>8316</v>
      </c>
      <c r="S35" s="17">
        <f t="shared" si="1"/>
        <v>41985.427361111113</v>
      </c>
      <c r="T35" s="17">
        <f t="shared" si="2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>ROUND(E36/D36*100,0)</f>
        <v>0</v>
      </c>
      <c r="P36">
        <f t="shared" si="0"/>
        <v>0</v>
      </c>
      <c r="Q36" s="11" t="s">
        <v>8315</v>
      </c>
      <c r="R36" t="s">
        <v>8316</v>
      </c>
      <c r="S36" s="17">
        <f t="shared" si="1"/>
        <v>41922.535185185188</v>
      </c>
      <c r="T36" s="17">
        <f t="shared" si="2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>ROUND(E37/D37*100,0)</f>
        <v>38</v>
      </c>
      <c r="P37">
        <f t="shared" si="0"/>
        <v>81.569999999999993</v>
      </c>
      <c r="Q37" s="11" t="s">
        <v>8315</v>
      </c>
      <c r="R37" t="s">
        <v>8316</v>
      </c>
      <c r="S37" s="17">
        <f t="shared" si="1"/>
        <v>41850.863252314812</v>
      </c>
      <c r="T37" s="17">
        <f t="shared" si="2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>ROUND(E38/D38*100,0)</f>
        <v>1</v>
      </c>
      <c r="P38">
        <f t="shared" si="0"/>
        <v>7</v>
      </c>
      <c r="Q38" s="11" t="s">
        <v>8315</v>
      </c>
      <c r="R38" t="s">
        <v>8316</v>
      </c>
      <c r="S38" s="17">
        <f t="shared" si="1"/>
        <v>41831.742962962962</v>
      </c>
      <c r="T38" s="17">
        <f t="shared" si="2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>ROUND(E39/D39*100,0)</f>
        <v>3</v>
      </c>
      <c r="P39">
        <f t="shared" si="0"/>
        <v>27.3</v>
      </c>
      <c r="Q39" s="11" t="s">
        <v>8315</v>
      </c>
      <c r="R39" t="s">
        <v>8316</v>
      </c>
      <c r="S39" s="17">
        <f t="shared" si="1"/>
        <v>42415.883425925931</v>
      </c>
      <c r="T39" s="17">
        <f t="shared" si="2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>ROUND(E40/D40*100,0)</f>
        <v>9</v>
      </c>
      <c r="P40">
        <f t="shared" si="0"/>
        <v>29.41</v>
      </c>
      <c r="Q40" s="11" t="s">
        <v>8315</v>
      </c>
      <c r="R40" t="s">
        <v>8316</v>
      </c>
      <c r="S40" s="17">
        <f t="shared" si="1"/>
        <v>41869.714166666665</v>
      </c>
      <c r="T40" s="17">
        <f t="shared" si="2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>ROUND(E41/D41*100,0)</f>
        <v>1</v>
      </c>
      <c r="P41">
        <f t="shared" si="0"/>
        <v>12.5</v>
      </c>
      <c r="Q41" s="11" t="s">
        <v>8315</v>
      </c>
      <c r="R41" t="s">
        <v>8316</v>
      </c>
      <c r="S41" s="17">
        <f t="shared" si="1"/>
        <v>41953.773090277777</v>
      </c>
      <c r="T41" s="17">
        <f t="shared" si="2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>ROUND(E42/D42*100,0)</f>
        <v>0</v>
      </c>
      <c r="P42">
        <f t="shared" si="0"/>
        <v>0</v>
      </c>
      <c r="Q42" s="11" t="s">
        <v>8315</v>
      </c>
      <c r="R42" t="s">
        <v>8316</v>
      </c>
      <c r="S42" s="17">
        <f t="shared" si="1"/>
        <v>42037.986284722225</v>
      </c>
      <c r="T42" s="17">
        <f t="shared" si="2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>ROUND(E43/D43*100,0)</f>
        <v>5</v>
      </c>
      <c r="P43">
        <f t="shared" si="0"/>
        <v>5.75</v>
      </c>
      <c r="Q43" s="11" t="s">
        <v>8315</v>
      </c>
      <c r="R43" t="s">
        <v>8316</v>
      </c>
      <c r="S43" s="17">
        <f t="shared" si="1"/>
        <v>41811.555462962962</v>
      </c>
      <c r="T43" s="17">
        <f t="shared" si="2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>ROUND(E44/D44*100,0)</f>
        <v>21</v>
      </c>
      <c r="P44">
        <f t="shared" si="0"/>
        <v>52.08</v>
      </c>
      <c r="Q44" s="11" t="s">
        <v>8315</v>
      </c>
      <c r="R44" t="s">
        <v>8316</v>
      </c>
      <c r="S44" s="17">
        <f t="shared" si="1"/>
        <v>42701.908807870372</v>
      </c>
      <c r="T44" s="17">
        <f t="shared" si="2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>ROUND(E45/D45*100,0)</f>
        <v>5</v>
      </c>
      <c r="P45">
        <f t="shared" si="0"/>
        <v>183.33</v>
      </c>
      <c r="Q45" s="11" t="s">
        <v>8315</v>
      </c>
      <c r="R45" t="s">
        <v>8316</v>
      </c>
      <c r="S45" s="17">
        <f t="shared" si="1"/>
        <v>42258.646504629629</v>
      </c>
      <c r="T45" s="17">
        <f t="shared" si="2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4</v>
      </c>
      <c r="P46">
        <f t="shared" si="0"/>
        <v>26.33</v>
      </c>
      <c r="Q46" s="11" t="s">
        <v>8315</v>
      </c>
      <c r="R46" t="s">
        <v>8316</v>
      </c>
      <c r="S46" s="17">
        <f t="shared" si="1"/>
        <v>42278.664965277778</v>
      </c>
      <c r="T46" s="17">
        <f t="shared" si="2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>ROUND(E47/D47*100,0)</f>
        <v>0</v>
      </c>
      <c r="P47">
        <f t="shared" si="0"/>
        <v>0</v>
      </c>
      <c r="Q47" s="11" t="s">
        <v>8315</v>
      </c>
      <c r="R47" t="s">
        <v>8316</v>
      </c>
      <c r="S47" s="17">
        <f t="shared" si="1"/>
        <v>42515.078217592592</v>
      </c>
      <c r="T47" s="17">
        <f t="shared" si="2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62</v>
      </c>
      <c r="P48">
        <f t="shared" si="0"/>
        <v>486.43</v>
      </c>
      <c r="Q48" s="11" t="s">
        <v>8315</v>
      </c>
      <c r="R48" t="s">
        <v>8316</v>
      </c>
      <c r="S48" s="17">
        <f t="shared" si="1"/>
        <v>41830.234166666669</v>
      </c>
      <c r="T48" s="17">
        <f t="shared" si="2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1</v>
      </c>
      <c r="P49">
        <f t="shared" si="0"/>
        <v>3</v>
      </c>
      <c r="Q49" s="11" t="s">
        <v>8315</v>
      </c>
      <c r="R49" t="s">
        <v>8316</v>
      </c>
      <c r="S49" s="17">
        <f t="shared" si="1"/>
        <v>41982.904386574075</v>
      </c>
      <c r="T49" s="17">
        <f t="shared" si="2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>ROUND(E50/D50*100,0)</f>
        <v>0</v>
      </c>
      <c r="P50">
        <f t="shared" si="0"/>
        <v>25</v>
      </c>
      <c r="Q50" s="11" t="s">
        <v>8315</v>
      </c>
      <c r="R50" t="s">
        <v>8316</v>
      </c>
      <c r="S50" s="17">
        <f t="shared" si="1"/>
        <v>42210.439768518518</v>
      </c>
      <c r="T50" s="17">
        <f t="shared" si="2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>ROUND(E51/D51*100,0)</f>
        <v>1</v>
      </c>
      <c r="P51">
        <f t="shared" si="0"/>
        <v>9.75</v>
      </c>
      <c r="Q51" s="11" t="s">
        <v>8315</v>
      </c>
      <c r="R51" t="s">
        <v>8316</v>
      </c>
      <c r="S51" s="17">
        <f t="shared" si="1"/>
        <v>42196.166874999995</v>
      </c>
      <c r="T51" s="17">
        <f t="shared" si="2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>ROUND(E52/D52*100,0)</f>
        <v>18</v>
      </c>
      <c r="P52">
        <f t="shared" si="0"/>
        <v>36.590000000000003</v>
      </c>
      <c r="Q52" s="11" t="s">
        <v>8315</v>
      </c>
      <c r="R52" t="s">
        <v>8316</v>
      </c>
      <c r="S52" s="17">
        <f t="shared" si="1"/>
        <v>42606.056863425925</v>
      </c>
      <c r="T52" s="17">
        <f t="shared" si="2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>ROUND(E53/D53*100,0)</f>
        <v>9</v>
      </c>
      <c r="P53">
        <f t="shared" si="0"/>
        <v>80.709999999999994</v>
      </c>
      <c r="Q53" s="11" t="s">
        <v>8315</v>
      </c>
      <c r="R53" t="s">
        <v>8316</v>
      </c>
      <c r="S53" s="17">
        <f t="shared" si="1"/>
        <v>42199.648912037039</v>
      </c>
      <c r="T53" s="17">
        <f t="shared" si="2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>ROUND(E54/D54*100,0)</f>
        <v>0</v>
      </c>
      <c r="P54">
        <f t="shared" si="0"/>
        <v>1</v>
      </c>
      <c r="Q54" s="11" t="s">
        <v>8315</v>
      </c>
      <c r="R54" t="s">
        <v>8316</v>
      </c>
      <c r="S54" s="17">
        <f t="shared" si="1"/>
        <v>42444.877743055549</v>
      </c>
      <c r="T54" s="17">
        <f t="shared" si="2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>ROUND(E55/D55*100,0)</f>
        <v>3</v>
      </c>
      <c r="P55">
        <f t="shared" si="0"/>
        <v>52.8</v>
      </c>
      <c r="Q55" s="11" t="s">
        <v>8315</v>
      </c>
      <c r="R55" t="s">
        <v>8316</v>
      </c>
      <c r="S55" s="17">
        <f t="shared" si="1"/>
        <v>42499.731701388882</v>
      </c>
      <c r="T55" s="17">
        <f t="shared" si="2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>ROUND(E56/D56*100,0)</f>
        <v>0</v>
      </c>
      <c r="P56">
        <f t="shared" si="0"/>
        <v>20</v>
      </c>
      <c r="Q56" s="11" t="s">
        <v>8315</v>
      </c>
      <c r="R56" t="s">
        <v>8316</v>
      </c>
      <c r="S56" s="17">
        <f t="shared" si="1"/>
        <v>41929.266215277778</v>
      </c>
      <c r="T56" s="17">
        <f t="shared" si="2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>ROUND(E57/D57*100,0)</f>
        <v>37</v>
      </c>
      <c r="P57">
        <f t="shared" si="0"/>
        <v>46.93</v>
      </c>
      <c r="Q57" s="11" t="s">
        <v>8315</v>
      </c>
      <c r="R57" t="s">
        <v>8316</v>
      </c>
      <c r="S57" s="17">
        <f t="shared" si="1"/>
        <v>42142.768819444449</v>
      </c>
      <c r="T57" s="17">
        <f t="shared" si="2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>ROUND(E58/D58*100,0)</f>
        <v>14</v>
      </c>
      <c r="P58">
        <f t="shared" si="0"/>
        <v>78.08</v>
      </c>
      <c r="Q58" s="11" t="s">
        <v>8315</v>
      </c>
      <c r="R58" t="s">
        <v>8316</v>
      </c>
      <c r="S58" s="17">
        <f t="shared" si="1"/>
        <v>42354.131643518514</v>
      </c>
      <c r="T58" s="17">
        <f t="shared" si="2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>ROUND(E59/D59*100,0)</f>
        <v>0</v>
      </c>
      <c r="P59">
        <f t="shared" si="0"/>
        <v>1</v>
      </c>
      <c r="Q59" s="11" t="s">
        <v>8315</v>
      </c>
      <c r="R59" t="s">
        <v>8316</v>
      </c>
      <c r="S59" s="17">
        <f t="shared" si="1"/>
        <v>41828.922905092593</v>
      </c>
      <c r="T59" s="17">
        <f t="shared" si="2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>ROUND(E60/D60*100,0)</f>
        <v>22</v>
      </c>
      <c r="P60">
        <f t="shared" si="0"/>
        <v>48.56</v>
      </c>
      <c r="Q60" s="11" t="s">
        <v>8315</v>
      </c>
      <c r="R60" t="s">
        <v>8316</v>
      </c>
      <c r="S60" s="17">
        <f t="shared" si="1"/>
        <v>42245.234340277777</v>
      </c>
      <c r="T60" s="17">
        <f t="shared" si="2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>ROUND(E61/D61*100,0)</f>
        <v>27</v>
      </c>
      <c r="P61">
        <f t="shared" si="0"/>
        <v>68.099999999999994</v>
      </c>
      <c r="Q61" s="11" t="s">
        <v>8315</v>
      </c>
      <c r="R61" t="s">
        <v>8316</v>
      </c>
      <c r="S61" s="17">
        <f t="shared" si="1"/>
        <v>42278.629710648151</v>
      </c>
      <c r="T61" s="17">
        <f t="shared" si="2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>ROUND(E62/D62*100,0)</f>
        <v>9</v>
      </c>
      <c r="P62">
        <f t="shared" si="0"/>
        <v>8.5</v>
      </c>
      <c r="Q62" s="11" t="s">
        <v>8315</v>
      </c>
      <c r="R62" t="s">
        <v>8316</v>
      </c>
      <c r="S62" s="17">
        <f t="shared" si="1"/>
        <v>41826.61954861111</v>
      </c>
      <c r="T62" s="17">
        <f t="shared" si="2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>ROUND(E63/D63*100,0)</f>
        <v>9</v>
      </c>
      <c r="P63">
        <f t="shared" si="0"/>
        <v>60.06</v>
      </c>
      <c r="Q63" s="11" t="s">
        <v>8315</v>
      </c>
      <c r="R63" t="s">
        <v>8316</v>
      </c>
      <c r="S63" s="17">
        <f t="shared" si="1"/>
        <v>42205.171018518522</v>
      </c>
      <c r="T63" s="17">
        <f t="shared" si="2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>ROUND(E64/D64*100,0)</f>
        <v>7</v>
      </c>
      <c r="P64">
        <f t="shared" si="0"/>
        <v>72.400000000000006</v>
      </c>
      <c r="Q64" s="11" t="s">
        <v>8315</v>
      </c>
      <c r="R64" t="s">
        <v>8316</v>
      </c>
      <c r="S64" s="17">
        <f t="shared" si="1"/>
        <v>42041.205000000002</v>
      </c>
      <c r="T64" s="17">
        <f t="shared" si="2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>ROUND(E65/D65*100,0)</f>
        <v>10</v>
      </c>
      <c r="P65">
        <f t="shared" si="0"/>
        <v>100</v>
      </c>
      <c r="Q65" s="11" t="s">
        <v>8315</v>
      </c>
      <c r="R65" t="s">
        <v>8316</v>
      </c>
      <c r="S65" s="17">
        <f t="shared" si="1"/>
        <v>42203.677766203706</v>
      </c>
      <c r="T65" s="17">
        <f t="shared" si="2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>ROUND(E66/D66*100,0)</f>
        <v>11</v>
      </c>
      <c r="P66">
        <f t="shared" ref="P66:P129" si="3">IFERROR(ROUND(E66/L66,2),0)</f>
        <v>51.67</v>
      </c>
      <c r="Q66" s="11" t="s">
        <v>8315</v>
      </c>
      <c r="R66" t="s">
        <v>8316</v>
      </c>
      <c r="S66" s="17">
        <f t="shared" ref="S66:S129" si="4">(((J66/60)/60)/24)+DATE(1970,1,1)</f>
        <v>41983.752847222218</v>
      </c>
      <c r="T66" s="17">
        <f t="shared" ref="T66:T129" si="5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>ROUND(E67/D67*100,0)</f>
        <v>0</v>
      </c>
      <c r="P67">
        <f t="shared" si="3"/>
        <v>0</v>
      </c>
      <c r="Q67" s="11" t="s">
        <v>8315</v>
      </c>
      <c r="R67" t="s">
        <v>8316</v>
      </c>
      <c r="S67" s="17">
        <f t="shared" si="4"/>
        <v>42103.024398148147</v>
      </c>
      <c r="T67" s="17">
        <f t="shared" si="5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>ROUND(E68/D68*100,0)</f>
        <v>28</v>
      </c>
      <c r="P68">
        <f t="shared" si="3"/>
        <v>61</v>
      </c>
      <c r="Q68" s="11" t="s">
        <v>8315</v>
      </c>
      <c r="R68" t="s">
        <v>8316</v>
      </c>
      <c r="S68" s="17">
        <f t="shared" si="4"/>
        <v>42089.901574074072</v>
      </c>
      <c r="T68" s="17">
        <f t="shared" si="5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>ROUND(E69/D69*100,0)</f>
        <v>21</v>
      </c>
      <c r="P69">
        <f t="shared" si="3"/>
        <v>37.5</v>
      </c>
      <c r="Q69" s="11" t="s">
        <v>8315</v>
      </c>
      <c r="R69" t="s">
        <v>8316</v>
      </c>
      <c r="S69" s="17">
        <f t="shared" si="4"/>
        <v>42297.691006944442</v>
      </c>
      <c r="T69" s="17">
        <f t="shared" si="5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>ROUND(E70/D70*100,0)</f>
        <v>18</v>
      </c>
      <c r="P70">
        <f t="shared" si="3"/>
        <v>25.57</v>
      </c>
      <c r="Q70" s="11" t="s">
        <v>8315</v>
      </c>
      <c r="R70" t="s">
        <v>8316</v>
      </c>
      <c r="S70" s="17">
        <f t="shared" si="4"/>
        <v>41833.089756944442</v>
      </c>
      <c r="T70" s="17">
        <f t="shared" si="5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>ROUND(E71/D71*100,0)</f>
        <v>0</v>
      </c>
      <c r="P71">
        <f t="shared" si="3"/>
        <v>0</v>
      </c>
      <c r="Q71" s="11" t="s">
        <v>8315</v>
      </c>
      <c r="R71" t="s">
        <v>8316</v>
      </c>
      <c r="S71" s="17">
        <f t="shared" si="4"/>
        <v>42325.920717592591</v>
      </c>
      <c r="T71" s="17">
        <f t="shared" si="5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>ROUND(E72/D72*100,0)</f>
        <v>2</v>
      </c>
      <c r="P72">
        <f t="shared" si="3"/>
        <v>25</v>
      </c>
      <c r="Q72" s="11" t="s">
        <v>8315</v>
      </c>
      <c r="R72" t="s">
        <v>8316</v>
      </c>
      <c r="S72" s="17">
        <f t="shared" si="4"/>
        <v>41858.214629629627</v>
      </c>
      <c r="T72" s="17">
        <f t="shared" si="5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>ROUND(E73/D73*100,0)</f>
        <v>0</v>
      </c>
      <c r="P73">
        <f t="shared" si="3"/>
        <v>0</v>
      </c>
      <c r="Q73" s="11" t="s">
        <v>8315</v>
      </c>
      <c r="R73" t="s">
        <v>8316</v>
      </c>
      <c r="S73" s="17">
        <f t="shared" si="4"/>
        <v>41793.710231481484</v>
      </c>
      <c r="T73" s="17">
        <f t="shared" si="5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>ROUND(E74/D74*100,0)</f>
        <v>0</v>
      </c>
      <c r="P74">
        <f t="shared" si="3"/>
        <v>0</v>
      </c>
      <c r="Q74" s="11" t="s">
        <v>8315</v>
      </c>
      <c r="R74" t="s">
        <v>8316</v>
      </c>
      <c r="S74" s="17">
        <f t="shared" si="4"/>
        <v>41793.814259259263</v>
      </c>
      <c r="T74" s="17">
        <f t="shared" si="5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>ROUND(E75/D75*100,0)</f>
        <v>10</v>
      </c>
      <c r="P75">
        <f t="shared" si="3"/>
        <v>10</v>
      </c>
      <c r="Q75" s="11" t="s">
        <v>8315</v>
      </c>
      <c r="R75" t="s">
        <v>8316</v>
      </c>
      <c r="S75" s="17">
        <f t="shared" si="4"/>
        <v>41831.697939814818</v>
      </c>
      <c r="T75" s="17">
        <f t="shared" si="5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>ROUND(E76/D76*100,0)</f>
        <v>2</v>
      </c>
      <c r="P76">
        <f t="shared" si="3"/>
        <v>202</v>
      </c>
      <c r="Q76" s="11" t="s">
        <v>8315</v>
      </c>
      <c r="R76" t="s">
        <v>8316</v>
      </c>
      <c r="S76" s="17">
        <f t="shared" si="4"/>
        <v>42621.389340277776</v>
      </c>
      <c r="T76" s="17">
        <f t="shared" si="5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>ROUND(E77/D77*100,0)</f>
        <v>9</v>
      </c>
      <c r="P77">
        <f t="shared" si="3"/>
        <v>25.65</v>
      </c>
      <c r="Q77" s="11" t="s">
        <v>8315</v>
      </c>
      <c r="R77" t="s">
        <v>8316</v>
      </c>
      <c r="S77" s="17">
        <f t="shared" si="4"/>
        <v>41780.785729166666</v>
      </c>
      <c r="T77" s="17">
        <f t="shared" si="5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>ROUND(E78/D78*100,0)</f>
        <v>21</v>
      </c>
      <c r="P78">
        <f t="shared" si="3"/>
        <v>56.05</v>
      </c>
      <c r="Q78" s="11" t="s">
        <v>8315</v>
      </c>
      <c r="R78" t="s">
        <v>8316</v>
      </c>
      <c r="S78" s="17">
        <f t="shared" si="4"/>
        <v>41766.072500000002</v>
      </c>
      <c r="T78" s="17">
        <f t="shared" si="5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>ROUND(E79/D79*100,0)</f>
        <v>41</v>
      </c>
      <c r="P79">
        <f t="shared" si="3"/>
        <v>81.319999999999993</v>
      </c>
      <c r="Q79" s="11" t="s">
        <v>8315</v>
      </c>
      <c r="R79" t="s">
        <v>8316</v>
      </c>
      <c r="S79" s="17">
        <f t="shared" si="4"/>
        <v>41766.617291666669</v>
      </c>
      <c r="T79" s="17">
        <f t="shared" si="5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>ROUND(E80/D80*100,0)</f>
        <v>2</v>
      </c>
      <c r="P80">
        <f t="shared" si="3"/>
        <v>70.17</v>
      </c>
      <c r="Q80" s="11" t="s">
        <v>8315</v>
      </c>
      <c r="R80" t="s">
        <v>8316</v>
      </c>
      <c r="S80" s="17">
        <f t="shared" si="4"/>
        <v>42248.627013888887</v>
      </c>
      <c r="T80" s="17">
        <f t="shared" si="5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>ROUND(E81/D81*100,0)</f>
        <v>3</v>
      </c>
      <c r="P81">
        <f t="shared" si="3"/>
        <v>23.63</v>
      </c>
      <c r="Q81" s="11" t="s">
        <v>8315</v>
      </c>
      <c r="R81" t="s">
        <v>8316</v>
      </c>
      <c r="S81" s="17">
        <f t="shared" si="4"/>
        <v>41885.221550925926</v>
      </c>
      <c r="T81" s="17">
        <f t="shared" si="5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>ROUND(E82/D82*100,0)</f>
        <v>16</v>
      </c>
      <c r="P82">
        <f t="shared" si="3"/>
        <v>188.56</v>
      </c>
      <c r="Q82" s="11" t="s">
        <v>8315</v>
      </c>
      <c r="R82" t="s">
        <v>8316</v>
      </c>
      <c r="S82" s="17">
        <f t="shared" si="4"/>
        <v>42159.224432870367</v>
      </c>
      <c r="T82" s="17">
        <f t="shared" si="5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>ROUND(E83/D83*100,0)</f>
        <v>16</v>
      </c>
      <c r="P83">
        <f t="shared" si="3"/>
        <v>49.51</v>
      </c>
      <c r="Q83" s="11" t="s">
        <v>8315</v>
      </c>
      <c r="R83" t="s">
        <v>8316</v>
      </c>
      <c r="S83" s="17">
        <f t="shared" si="4"/>
        <v>42265.817002314812</v>
      </c>
      <c r="T83" s="17">
        <f t="shared" si="5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>ROUND(E84/D84*100,0)</f>
        <v>4</v>
      </c>
      <c r="P84">
        <f t="shared" si="3"/>
        <v>9.5</v>
      </c>
      <c r="Q84" s="11" t="s">
        <v>8315</v>
      </c>
      <c r="R84" t="s">
        <v>8316</v>
      </c>
      <c r="S84" s="17">
        <f t="shared" si="4"/>
        <v>41975.124340277776</v>
      </c>
      <c r="T84" s="17">
        <f t="shared" si="5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>ROUND(E85/D85*100,0)</f>
        <v>0</v>
      </c>
      <c r="P85">
        <f t="shared" si="3"/>
        <v>10</v>
      </c>
      <c r="Q85" s="11" t="s">
        <v>8315</v>
      </c>
      <c r="R85" t="s">
        <v>8316</v>
      </c>
      <c r="S85" s="17">
        <f t="shared" si="4"/>
        <v>42065.190694444449</v>
      </c>
      <c r="T85" s="17">
        <f t="shared" si="5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>ROUND(E86/D86*100,0)</f>
        <v>0</v>
      </c>
      <c r="P86">
        <f t="shared" si="3"/>
        <v>13</v>
      </c>
      <c r="Q86" s="11" t="s">
        <v>8315</v>
      </c>
      <c r="R86" t="s">
        <v>8316</v>
      </c>
      <c r="S86" s="17">
        <f t="shared" si="4"/>
        <v>41848.84002314815</v>
      </c>
      <c r="T86" s="17">
        <f t="shared" si="5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>ROUND(E87/D87*100,0)</f>
        <v>16</v>
      </c>
      <c r="P87">
        <f t="shared" si="3"/>
        <v>89.4</v>
      </c>
      <c r="Q87" s="11" t="s">
        <v>8315</v>
      </c>
      <c r="R87" t="s">
        <v>8316</v>
      </c>
      <c r="S87" s="17">
        <f t="shared" si="4"/>
        <v>42103.884930555556</v>
      </c>
      <c r="T87" s="17">
        <f t="shared" si="5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>ROUND(E88/D88*100,0)</f>
        <v>3</v>
      </c>
      <c r="P88">
        <f t="shared" si="3"/>
        <v>25</v>
      </c>
      <c r="Q88" s="11" t="s">
        <v>8315</v>
      </c>
      <c r="R88" t="s">
        <v>8316</v>
      </c>
      <c r="S88" s="17">
        <f t="shared" si="4"/>
        <v>42059.970729166671</v>
      </c>
      <c r="T88" s="17">
        <f t="shared" si="5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>ROUND(E89/D89*100,0)</f>
        <v>0</v>
      </c>
      <c r="P89">
        <f t="shared" si="3"/>
        <v>1</v>
      </c>
      <c r="Q89" s="11" t="s">
        <v>8315</v>
      </c>
      <c r="R89" t="s">
        <v>8316</v>
      </c>
      <c r="S89" s="17">
        <f t="shared" si="4"/>
        <v>42041.743090277778</v>
      </c>
      <c r="T89" s="17">
        <f t="shared" si="5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>ROUND(E90/D90*100,0)</f>
        <v>5</v>
      </c>
      <c r="P90">
        <f t="shared" si="3"/>
        <v>65</v>
      </c>
      <c r="Q90" s="11" t="s">
        <v>8315</v>
      </c>
      <c r="R90" t="s">
        <v>8316</v>
      </c>
      <c r="S90" s="17">
        <f t="shared" si="4"/>
        <v>41829.73715277778</v>
      </c>
      <c r="T90" s="17">
        <f t="shared" si="5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>ROUND(E91/D91*100,0)</f>
        <v>0</v>
      </c>
      <c r="P91">
        <f t="shared" si="3"/>
        <v>1</v>
      </c>
      <c r="Q91" s="11" t="s">
        <v>8315</v>
      </c>
      <c r="R91" t="s">
        <v>8316</v>
      </c>
      <c r="S91" s="17">
        <f t="shared" si="4"/>
        <v>41789.893599537041</v>
      </c>
      <c r="T91" s="17">
        <f t="shared" si="5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>ROUND(E92/D92*100,0)</f>
        <v>18</v>
      </c>
      <c r="P92">
        <f t="shared" si="3"/>
        <v>81.540000000000006</v>
      </c>
      <c r="Q92" s="11" t="s">
        <v>8315</v>
      </c>
      <c r="R92" t="s">
        <v>8316</v>
      </c>
      <c r="S92" s="17">
        <f t="shared" si="4"/>
        <v>41833.660995370366</v>
      </c>
      <c r="T92" s="17">
        <f t="shared" si="5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>ROUND(E93/D93*100,0)</f>
        <v>5</v>
      </c>
      <c r="P93">
        <f t="shared" si="3"/>
        <v>100</v>
      </c>
      <c r="Q93" s="11" t="s">
        <v>8315</v>
      </c>
      <c r="R93" t="s">
        <v>8316</v>
      </c>
      <c r="S93" s="17">
        <f t="shared" si="4"/>
        <v>41914.590011574073</v>
      </c>
      <c r="T93" s="17">
        <f t="shared" si="5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>
        <f t="shared" si="3"/>
        <v>1</v>
      </c>
      <c r="Q94" s="11" t="s">
        <v>8315</v>
      </c>
      <c r="R94" t="s">
        <v>8316</v>
      </c>
      <c r="S94" s="17">
        <f t="shared" si="4"/>
        <v>42611.261064814811</v>
      </c>
      <c r="T94" s="17">
        <f t="shared" si="5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>
        <f t="shared" si="3"/>
        <v>0</v>
      </c>
      <c r="Q95" s="11" t="s">
        <v>8315</v>
      </c>
      <c r="R95" t="s">
        <v>8316</v>
      </c>
      <c r="S95" s="17">
        <f t="shared" si="4"/>
        <v>42253.633159722223</v>
      </c>
      <c r="T95" s="17">
        <f t="shared" si="5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>ROUND(E96/D96*100,0)</f>
        <v>1</v>
      </c>
      <c r="P96">
        <f t="shared" si="3"/>
        <v>20</v>
      </c>
      <c r="Q96" s="11" t="s">
        <v>8315</v>
      </c>
      <c r="R96" t="s">
        <v>8316</v>
      </c>
      <c r="S96" s="17">
        <f t="shared" si="4"/>
        <v>42295.891828703709</v>
      </c>
      <c r="T96" s="17">
        <f t="shared" si="5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>ROUND(E97/D97*100,0)</f>
        <v>1</v>
      </c>
      <c r="P97">
        <f t="shared" si="3"/>
        <v>5.5</v>
      </c>
      <c r="Q97" s="11" t="s">
        <v>8315</v>
      </c>
      <c r="R97" t="s">
        <v>8316</v>
      </c>
      <c r="S97" s="17">
        <f t="shared" si="4"/>
        <v>42402.947002314817</v>
      </c>
      <c r="T97" s="17">
        <f t="shared" si="5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>ROUND(E98/D98*100,0)</f>
        <v>13</v>
      </c>
      <c r="P98">
        <f t="shared" si="3"/>
        <v>50.2</v>
      </c>
      <c r="Q98" s="11" t="s">
        <v>8315</v>
      </c>
      <c r="R98" t="s">
        <v>8316</v>
      </c>
      <c r="S98" s="17">
        <f t="shared" si="4"/>
        <v>42509.814108796301</v>
      </c>
      <c r="T98" s="17">
        <f t="shared" si="5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>ROUND(E99/D99*100,0)</f>
        <v>1</v>
      </c>
      <c r="P99">
        <f t="shared" si="3"/>
        <v>13.11</v>
      </c>
      <c r="Q99" s="11" t="s">
        <v>8315</v>
      </c>
      <c r="R99" t="s">
        <v>8316</v>
      </c>
      <c r="S99" s="17">
        <f t="shared" si="4"/>
        <v>41977.004976851851</v>
      </c>
      <c r="T99" s="17">
        <f t="shared" si="5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>ROUND(E100/D100*100,0)</f>
        <v>17</v>
      </c>
      <c r="P100">
        <f t="shared" si="3"/>
        <v>315.5</v>
      </c>
      <c r="Q100" s="11" t="s">
        <v>8315</v>
      </c>
      <c r="R100" t="s">
        <v>8316</v>
      </c>
      <c r="S100" s="17">
        <f t="shared" si="4"/>
        <v>42171.758611111116</v>
      </c>
      <c r="T100" s="17">
        <f t="shared" si="5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>ROUND(E101/D101*100,0)</f>
        <v>33</v>
      </c>
      <c r="P101">
        <f t="shared" si="3"/>
        <v>37.14</v>
      </c>
      <c r="Q101" s="11" t="s">
        <v>8315</v>
      </c>
      <c r="R101" t="s">
        <v>8316</v>
      </c>
      <c r="S101" s="17">
        <f t="shared" si="4"/>
        <v>42056.1324537037</v>
      </c>
      <c r="T101" s="17">
        <f t="shared" si="5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>ROUND(E102/D102*100,0)</f>
        <v>0</v>
      </c>
      <c r="P102">
        <f t="shared" si="3"/>
        <v>0</v>
      </c>
      <c r="Q102" s="11" t="s">
        <v>8315</v>
      </c>
      <c r="R102" t="s">
        <v>8316</v>
      </c>
      <c r="S102" s="17">
        <f t="shared" si="4"/>
        <v>41867.652280092596</v>
      </c>
      <c r="T102" s="17">
        <f t="shared" si="5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>ROUND(E103/D103*100,0)</f>
        <v>22</v>
      </c>
      <c r="P103">
        <f t="shared" si="3"/>
        <v>128.27000000000001</v>
      </c>
      <c r="Q103" s="11" t="s">
        <v>8315</v>
      </c>
      <c r="R103" t="s">
        <v>8316</v>
      </c>
      <c r="S103" s="17">
        <f t="shared" si="4"/>
        <v>41779.657870370371</v>
      </c>
      <c r="T103" s="17">
        <f t="shared" si="5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>ROUND(E104/D104*100,0)</f>
        <v>3</v>
      </c>
      <c r="P104">
        <f t="shared" si="3"/>
        <v>47.27</v>
      </c>
      <c r="Q104" s="11" t="s">
        <v>8315</v>
      </c>
      <c r="R104" t="s">
        <v>8316</v>
      </c>
      <c r="S104" s="17">
        <f t="shared" si="4"/>
        <v>42679.958472222221</v>
      </c>
      <c r="T104" s="17">
        <f t="shared" si="5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>ROUND(E105/D105*100,0)</f>
        <v>5</v>
      </c>
      <c r="P105">
        <f t="shared" si="3"/>
        <v>50</v>
      </c>
      <c r="Q105" s="11" t="s">
        <v>8315</v>
      </c>
      <c r="R105" t="s">
        <v>8316</v>
      </c>
      <c r="S105" s="17">
        <f t="shared" si="4"/>
        <v>42032.250208333338</v>
      </c>
      <c r="T105" s="17">
        <f t="shared" si="5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>ROUND(E106/D106*100,0)</f>
        <v>11</v>
      </c>
      <c r="P106">
        <f t="shared" si="3"/>
        <v>42.5</v>
      </c>
      <c r="Q106" s="11" t="s">
        <v>8315</v>
      </c>
      <c r="R106" t="s">
        <v>8316</v>
      </c>
      <c r="S106" s="17">
        <f t="shared" si="4"/>
        <v>41793.191875000004</v>
      </c>
      <c r="T106" s="17">
        <f t="shared" si="5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>ROUND(E107/D107*100,0)</f>
        <v>1</v>
      </c>
      <c r="P107">
        <f t="shared" si="3"/>
        <v>62.5</v>
      </c>
      <c r="Q107" s="11" t="s">
        <v>8315</v>
      </c>
      <c r="R107" t="s">
        <v>8316</v>
      </c>
      <c r="S107" s="17">
        <f t="shared" si="4"/>
        <v>41843.775011574071</v>
      </c>
      <c r="T107" s="17">
        <f t="shared" si="5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>ROUND(E108/D108*100,0)</f>
        <v>5</v>
      </c>
      <c r="P108">
        <f t="shared" si="3"/>
        <v>27</v>
      </c>
      <c r="Q108" s="11" t="s">
        <v>8315</v>
      </c>
      <c r="R108" t="s">
        <v>8316</v>
      </c>
      <c r="S108" s="17">
        <f t="shared" si="4"/>
        <v>42136.092488425929</v>
      </c>
      <c r="T108" s="17">
        <f t="shared" si="5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>ROUND(E109/D109*100,0)</f>
        <v>1</v>
      </c>
      <c r="P109">
        <f t="shared" si="3"/>
        <v>25</v>
      </c>
      <c r="Q109" s="11" t="s">
        <v>8315</v>
      </c>
      <c r="R109" t="s">
        <v>8316</v>
      </c>
      <c r="S109" s="17">
        <f t="shared" si="4"/>
        <v>42317.826377314821</v>
      </c>
      <c r="T109" s="17">
        <f t="shared" si="5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>ROUND(E110/D110*100,0)</f>
        <v>0</v>
      </c>
      <c r="P110">
        <f t="shared" si="3"/>
        <v>0</v>
      </c>
      <c r="Q110" s="11" t="s">
        <v>8315</v>
      </c>
      <c r="R110" t="s">
        <v>8316</v>
      </c>
      <c r="S110" s="17">
        <f t="shared" si="4"/>
        <v>42186.01116898148</v>
      </c>
      <c r="T110" s="17">
        <f t="shared" si="5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>ROUND(E111/D111*100,0)</f>
        <v>0</v>
      </c>
      <c r="P111">
        <f t="shared" si="3"/>
        <v>1.5</v>
      </c>
      <c r="Q111" s="11" t="s">
        <v>8315</v>
      </c>
      <c r="R111" t="s">
        <v>8316</v>
      </c>
      <c r="S111" s="17">
        <f t="shared" si="4"/>
        <v>42095.229166666672</v>
      </c>
      <c r="T111" s="17">
        <f t="shared" si="5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>ROUND(E112/D112*100,0)</f>
        <v>15</v>
      </c>
      <c r="P112">
        <f t="shared" si="3"/>
        <v>38.25</v>
      </c>
      <c r="Q112" s="11" t="s">
        <v>8315</v>
      </c>
      <c r="R112" t="s">
        <v>8316</v>
      </c>
      <c r="S112" s="17">
        <f t="shared" si="4"/>
        <v>41906.819513888891</v>
      </c>
      <c r="T112" s="17">
        <f t="shared" si="5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>ROUND(E113/D113*100,0)</f>
        <v>9</v>
      </c>
      <c r="P113">
        <f t="shared" si="3"/>
        <v>16.25</v>
      </c>
      <c r="Q113" s="11" t="s">
        <v>8315</v>
      </c>
      <c r="R113" t="s">
        <v>8316</v>
      </c>
      <c r="S113" s="17">
        <f t="shared" si="4"/>
        <v>41834.135370370372</v>
      </c>
      <c r="T113" s="17">
        <f t="shared" si="5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>ROUND(E114/D114*100,0)</f>
        <v>0</v>
      </c>
      <c r="P114">
        <f t="shared" si="3"/>
        <v>33.75</v>
      </c>
      <c r="Q114" s="11" t="s">
        <v>8315</v>
      </c>
      <c r="R114" t="s">
        <v>8316</v>
      </c>
      <c r="S114" s="17">
        <f t="shared" si="4"/>
        <v>41863.359282407408</v>
      </c>
      <c r="T114" s="17">
        <f t="shared" si="5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>ROUND(E115/D115*100,0)</f>
        <v>3</v>
      </c>
      <c r="P115">
        <f t="shared" si="3"/>
        <v>61.67</v>
      </c>
      <c r="Q115" s="11" t="s">
        <v>8315</v>
      </c>
      <c r="R115" t="s">
        <v>8316</v>
      </c>
      <c r="S115" s="17">
        <f t="shared" si="4"/>
        <v>42224.756909722222</v>
      </c>
      <c r="T115" s="17">
        <f t="shared" si="5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>ROUND(E116/D116*100,0)</f>
        <v>37</v>
      </c>
      <c r="P116">
        <f t="shared" si="3"/>
        <v>83.14</v>
      </c>
      <c r="Q116" s="11" t="s">
        <v>8315</v>
      </c>
      <c r="R116" t="s">
        <v>8316</v>
      </c>
      <c r="S116" s="17">
        <f t="shared" si="4"/>
        <v>41939.8122337963</v>
      </c>
      <c r="T116" s="17">
        <f t="shared" si="5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>ROUND(E117/D117*100,0)</f>
        <v>0</v>
      </c>
      <c r="P117">
        <f t="shared" si="3"/>
        <v>1</v>
      </c>
      <c r="Q117" s="11" t="s">
        <v>8315</v>
      </c>
      <c r="R117" t="s">
        <v>8316</v>
      </c>
      <c r="S117" s="17">
        <f t="shared" si="4"/>
        <v>42059.270023148143</v>
      </c>
      <c r="T117" s="17">
        <f t="shared" si="5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>ROUND(E118/D118*100,0)</f>
        <v>10</v>
      </c>
      <c r="P118">
        <f t="shared" si="3"/>
        <v>142.86000000000001</v>
      </c>
      <c r="Q118" s="11" t="s">
        <v>8315</v>
      </c>
      <c r="R118" t="s">
        <v>8316</v>
      </c>
      <c r="S118" s="17">
        <f t="shared" si="4"/>
        <v>42308.211215277777</v>
      </c>
      <c r="T118" s="17">
        <f t="shared" si="5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>ROUND(E119/D119*100,0)</f>
        <v>8</v>
      </c>
      <c r="P119">
        <f t="shared" si="3"/>
        <v>10.17</v>
      </c>
      <c r="Q119" s="11" t="s">
        <v>8315</v>
      </c>
      <c r="R119" t="s">
        <v>8316</v>
      </c>
      <c r="S119" s="17">
        <f t="shared" si="4"/>
        <v>42020.768634259264</v>
      </c>
      <c r="T119" s="17">
        <f t="shared" si="5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>ROUND(E120/D120*100,0)</f>
        <v>15</v>
      </c>
      <c r="P120">
        <f t="shared" si="3"/>
        <v>57.25</v>
      </c>
      <c r="Q120" s="11" t="s">
        <v>8315</v>
      </c>
      <c r="R120" t="s">
        <v>8316</v>
      </c>
      <c r="S120" s="17">
        <f t="shared" si="4"/>
        <v>41786.959745370368</v>
      </c>
      <c r="T120" s="17">
        <f t="shared" si="5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>ROUND(E121/D121*100,0)</f>
        <v>10</v>
      </c>
      <c r="P121">
        <f t="shared" si="3"/>
        <v>5</v>
      </c>
      <c r="Q121" s="11" t="s">
        <v>8315</v>
      </c>
      <c r="R121" t="s">
        <v>8316</v>
      </c>
      <c r="S121" s="17">
        <f t="shared" si="4"/>
        <v>41820.870821759258</v>
      </c>
      <c r="T121" s="17">
        <f t="shared" si="5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>ROUND(E122/D122*100,0)</f>
        <v>13</v>
      </c>
      <c r="P122">
        <f t="shared" si="3"/>
        <v>93</v>
      </c>
      <c r="Q122" s="11" t="s">
        <v>8315</v>
      </c>
      <c r="R122" t="s">
        <v>8316</v>
      </c>
      <c r="S122" s="17">
        <f t="shared" si="4"/>
        <v>42265.683182870373</v>
      </c>
      <c r="T122" s="17">
        <f t="shared" si="5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>ROUND(E123/D123*100,0)</f>
        <v>2</v>
      </c>
      <c r="P123">
        <f t="shared" si="3"/>
        <v>32.36</v>
      </c>
      <c r="Q123" s="11" t="s">
        <v>8315</v>
      </c>
      <c r="R123" t="s">
        <v>8316</v>
      </c>
      <c r="S123" s="17">
        <f t="shared" si="4"/>
        <v>42601.827141203699</v>
      </c>
      <c r="T123" s="17">
        <f t="shared" si="5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>
        <f t="shared" si="3"/>
        <v>0</v>
      </c>
      <c r="Q124" s="11" t="s">
        <v>8315</v>
      </c>
      <c r="R124" t="s">
        <v>8316</v>
      </c>
      <c r="S124" s="17">
        <f t="shared" si="4"/>
        <v>42228.151701388888</v>
      </c>
      <c r="T124" s="17">
        <f t="shared" si="5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0</v>
      </c>
      <c r="P125">
        <f t="shared" si="3"/>
        <v>1</v>
      </c>
      <c r="Q125" s="11" t="s">
        <v>8315</v>
      </c>
      <c r="R125" t="s">
        <v>8316</v>
      </c>
      <c r="S125" s="17">
        <f t="shared" si="4"/>
        <v>42415.168564814812</v>
      </c>
      <c r="T125" s="17">
        <f t="shared" si="5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16</v>
      </c>
      <c r="P126">
        <f t="shared" si="3"/>
        <v>91.83</v>
      </c>
      <c r="Q126" s="11" t="s">
        <v>8315</v>
      </c>
      <c r="R126" t="s">
        <v>8316</v>
      </c>
      <c r="S126" s="17">
        <f t="shared" si="4"/>
        <v>42538.968310185184</v>
      </c>
      <c r="T126" s="17">
        <f t="shared" si="5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>ROUND(E127/D127*100,0)</f>
        <v>11</v>
      </c>
      <c r="P127">
        <f t="shared" si="3"/>
        <v>45.83</v>
      </c>
      <c r="Q127" s="11" t="s">
        <v>8315</v>
      </c>
      <c r="R127" t="s">
        <v>8316</v>
      </c>
      <c r="S127" s="17">
        <f t="shared" si="4"/>
        <v>42233.671747685185</v>
      </c>
      <c r="T127" s="17">
        <f t="shared" si="5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>ROUND(E128/D128*100,0)</f>
        <v>0</v>
      </c>
      <c r="P128">
        <f t="shared" si="3"/>
        <v>0</v>
      </c>
      <c r="Q128" s="11" t="s">
        <v>8315</v>
      </c>
      <c r="R128" t="s">
        <v>8316</v>
      </c>
      <c r="S128" s="17">
        <f t="shared" si="4"/>
        <v>42675.262962962966</v>
      </c>
      <c r="T128" s="17">
        <f t="shared" si="5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>ROUND(E129/D129*100,0)</f>
        <v>86</v>
      </c>
      <c r="P129">
        <f t="shared" si="3"/>
        <v>248.5</v>
      </c>
      <c r="Q129" s="11" t="s">
        <v>8315</v>
      </c>
      <c r="R129" t="s">
        <v>8316</v>
      </c>
      <c r="S129" s="17">
        <f t="shared" si="4"/>
        <v>42534.631481481483</v>
      </c>
      <c r="T129" s="17">
        <f t="shared" si="5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>ROUND(E130/D130*100,0)</f>
        <v>12</v>
      </c>
      <c r="P130">
        <f t="shared" ref="P130:P193" si="6">IFERROR(ROUND(E130/L130,2),0)</f>
        <v>79.400000000000006</v>
      </c>
      <c r="Q130" s="11" t="s">
        <v>8315</v>
      </c>
      <c r="R130" t="s">
        <v>8316</v>
      </c>
      <c r="S130" s="17">
        <f t="shared" ref="S130:S193" si="7">(((J130/60)/60)/24)+DATE(1970,1,1)</f>
        <v>42151.905717592599</v>
      </c>
      <c r="T130" s="17">
        <f t="shared" ref="T130:T193" si="8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>ROUND(E131/D131*100,0)</f>
        <v>0</v>
      </c>
      <c r="P131">
        <f t="shared" si="6"/>
        <v>5.5</v>
      </c>
      <c r="Q131" s="11" t="s">
        <v>8315</v>
      </c>
      <c r="R131" t="s">
        <v>8316</v>
      </c>
      <c r="S131" s="17">
        <f t="shared" si="7"/>
        <v>41961.492488425924</v>
      </c>
      <c r="T131" s="17">
        <f t="shared" si="8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>ROUND(E132/D132*100,0)</f>
        <v>1</v>
      </c>
      <c r="P132">
        <f t="shared" si="6"/>
        <v>25</v>
      </c>
      <c r="Q132" s="11" t="s">
        <v>8315</v>
      </c>
      <c r="R132" t="s">
        <v>8316</v>
      </c>
      <c r="S132" s="17">
        <f t="shared" si="7"/>
        <v>41940.587233796294</v>
      </c>
      <c r="T132" s="17">
        <f t="shared" si="8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>ROUND(E133/D133*100,0)</f>
        <v>0</v>
      </c>
      <c r="P133">
        <f t="shared" si="6"/>
        <v>0</v>
      </c>
      <c r="Q133" s="11" t="s">
        <v>8315</v>
      </c>
      <c r="R133" t="s">
        <v>8316</v>
      </c>
      <c r="S133" s="17">
        <f t="shared" si="7"/>
        <v>42111.904097222221</v>
      </c>
      <c r="T133" s="17">
        <f t="shared" si="8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>ROUND(E134/D134*100,0)</f>
        <v>36</v>
      </c>
      <c r="P134">
        <f t="shared" si="6"/>
        <v>137.08000000000001</v>
      </c>
      <c r="Q134" s="11" t="s">
        <v>8315</v>
      </c>
      <c r="R134" t="s">
        <v>8316</v>
      </c>
      <c r="S134" s="17">
        <f t="shared" si="7"/>
        <v>42279.778564814813</v>
      </c>
      <c r="T134" s="17">
        <f t="shared" si="8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>
        <f t="shared" si="6"/>
        <v>0</v>
      </c>
      <c r="Q135" s="11" t="s">
        <v>8315</v>
      </c>
      <c r="R135" t="s">
        <v>8316</v>
      </c>
      <c r="S135" s="17">
        <f t="shared" si="7"/>
        <v>42213.662905092591</v>
      </c>
      <c r="T135" s="17">
        <f t="shared" si="8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>ROUND(E136/D136*100,0)</f>
        <v>0</v>
      </c>
      <c r="P136">
        <f t="shared" si="6"/>
        <v>5</v>
      </c>
      <c r="Q136" s="11" t="s">
        <v>8315</v>
      </c>
      <c r="R136" t="s">
        <v>8316</v>
      </c>
      <c r="S136" s="17">
        <f t="shared" si="7"/>
        <v>42109.801712962959</v>
      </c>
      <c r="T136" s="17">
        <f t="shared" si="8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>ROUND(E137/D137*100,0)</f>
        <v>3</v>
      </c>
      <c r="P137">
        <f t="shared" si="6"/>
        <v>39</v>
      </c>
      <c r="Q137" s="11" t="s">
        <v>8315</v>
      </c>
      <c r="R137" t="s">
        <v>8316</v>
      </c>
      <c r="S137" s="17">
        <f t="shared" si="7"/>
        <v>42031.833587962959</v>
      </c>
      <c r="T137" s="17">
        <f t="shared" si="8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3</v>
      </c>
      <c r="P138">
        <f t="shared" si="6"/>
        <v>50.5</v>
      </c>
      <c r="Q138" s="11" t="s">
        <v>8315</v>
      </c>
      <c r="R138" t="s">
        <v>8316</v>
      </c>
      <c r="S138" s="17">
        <f t="shared" si="7"/>
        <v>42615.142870370371</v>
      </c>
      <c r="T138" s="17">
        <f t="shared" si="8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1</v>
      </c>
      <c r="P139">
        <f t="shared" si="6"/>
        <v>25</v>
      </c>
      <c r="Q139" s="11" t="s">
        <v>8315</v>
      </c>
      <c r="R139" t="s">
        <v>8316</v>
      </c>
      <c r="S139" s="17">
        <f t="shared" si="7"/>
        <v>42439.702314814815</v>
      </c>
      <c r="T139" s="17">
        <f t="shared" si="8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>ROUND(E140/D140*100,0)</f>
        <v>0</v>
      </c>
      <c r="P140">
        <f t="shared" si="6"/>
        <v>25</v>
      </c>
      <c r="Q140" s="11" t="s">
        <v>8315</v>
      </c>
      <c r="R140" t="s">
        <v>8316</v>
      </c>
      <c r="S140" s="17">
        <f t="shared" si="7"/>
        <v>42243.790393518517</v>
      </c>
      <c r="T140" s="17">
        <f t="shared" si="8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>ROUND(E141/D141*100,0)</f>
        <v>0</v>
      </c>
      <c r="P141">
        <f t="shared" si="6"/>
        <v>0</v>
      </c>
      <c r="Q141" s="11" t="s">
        <v>8315</v>
      </c>
      <c r="R141" t="s">
        <v>8316</v>
      </c>
      <c r="S141" s="17">
        <f t="shared" si="7"/>
        <v>42550.048449074078</v>
      </c>
      <c r="T141" s="17">
        <f t="shared" si="8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24</v>
      </c>
      <c r="P142">
        <f t="shared" si="6"/>
        <v>53.13</v>
      </c>
      <c r="Q142" s="11" t="s">
        <v>8315</v>
      </c>
      <c r="R142" t="s">
        <v>8316</v>
      </c>
      <c r="S142" s="17">
        <f t="shared" si="7"/>
        <v>42306.848854166667</v>
      </c>
      <c r="T142" s="17">
        <f t="shared" si="8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>ROUND(E143/D143*100,0)</f>
        <v>0</v>
      </c>
      <c r="P143">
        <f t="shared" si="6"/>
        <v>0</v>
      </c>
      <c r="Q143" s="11" t="s">
        <v>8315</v>
      </c>
      <c r="R143" t="s">
        <v>8316</v>
      </c>
      <c r="S143" s="17">
        <f t="shared" si="7"/>
        <v>42457.932025462964</v>
      </c>
      <c r="T143" s="17">
        <f t="shared" si="8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>ROUND(E144/D144*100,0)</f>
        <v>0</v>
      </c>
      <c r="P144">
        <f t="shared" si="6"/>
        <v>7</v>
      </c>
      <c r="Q144" s="11" t="s">
        <v>8315</v>
      </c>
      <c r="R144" t="s">
        <v>8316</v>
      </c>
      <c r="S144" s="17">
        <f t="shared" si="7"/>
        <v>42513.976319444439</v>
      </c>
      <c r="T144" s="17">
        <f t="shared" si="8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>ROUND(E145/D145*100,0)</f>
        <v>32</v>
      </c>
      <c r="P145">
        <f t="shared" si="6"/>
        <v>40.06</v>
      </c>
      <c r="Q145" s="11" t="s">
        <v>8315</v>
      </c>
      <c r="R145" t="s">
        <v>8316</v>
      </c>
      <c r="S145" s="17">
        <f t="shared" si="7"/>
        <v>41816.950370370374</v>
      </c>
      <c r="T145" s="17">
        <f t="shared" si="8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>ROUND(E146/D146*100,0)</f>
        <v>24</v>
      </c>
      <c r="P146">
        <f t="shared" si="6"/>
        <v>24.33</v>
      </c>
      <c r="Q146" s="11" t="s">
        <v>8315</v>
      </c>
      <c r="R146" t="s">
        <v>8316</v>
      </c>
      <c r="S146" s="17">
        <f t="shared" si="7"/>
        <v>41880.788842592592</v>
      </c>
      <c r="T146" s="17">
        <f t="shared" si="8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>ROUND(E147/D147*100,0)</f>
        <v>2</v>
      </c>
      <c r="P147">
        <f t="shared" si="6"/>
        <v>11.25</v>
      </c>
      <c r="Q147" s="11" t="s">
        <v>8315</v>
      </c>
      <c r="R147" t="s">
        <v>8316</v>
      </c>
      <c r="S147" s="17">
        <f t="shared" si="7"/>
        <v>42342.845555555556</v>
      </c>
      <c r="T147" s="17">
        <f t="shared" si="8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>ROUND(E148/D148*100,0)</f>
        <v>6</v>
      </c>
      <c r="P148">
        <f t="shared" si="6"/>
        <v>42</v>
      </c>
      <c r="Q148" s="11" t="s">
        <v>8315</v>
      </c>
      <c r="R148" t="s">
        <v>8316</v>
      </c>
      <c r="S148" s="17">
        <f t="shared" si="7"/>
        <v>42053.722060185188</v>
      </c>
      <c r="T148" s="17">
        <f t="shared" si="8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>ROUND(E149/D149*100,0)</f>
        <v>14</v>
      </c>
      <c r="P149">
        <f t="shared" si="6"/>
        <v>71.25</v>
      </c>
      <c r="Q149" s="11" t="s">
        <v>8315</v>
      </c>
      <c r="R149" t="s">
        <v>8316</v>
      </c>
      <c r="S149" s="17">
        <f t="shared" si="7"/>
        <v>42414.235879629632</v>
      </c>
      <c r="T149" s="17">
        <f t="shared" si="8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>ROUND(E150/D150*100,0)</f>
        <v>1</v>
      </c>
      <c r="P150">
        <f t="shared" si="6"/>
        <v>22.5</v>
      </c>
      <c r="Q150" s="11" t="s">
        <v>8315</v>
      </c>
      <c r="R150" t="s">
        <v>8316</v>
      </c>
      <c r="S150" s="17">
        <f t="shared" si="7"/>
        <v>41801.711550925924</v>
      </c>
      <c r="T150" s="17">
        <f t="shared" si="8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>ROUND(E151/D151*100,0)</f>
        <v>24</v>
      </c>
      <c r="P151">
        <f t="shared" si="6"/>
        <v>41</v>
      </c>
      <c r="Q151" s="11" t="s">
        <v>8315</v>
      </c>
      <c r="R151" t="s">
        <v>8316</v>
      </c>
      <c r="S151" s="17">
        <f t="shared" si="7"/>
        <v>42770.290590277778</v>
      </c>
      <c r="T151" s="17">
        <f t="shared" si="8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>ROUND(E152/D152*100,0)</f>
        <v>11</v>
      </c>
      <c r="P152">
        <f t="shared" si="6"/>
        <v>47.91</v>
      </c>
      <c r="Q152" s="11" t="s">
        <v>8315</v>
      </c>
      <c r="R152" t="s">
        <v>8316</v>
      </c>
      <c r="S152" s="17">
        <f t="shared" si="7"/>
        <v>42452.815659722226</v>
      </c>
      <c r="T152" s="17">
        <f t="shared" si="8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>ROUND(E153/D153*100,0)</f>
        <v>7</v>
      </c>
      <c r="P153">
        <f t="shared" si="6"/>
        <v>35.17</v>
      </c>
      <c r="Q153" s="11" t="s">
        <v>8315</v>
      </c>
      <c r="R153" t="s">
        <v>8316</v>
      </c>
      <c r="S153" s="17">
        <f t="shared" si="7"/>
        <v>42601.854699074072</v>
      </c>
      <c r="T153" s="17">
        <f t="shared" si="8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>ROUND(E154/D154*100,0)</f>
        <v>0</v>
      </c>
      <c r="P154">
        <f t="shared" si="6"/>
        <v>5.5</v>
      </c>
      <c r="Q154" s="11" t="s">
        <v>8315</v>
      </c>
      <c r="R154" t="s">
        <v>8316</v>
      </c>
      <c r="S154" s="17">
        <f t="shared" si="7"/>
        <v>42447.863553240735</v>
      </c>
      <c r="T154" s="17">
        <f t="shared" si="8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>ROUND(E155/D155*100,0)</f>
        <v>1</v>
      </c>
      <c r="P155">
        <f t="shared" si="6"/>
        <v>22.67</v>
      </c>
      <c r="Q155" s="11" t="s">
        <v>8315</v>
      </c>
      <c r="R155" t="s">
        <v>8316</v>
      </c>
      <c r="S155" s="17">
        <f t="shared" si="7"/>
        <v>41811.536180555559</v>
      </c>
      <c r="T155" s="17">
        <f t="shared" si="8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>ROUND(E156/D156*100,0)</f>
        <v>21</v>
      </c>
      <c r="P156">
        <f t="shared" si="6"/>
        <v>26.38</v>
      </c>
      <c r="Q156" s="11" t="s">
        <v>8315</v>
      </c>
      <c r="R156" t="s">
        <v>8316</v>
      </c>
      <c r="S156" s="17">
        <f t="shared" si="7"/>
        <v>41981.067523148144</v>
      </c>
      <c r="T156" s="17">
        <f t="shared" si="8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>ROUND(E157/D157*100,0)</f>
        <v>78</v>
      </c>
      <c r="P157">
        <f t="shared" si="6"/>
        <v>105.54</v>
      </c>
      <c r="Q157" s="11" t="s">
        <v>8315</v>
      </c>
      <c r="R157" t="s">
        <v>8316</v>
      </c>
      <c r="S157" s="17">
        <f t="shared" si="7"/>
        <v>42469.68414351852</v>
      </c>
      <c r="T157" s="17">
        <f t="shared" si="8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>ROUND(E158/D158*100,0)</f>
        <v>0</v>
      </c>
      <c r="P158">
        <f t="shared" si="6"/>
        <v>0</v>
      </c>
      <c r="Q158" s="11" t="s">
        <v>8315</v>
      </c>
      <c r="R158" t="s">
        <v>8316</v>
      </c>
      <c r="S158" s="17">
        <f t="shared" si="7"/>
        <v>42534.866875</v>
      </c>
      <c r="T158" s="17">
        <f t="shared" si="8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>ROUND(E159/D159*100,0)</f>
        <v>48</v>
      </c>
      <c r="P159">
        <f t="shared" si="6"/>
        <v>62</v>
      </c>
      <c r="Q159" s="11" t="s">
        <v>8315</v>
      </c>
      <c r="R159" t="s">
        <v>8316</v>
      </c>
      <c r="S159" s="17">
        <f t="shared" si="7"/>
        <v>41830.858344907407</v>
      </c>
      <c r="T159" s="17">
        <f t="shared" si="8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>ROUND(E160/D160*100,0)</f>
        <v>1</v>
      </c>
      <c r="P160">
        <f t="shared" si="6"/>
        <v>217.5</v>
      </c>
      <c r="Q160" s="11" t="s">
        <v>8315</v>
      </c>
      <c r="R160" t="s">
        <v>8316</v>
      </c>
      <c r="S160" s="17">
        <f t="shared" si="7"/>
        <v>42543.788564814815</v>
      </c>
      <c r="T160" s="17">
        <f t="shared" si="8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>ROUND(E161/D161*100,0)</f>
        <v>11</v>
      </c>
      <c r="P161">
        <f t="shared" si="6"/>
        <v>26.75</v>
      </c>
      <c r="Q161" s="11" t="s">
        <v>8315</v>
      </c>
      <c r="R161" t="s">
        <v>8316</v>
      </c>
      <c r="S161" s="17">
        <f t="shared" si="7"/>
        <v>41975.642974537041</v>
      </c>
      <c r="T161" s="17">
        <f t="shared" si="8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>ROUND(E162/D162*100,0)</f>
        <v>18</v>
      </c>
      <c r="P162">
        <f t="shared" si="6"/>
        <v>64.290000000000006</v>
      </c>
      <c r="Q162" s="11" t="s">
        <v>8315</v>
      </c>
      <c r="R162" t="s">
        <v>8316</v>
      </c>
      <c r="S162" s="17">
        <f t="shared" si="7"/>
        <v>41795.598923611113</v>
      </c>
      <c r="T162" s="17">
        <f t="shared" si="8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>ROUND(E163/D163*100,0)</f>
        <v>4</v>
      </c>
      <c r="P163">
        <f t="shared" si="6"/>
        <v>175</v>
      </c>
      <c r="Q163" s="11" t="s">
        <v>8315</v>
      </c>
      <c r="R163" t="s">
        <v>8316</v>
      </c>
      <c r="S163" s="17">
        <f t="shared" si="7"/>
        <v>42508.179965277777</v>
      </c>
      <c r="T163" s="17">
        <f t="shared" si="8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>ROUND(E164/D164*100,0)</f>
        <v>35</v>
      </c>
      <c r="P164">
        <f t="shared" si="6"/>
        <v>84.28</v>
      </c>
      <c r="Q164" s="11" t="s">
        <v>8315</v>
      </c>
      <c r="R164" t="s">
        <v>8316</v>
      </c>
      <c r="S164" s="17">
        <f t="shared" si="7"/>
        <v>41747.86986111111</v>
      </c>
      <c r="T164" s="17">
        <f t="shared" si="8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>ROUND(E165/D165*100,0)</f>
        <v>32</v>
      </c>
      <c r="P165">
        <f t="shared" si="6"/>
        <v>33.74</v>
      </c>
      <c r="Q165" s="11" t="s">
        <v>8315</v>
      </c>
      <c r="R165" t="s">
        <v>8316</v>
      </c>
      <c r="S165" s="17">
        <f t="shared" si="7"/>
        <v>42399.707407407404</v>
      </c>
      <c r="T165" s="17">
        <f t="shared" si="8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>ROUND(E166/D166*100,0)</f>
        <v>2</v>
      </c>
      <c r="P166">
        <f t="shared" si="6"/>
        <v>8</v>
      </c>
      <c r="Q166" s="11" t="s">
        <v>8315</v>
      </c>
      <c r="R166" t="s">
        <v>8316</v>
      </c>
      <c r="S166" s="17">
        <f t="shared" si="7"/>
        <v>42230.08116898148</v>
      </c>
      <c r="T166" s="17">
        <f t="shared" si="8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>ROUND(E167/D167*100,0)</f>
        <v>0</v>
      </c>
      <c r="P167">
        <f t="shared" si="6"/>
        <v>0</v>
      </c>
      <c r="Q167" s="11" t="s">
        <v>8315</v>
      </c>
      <c r="R167" t="s">
        <v>8316</v>
      </c>
      <c r="S167" s="17">
        <f t="shared" si="7"/>
        <v>42286.749780092592</v>
      </c>
      <c r="T167" s="17">
        <f t="shared" si="8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20</v>
      </c>
      <c r="P168">
        <f t="shared" si="6"/>
        <v>100</v>
      </c>
      <c r="Q168" s="11" t="s">
        <v>8315</v>
      </c>
      <c r="R168" t="s">
        <v>8316</v>
      </c>
      <c r="S168" s="17">
        <f t="shared" si="7"/>
        <v>42125.644467592589</v>
      </c>
      <c r="T168" s="17">
        <f t="shared" si="8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>ROUND(E169/D169*100,0)</f>
        <v>5</v>
      </c>
      <c r="P169">
        <f t="shared" si="6"/>
        <v>60.11</v>
      </c>
      <c r="Q169" s="11" t="s">
        <v>8315</v>
      </c>
      <c r="R169" t="s">
        <v>8316</v>
      </c>
      <c r="S169" s="17">
        <f t="shared" si="7"/>
        <v>42289.94049768518</v>
      </c>
      <c r="T169" s="17">
        <f t="shared" si="8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 t="shared" si="6"/>
        <v>3</v>
      </c>
      <c r="Q170" s="11" t="s">
        <v>8315</v>
      </c>
      <c r="R170" t="s">
        <v>8316</v>
      </c>
      <c r="S170" s="17">
        <f t="shared" si="7"/>
        <v>42107.864722222221</v>
      </c>
      <c r="T170" s="17">
        <f t="shared" si="8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 t="shared" si="6"/>
        <v>5</v>
      </c>
      <c r="Q171" s="11" t="s">
        <v>8315</v>
      </c>
      <c r="R171" t="s">
        <v>8316</v>
      </c>
      <c r="S171" s="17">
        <f t="shared" si="7"/>
        <v>41809.389930555553</v>
      </c>
      <c r="T171" s="17">
        <f t="shared" si="8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>ROUND(E172/D172*100,0)</f>
        <v>17</v>
      </c>
      <c r="P172">
        <f t="shared" si="6"/>
        <v>29.24</v>
      </c>
      <c r="Q172" s="11" t="s">
        <v>8315</v>
      </c>
      <c r="R172" t="s">
        <v>8316</v>
      </c>
      <c r="S172" s="17">
        <f t="shared" si="7"/>
        <v>41950.26694444444</v>
      </c>
      <c r="T172" s="17">
        <f t="shared" si="8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>ROUND(E173/D173*100,0)</f>
        <v>57</v>
      </c>
      <c r="P173">
        <f t="shared" si="6"/>
        <v>59.58</v>
      </c>
      <c r="Q173" s="11" t="s">
        <v>8315</v>
      </c>
      <c r="R173" t="s">
        <v>8316</v>
      </c>
      <c r="S173" s="17">
        <f t="shared" si="7"/>
        <v>42061.963263888887</v>
      </c>
      <c r="T173" s="17">
        <f t="shared" si="8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>ROUND(E174/D174*100,0)</f>
        <v>17</v>
      </c>
      <c r="P174">
        <f t="shared" si="6"/>
        <v>82.57</v>
      </c>
      <c r="Q174" s="11" t="s">
        <v>8315</v>
      </c>
      <c r="R174" t="s">
        <v>8316</v>
      </c>
      <c r="S174" s="17">
        <f t="shared" si="7"/>
        <v>41842.828680555554</v>
      </c>
      <c r="T174" s="17">
        <f t="shared" si="8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>ROUND(E175/D175*100,0)</f>
        <v>0</v>
      </c>
      <c r="P175">
        <f t="shared" si="6"/>
        <v>10</v>
      </c>
      <c r="Q175" s="11" t="s">
        <v>8315</v>
      </c>
      <c r="R175" t="s">
        <v>8316</v>
      </c>
      <c r="S175" s="17">
        <f t="shared" si="7"/>
        <v>42437.64534722222</v>
      </c>
      <c r="T175" s="17">
        <f t="shared" si="8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>ROUND(E176/D176*100,0)</f>
        <v>2</v>
      </c>
      <c r="P176">
        <f t="shared" si="6"/>
        <v>5.75</v>
      </c>
      <c r="Q176" s="11" t="s">
        <v>8315</v>
      </c>
      <c r="R176" t="s">
        <v>8316</v>
      </c>
      <c r="S176" s="17">
        <f t="shared" si="7"/>
        <v>41879.043530092589</v>
      </c>
      <c r="T176" s="17">
        <f t="shared" si="8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10</v>
      </c>
      <c r="P177">
        <f t="shared" si="6"/>
        <v>100.5</v>
      </c>
      <c r="Q177" s="11" t="s">
        <v>8315</v>
      </c>
      <c r="R177" t="s">
        <v>8316</v>
      </c>
      <c r="S177" s="17">
        <f t="shared" si="7"/>
        <v>42020.587349537032</v>
      </c>
      <c r="T177" s="17">
        <f t="shared" si="8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>ROUND(E178/D178*100,0)</f>
        <v>0</v>
      </c>
      <c r="P178">
        <f t="shared" si="6"/>
        <v>1</v>
      </c>
      <c r="Q178" s="11" t="s">
        <v>8315</v>
      </c>
      <c r="R178" t="s">
        <v>8316</v>
      </c>
      <c r="S178" s="17">
        <f t="shared" si="7"/>
        <v>41890.16269675926</v>
      </c>
      <c r="T178" s="17">
        <f t="shared" si="8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>ROUND(E179/D179*100,0)</f>
        <v>1</v>
      </c>
      <c r="P179">
        <f t="shared" si="6"/>
        <v>20</v>
      </c>
      <c r="Q179" s="11" t="s">
        <v>8315</v>
      </c>
      <c r="R179" t="s">
        <v>8316</v>
      </c>
      <c r="S179" s="17">
        <f t="shared" si="7"/>
        <v>41872.807696759257</v>
      </c>
      <c r="T179" s="17">
        <f t="shared" si="8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>ROUND(E180/D180*100,0)</f>
        <v>0</v>
      </c>
      <c r="P180">
        <f t="shared" si="6"/>
        <v>2</v>
      </c>
      <c r="Q180" s="11" t="s">
        <v>8315</v>
      </c>
      <c r="R180" t="s">
        <v>8316</v>
      </c>
      <c r="S180" s="17">
        <f t="shared" si="7"/>
        <v>42391.772997685184</v>
      </c>
      <c r="T180" s="17">
        <f t="shared" si="8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>ROUND(E181/D181*100,0)</f>
        <v>0</v>
      </c>
      <c r="P181">
        <f t="shared" si="6"/>
        <v>5</v>
      </c>
      <c r="Q181" s="11" t="s">
        <v>8315</v>
      </c>
      <c r="R181" t="s">
        <v>8316</v>
      </c>
      <c r="S181" s="17">
        <f t="shared" si="7"/>
        <v>41848.772928240738</v>
      </c>
      <c r="T181" s="17">
        <f t="shared" si="8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>ROUND(E182/D182*100,0)</f>
        <v>24</v>
      </c>
      <c r="P182">
        <f t="shared" si="6"/>
        <v>45.84</v>
      </c>
      <c r="Q182" s="11" t="s">
        <v>8315</v>
      </c>
      <c r="R182" t="s">
        <v>8316</v>
      </c>
      <c r="S182" s="17">
        <f t="shared" si="7"/>
        <v>41921.770439814813</v>
      </c>
      <c r="T182" s="17">
        <f t="shared" si="8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1</v>
      </c>
      <c r="P183">
        <f t="shared" si="6"/>
        <v>13</v>
      </c>
      <c r="Q183" s="11" t="s">
        <v>8315</v>
      </c>
      <c r="R183" t="s">
        <v>8316</v>
      </c>
      <c r="S183" s="17">
        <f t="shared" si="7"/>
        <v>42021.301192129627</v>
      </c>
      <c r="T183" s="17">
        <f t="shared" si="8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>ROUND(E184/D184*100,0)</f>
        <v>0</v>
      </c>
      <c r="P184">
        <f t="shared" si="6"/>
        <v>0</v>
      </c>
      <c r="Q184" s="11" t="s">
        <v>8315</v>
      </c>
      <c r="R184" t="s">
        <v>8316</v>
      </c>
      <c r="S184" s="17">
        <f t="shared" si="7"/>
        <v>42419.246168981481</v>
      </c>
      <c r="T184" s="17">
        <f t="shared" si="8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>
        <f t="shared" si="6"/>
        <v>1</v>
      </c>
      <c r="Q185" s="11" t="s">
        <v>8315</v>
      </c>
      <c r="R185" t="s">
        <v>8316</v>
      </c>
      <c r="S185" s="17">
        <f t="shared" si="7"/>
        <v>42174.780821759254</v>
      </c>
      <c r="T185" s="17">
        <f t="shared" si="8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1</v>
      </c>
      <c r="P186">
        <f t="shared" si="6"/>
        <v>52.5</v>
      </c>
      <c r="Q186" s="11" t="s">
        <v>8315</v>
      </c>
      <c r="R186" t="s">
        <v>8316</v>
      </c>
      <c r="S186" s="17">
        <f t="shared" si="7"/>
        <v>41856.672152777777</v>
      </c>
      <c r="T186" s="17">
        <f t="shared" si="8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>ROUND(E187/D187*100,0)</f>
        <v>1</v>
      </c>
      <c r="P187">
        <f t="shared" si="6"/>
        <v>7.25</v>
      </c>
      <c r="Q187" s="11" t="s">
        <v>8315</v>
      </c>
      <c r="R187" t="s">
        <v>8316</v>
      </c>
      <c r="S187" s="17">
        <f t="shared" si="7"/>
        <v>42417.675879629634</v>
      </c>
      <c r="T187" s="17">
        <f t="shared" si="8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17</v>
      </c>
      <c r="P188">
        <f t="shared" si="6"/>
        <v>33.33</v>
      </c>
      <c r="Q188" s="11" t="s">
        <v>8315</v>
      </c>
      <c r="R188" t="s">
        <v>8316</v>
      </c>
      <c r="S188" s="17">
        <f t="shared" si="7"/>
        <v>42057.190960648149</v>
      </c>
      <c r="T188" s="17">
        <f t="shared" si="8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1</v>
      </c>
      <c r="P189">
        <f t="shared" si="6"/>
        <v>62.5</v>
      </c>
      <c r="Q189" s="11" t="s">
        <v>8315</v>
      </c>
      <c r="R189" t="s">
        <v>8316</v>
      </c>
      <c r="S189" s="17">
        <f t="shared" si="7"/>
        <v>41878.911550925928</v>
      </c>
      <c r="T189" s="17">
        <f t="shared" si="8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>ROUND(E190/D190*100,0)</f>
        <v>70</v>
      </c>
      <c r="P190">
        <f t="shared" si="6"/>
        <v>63.56</v>
      </c>
      <c r="Q190" s="11" t="s">
        <v>8315</v>
      </c>
      <c r="R190" t="s">
        <v>8316</v>
      </c>
      <c r="S190" s="17">
        <f t="shared" si="7"/>
        <v>41990.584108796291</v>
      </c>
      <c r="T190" s="17">
        <f t="shared" si="8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>ROUND(E191/D191*100,0)</f>
        <v>0</v>
      </c>
      <c r="P191">
        <f t="shared" si="6"/>
        <v>0</v>
      </c>
      <c r="Q191" s="11" t="s">
        <v>8315</v>
      </c>
      <c r="R191" t="s">
        <v>8316</v>
      </c>
      <c r="S191" s="17">
        <f t="shared" si="7"/>
        <v>42408.999571759254</v>
      </c>
      <c r="T191" s="17">
        <f t="shared" si="8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1</v>
      </c>
      <c r="P192">
        <f t="shared" si="6"/>
        <v>10</v>
      </c>
      <c r="Q192" s="11" t="s">
        <v>8315</v>
      </c>
      <c r="R192" t="s">
        <v>8316</v>
      </c>
      <c r="S192" s="17">
        <f t="shared" si="7"/>
        <v>42217.670104166667</v>
      </c>
      <c r="T192" s="17">
        <f t="shared" si="8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>ROUND(E193/D193*100,0)</f>
        <v>0</v>
      </c>
      <c r="P193">
        <f t="shared" si="6"/>
        <v>0</v>
      </c>
      <c r="Q193" s="11" t="s">
        <v>8315</v>
      </c>
      <c r="R193" t="s">
        <v>8316</v>
      </c>
      <c r="S193" s="17">
        <f t="shared" si="7"/>
        <v>42282.655543981484</v>
      </c>
      <c r="T193" s="17">
        <f t="shared" si="8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>ROUND(E194/D194*100,0)</f>
        <v>7</v>
      </c>
      <c r="P194">
        <f t="shared" ref="P194:P251" si="9">IFERROR(ROUND(E194/L194,2),0)</f>
        <v>30.71</v>
      </c>
      <c r="Q194" s="11" t="s">
        <v>8315</v>
      </c>
      <c r="R194" t="s">
        <v>8316</v>
      </c>
      <c r="S194" s="17">
        <f t="shared" ref="S194:S251" si="10">(((J194/60)/60)/24)+DATE(1970,1,1)</f>
        <v>42768.97084490741</v>
      </c>
      <c r="T194" s="17">
        <f t="shared" ref="T194:T251" si="11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>ROUND(E195/D195*100,0)</f>
        <v>28</v>
      </c>
      <c r="P195">
        <f t="shared" si="9"/>
        <v>51</v>
      </c>
      <c r="Q195" s="11" t="s">
        <v>8315</v>
      </c>
      <c r="R195" t="s">
        <v>8316</v>
      </c>
      <c r="S195" s="17">
        <f t="shared" si="10"/>
        <v>41765.938657407409</v>
      </c>
      <c r="T195" s="17">
        <f t="shared" si="11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>ROUND(E196/D196*100,0)</f>
        <v>0</v>
      </c>
      <c r="P196">
        <f t="shared" si="9"/>
        <v>0</v>
      </c>
      <c r="Q196" s="11" t="s">
        <v>8315</v>
      </c>
      <c r="R196" t="s">
        <v>8316</v>
      </c>
      <c r="S196" s="17">
        <f t="shared" si="10"/>
        <v>42322.025115740747</v>
      </c>
      <c r="T196" s="17">
        <f t="shared" si="11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>ROUND(E197/D197*100,0)</f>
        <v>16</v>
      </c>
      <c r="P197">
        <f t="shared" si="9"/>
        <v>66.67</v>
      </c>
      <c r="Q197" s="11" t="s">
        <v>8315</v>
      </c>
      <c r="R197" t="s">
        <v>8316</v>
      </c>
      <c r="S197" s="17">
        <f t="shared" si="10"/>
        <v>42374.655081018514</v>
      </c>
      <c r="T197" s="17">
        <f t="shared" si="11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>ROUND(E198/D198*100,0)</f>
        <v>0</v>
      </c>
      <c r="P198">
        <f t="shared" si="9"/>
        <v>0</v>
      </c>
      <c r="Q198" s="11" t="s">
        <v>8315</v>
      </c>
      <c r="R198" t="s">
        <v>8316</v>
      </c>
      <c r="S198" s="17">
        <f t="shared" si="10"/>
        <v>41941.585231481484</v>
      </c>
      <c r="T198" s="17">
        <f t="shared" si="11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>ROUND(E199/D199*100,0)</f>
        <v>7</v>
      </c>
      <c r="P199">
        <f t="shared" si="9"/>
        <v>59</v>
      </c>
      <c r="Q199" s="11" t="s">
        <v>8315</v>
      </c>
      <c r="R199" t="s">
        <v>8316</v>
      </c>
      <c r="S199" s="17">
        <f t="shared" si="10"/>
        <v>42293.809212962966</v>
      </c>
      <c r="T199" s="17">
        <f t="shared" si="11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>ROUND(E200/D200*100,0)</f>
        <v>1</v>
      </c>
      <c r="P200">
        <f t="shared" si="9"/>
        <v>100</v>
      </c>
      <c r="Q200" s="11" t="s">
        <v>8315</v>
      </c>
      <c r="R200" t="s">
        <v>8316</v>
      </c>
      <c r="S200" s="17">
        <f t="shared" si="10"/>
        <v>42067.947337962964</v>
      </c>
      <c r="T200" s="17">
        <f t="shared" si="11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>ROUND(E201/D201*100,0)</f>
        <v>37</v>
      </c>
      <c r="P201">
        <f t="shared" si="9"/>
        <v>147.4</v>
      </c>
      <c r="Q201" s="11" t="s">
        <v>8315</v>
      </c>
      <c r="R201" t="s">
        <v>8316</v>
      </c>
      <c r="S201" s="17">
        <f t="shared" si="10"/>
        <v>41903.882951388885</v>
      </c>
      <c r="T201" s="17">
        <f t="shared" si="11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>ROUND(E202/D202*100,0)</f>
        <v>47</v>
      </c>
      <c r="P202">
        <f t="shared" si="9"/>
        <v>166.06</v>
      </c>
      <c r="Q202" s="11" t="s">
        <v>8315</v>
      </c>
      <c r="R202" t="s">
        <v>8316</v>
      </c>
      <c r="S202" s="17">
        <f t="shared" si="10"/>
        <v>41804.937083333331</v>
      </c>
      <c r="T202" s="17">
        <f t="shared" si="11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11</v>
      </c>
      <c r="P203">
        <f t="shared" si="9"/>
        <v>40</v>
      </c>
      <c r="Q203" s="11" t="s">
        <v>8315</v>
      </c>
      <c r="R203" t="s">
        <v>8316</v>
      </c>
      <c r="S203" s="17">
        <f t="shared" si="10"/>
        <v>42497.070775462969</v>
      </c>
      <c r="T203" s="17">
        <f t="shared" si="11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>ROUND(E204/D204*100,0)</f>
        <v>12</v>
      </c>
      <c r="P204">
        <f t="shared" si="9"/>
        <v>75.25</v>
      </c>
      <c r="Q204" s="11" t="s">
        <v>8315</v>
      </c>
      <c r="R204" t="s">
        <v>8316</v>
      </c>
      <c r="S204" s="17">
        <f t="shared" si="10"/>
        <v>41869.798726851855</v>
      </c>
      <c r="T204" s="17">
        <f t="shared" si="11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>ROUND(E205/D205*100,0)</f>
        <v>60</v>
      </c>
      <c r="P205">
        <f t="shared" si="9"/>
        <v>60</v>
      </c>
      <c r="Q205" s="11" t="s">
        <v>8315</v>
      </c>
      <c r="R205" t="s">
        <v>8316</v>
      </c>
      <c r="S205" s="17">
        <f t="shared" si="10"/>
        <v>42305.670914351853</v>
      </c>
      <c r="T205" s="17">
        <f t="shared" si="11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>ROUND(E206/D206*100,0)</f>
        <v>31</v>
      </c>
      <c r="P206">
        <f t="shared" si="9"/>
        <v>1250</v>
      </c>
      <c r="Q206" s="11" t="s">
        <v>8315</v>
      </c>
      <c r="R206" t="s">
        <v>8316</v>
      </c>
      <c r="S206" s="17">
        <f t="shared" si="10"/>
        <v>42144.231527777782</v>
      </c>
      <c r="T206" s="17">
        <f t="shared" si="11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>ROUND(E207/D207*100,0)</f>
        <v>0</v>
      </c>
      <c r="P207">
        <f t="shared" si="9"/>
        <v>7</v>
      </c>
      <c r="Q207" s="11" t="s">
        <v>8315</v>
      </c>
      <c r="R207" t="s">
        <v>8316</v>
      </c>
      <c r="S207" s="17">
        <f t="shared" si="10"/>
        <v>41995.084074074075</v>
      </c>
      <c r="T207" s="17">
        <f t="shared" si="11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>ROUND(E208/D208*100,0)</f>
        <v>38</v>
      </c>
      <c r="P208">
        <f t="shared" si="9"/>
        <v>56.25</v>
      </c>
      <c r="Q208" s="11" t="s">
        <v>8315</v>
      </c>
      <c r="R208" t="s">
        <v>8316</v>
      </c>
      <c r="S208" s="17">
        <f t="shared" si="10"/>
        <v>42074.219699074078</v>
      </c>
      <c r="T208" s="17">
        <f t="shared" si="11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>ROUND(E209/D209*100,0)</f>
        <v>8</v>
      </c>
      <c r="P209">
        <f t="shared" si="9"/>
        <v>38.33</v>
      </c>
      <c r="Q209" s="11" t="s">
        <v>8315</v>
      </c>
      <c r="R209" t="s">
        <v>8316</v>
      </c>
      <c r="S209" s="17">
        <f t="shared" si="10"/>
        <v>41904.650578703702</v>
      </c>
      <c r="T209" s="17">
        <f t="shared" si="11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>ROUND(E210/D210*100,0)</f>
        <v>2</v>
      </c>
      <c r="P210">
        <f t="shared" si="9"/>
        <v>27.5</v>
      </c>
      <c r="Q210" s="11" t="s">
        <v>8315</v>
      </c>
      <c r="R210" t="s">
        <v>8316</v>
      </c>
      <c r="S210" s="17">
        <f t="shared" si="10"/>
        <v>41991.022488425922</v>
      </c>
      <c r="T210" s="17">
        <f t="shared" si="11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>ROUND(E211/D211*100,0)</f>
        <v>0</v>
      </c>
      <c r="P211">
        <f t="shared" si="9"/>
        <v>16</v>
      </c>
      <c r="Q211" s="11" t="s">
        <v>8315</v>
      </c>
      <c r="R211" t="s">
        <v>8316</v>
      </c>
      <c r="S211" s="17">
        <f t="shared" si="10"/>
        <v>42169.958506944444</v>
      </c>
      <c r="T211" s="17">
        <f t="shared" si="11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0</v>
      </c>
      <c r="P212">
        <f t="shared" si="9"/>
        <v>1</v>
      </c>
      <c r="Q212" s="11" t="s">
        <v>8315</v>
      </c>
      <c r="R212" t="s">
        <v>8316</v>
      </c>
      <c r="S212" s="17">
        <f t="shared" si="10"/>
        <v>41905.636469907404</v>
      </c>
      <c r="T212" s="17">
        <f t="shared" si="11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>ROUND(E213/D213*100,0)</f>
        <v>0</v>
      </c>
      <c r="P213">
        <f t="shared" si="9"/>
        <v>0</v>
      </c>
      <c r="Q213" s="11" t="s">
        <v>8315</v>
      </c>
      <c r="R213" t="s">
        <v>8316</v>
      </c>
      <c r="S213" s="17">
        <f t="shared" si="10"/>
        <v>41761.810150462967</v>
      </c>
      <c r="T213" s="17">
        <f t="shared" si="11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>ROUND(E214/D214*100,0)</f>
        <v>38</v>
      </c>
      <c r="P214">
        <f t="shared" si="9"/>
        <v>86.62</v>
      </c>
      <c r="Q214" s="11" t="s">
        <v>8315</v>
      </c>
      <c r="R214" t="s">
        <v>8316</v>
      </c>
      <c r="S214" s="17">
        <f t="shared" si="10"/>
        <v>41865.878657407404</v>
      </c>
      <c r="T214" s="17">
        <f t="shared" si="11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>ROUND(E215/D215*100,0)</f>
        <v>0</v>
      </c>
      <c r="P215">
        <f t="shared" si="9"/>
        <v>0</v>
      </c>
      <c r="Q215" s="11" t="s">
        <v>8315</v>
      </c>
      <c r="R215" t="s">
        <v>8316</v>
      </c>
      <c r="S215" s="17">
        <f t="shared" si="10"/>
        <v>42613.841261574074</v>
      </c>
      <c r="T215" s="17">
        <f t="shared" si="11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>ROUND(E216/D216*100,0)</f>
        <v>53</v>
      </c>
      <c r="P216">
        <f t="shared" si="9"/>
        <v>88.33</v>
      </c>
      <c r="Q216" s="11" t="s">
        <v>8315</v>
      </c>
      <c r="R216" t="s">
        <v>8316</v>
      </c>
      <c r="S216" s="17">
        <f t="shared" si="10"/>
        <v>42534.933321759265</v>
      </c>
      <c r="T216" s="17">
        <f t="shared" si="11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>ROUND(E217/D217*100,0)</f>
        <v>3</v>
      </c>
      <c r="P217">
        <f t="shared" si="9"/>
        <v>23.75</v>
      </c>
      <c r="Q217" s="11" t="s">
        <v>8315</v>
      </c>
      <c r="R217" t="s">
        <v>8316</v>
      </c>
      <c r="S217" s="17">
        <f t="shared" si="10"/>
        <v>42446.060694444444</v>
      </c>
      <c r="T217" s="17">
        <f t="shared" si="11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>ROUND(E218/D218*100,0)</f>
        <v>0</v>
      </c>
      <c r="P218">
        <f t="shared" si="9"/>
        <v>0</v>
      </c>
      <c r="Q218" s="11" t="s">
        <v>8315</v>
      </c>
      <c r="R218" t="s">
        <v>8316</v>
      </c>
      <c r="S218" s="17">
        <f t="shared" si="10"/>
        <v>42421.141469907408</v>
      </c>
      <c r="T218" s="17">
        <f t="shared" si="11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>ROUND(E219/D219*100,0)</f>
        <v>2</v>
      </c>
      <c r="P219">
        <f t="shared" si="9"/>
        <v>163.33000000000001</v>
      </c>
      <c r="Q219" s="11" t="s">
        <v>8315</v>
      </c>
      <c r="R219" t="s">
        <v>8316</v>
      </c>
      <c r="S219" s="17">
        <f t="shared" si="10"/>
        <v>42523.739212962959</v>
      </c>
      <c r="T219" s="17">
        <f t="shared" si="11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>ROUND(E220/D220*100,0)</f>
        <v>1</v>
      </c>
      <c r="P220">
        <f t="shared" si="9"/>
        <v>6.75</v>
      </c>
      <c r="Q220" s="11" t="s">
        <v>8315</v>
      </c>
      <c r="R220" t="s">
        <v>8316</v>
      </c>
      <c r="S220" s="17">
        <f t="shared" si="10"/>
        <v>41833.951516203706</v>
      </c>
      <c r="T220" s="17">
        <f t="shared" si="11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>ROUND(E221/D221*100,0)</f>
        <v>0</v>
      </c>
      <c r="P221">
        <f t="shared" si="9"/>
        <v>25</v>
      </c>
      <c r="Q221" s="11" t="s">
        <v>8315</v>
      </c>
      <c r="R221" t="s">
        <v>8316</v>
      </c>
      <c r="S221" s="17">
        <f t="shared" si="10"/>
        <v>42479.039212962962</v>
      </c>
      <c r="T221" s="17">
        <f t="shared" si="11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>ROUND(E222/D222*100,0)</f>
        <v>61</v>
      </c>
      <c r="P222">
        <f t="shared" si="9"/>
        <v>179.12</v>
      </c>
      <c r="Q222" s="11" t="s">
        <v>8315</v>
      </c>
      <c r="R222" t="s">
        <v>8316</v>
      </c>
      <c r="S222" s="17">
        <f t="shared" si="10"/>
        <v>42235.117476851854</v>
      </c>
      <c r="T222" s="17">
        <f t="shared" si="11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>ROUND(E223/D223*100,0)</f>
        <v>1</v>
      </c>
      <c r="P223">
        <f t="shared" si="9"/>
        <v>34.950000000000003</v>
      </c>
      <c r="Q223" s="11" t="s">
        <v>8315</v>
      </c>
      <c r="R223" t="s">
        <v>8316</v>
      </c>
      <c r="S223" s="17">
        <f t="shared" si="10"/>
        <v>42718.963599537034</v>
      </c>
      <c r="T223" s="17">
        <f t="shared" si="11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>ROUND(E224/D224*100,0)</f>
        <v>17</v>
      </c>
      <c r="P224">
        <f t="shared" si="9"/>
        <v>27.5</v>
      </c>
      <c r="Q224" s="11" t="s">
        <v>8315</v>
      </c>
      <c r="R224" t="s">
        <v>8316</v>
      </c>
      <c r="S224" s="17">
        <f t="shared" si="10"/>
        <v>42031.666898148149</v>
      </c>
      <c r="T224" s="17">
        <f t="shared" si="11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>ROUND(E225/D225*100,0)</f>
        <v>1</v>
      </c>
      <c r="P225">
        <f t="shared" si="9"/>
        <v>18.5</v>
      </c>
      <c r="Q225" s="11" t="s">
        <v>8315</v>
      </c>
      <c r="R225" t="s">
        <v>8316</v>
      </c>
      <c r="S225" s="17">
        <f t="shared" si="10"/>
        <v>42078.34520833334</v>
      </c>
      <c r="T225" s="17">
        <f t="shared" si="11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>
        <f t="shared" si="9"/>
        <v>0</v>
      </c>
      <c r="Q226" s="11" t="s">
        <v>8315</v>
      </c>
      <c r="R226" t="s">
        <v>8316</v>
      </c>
      <c r="S226" s="17">
        <f t="shared" si="10"/>
        <v>41905.795706018522</v>
      </c>
      <c r="T226" s="17">
        <f t="shared" si="11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>ROUND(E227/D227*100,0)</f>
        <v>9</v>
      </c>
      <c r="P227">
        <f t="shared" si="9"/>
        <v>222.5</v>
      </c>
      <c r="Q227" s="11" t="s">
        <v>8315</v>
      </c>
      <c r="R227" t="s">
        <v>8316</v>
      </c>
      <c r="S227" s="17">
        <f t="shared" si="10"/>
        <v>42695.7105787037</v>
      </c>
      <c r="T227" s="17">
        <f t="shared" si="11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>ROUND(E228/D228*100,0)</f>
        <v>0</v>
      </c>
      <c r="P228">
        <f t="shared" si="9"/>
        <v>5</v>
      </c>
      <c r="Q228" s="11" t="s">
        <v>8315</v>
      </c>
      <c r="R228" t="s">
        <v>8316</v>
      </c>
      <c r="S228" s="17">
        <f t="shared" si="10"/>
        <v>42510.938900462963</v>
      </c>
      <c r="T228" s="17">
        <f t="shared" si="11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>
        <f t="shared" si="9"/>
        <v>0</v>
      </c>
      <c r="Q229" s="11" t="s">
        <v>8315</v>
      </c>
      <c r="R229" t="s">
        <v>8316</v>
      </c>
      <c r="S229" s="17">
        <f t="shared" si="10"/>
        <v>42511.698101851856</v>
      </c>
      <c r="T229" s="17">
        <f t="shared" si="11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>ROUND(E230/D230*100,0)</f>
        <v>16</v>
      </c>
      <c r="P230">
        <f t="shared" si="9"/>
        <v>29.17</v>
      </c>
      <c r="Q230" s="11" t="s">
        <v>8315</v>
      </c>
      <c r="R230" t="s">
        <v>8316</v>
      </c>
      <c r="S230" s="17">
        <f t="shared" si="10"/>
        <v>42041.581307870365</v>
      </c>
      <c r="T230" s="17">
        <f t="shared" si="11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>ROUND(E231/D231*100,0)</f>
        <v>2</v>
      </c>
      <c r="P231">
        <f t="shared" si="9"/>
        <v>1.5</v>
      </c>
      <c r="Q231" s="11" t="s">
        <v>8315</v>
      </c>
      <c r="R231" t="s">
        <v>8316</v>
      </c>
      <c r="S231" s="17">
        <f t="shared" si="10"/>
        <v>42307.189270833333</v>
      </c>
      <c r="T231" s="17">
        <f t="shared" si="11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>ROUND(E232/D232*100,0)</f>
        <v>22</v>
      </c>
      <c r="P232">
        <f t="shared" si="9"/>
        <v>126.5</v>
      </c>
      <c r="Q232" s="11" t="s">
        <v>8315</v>
      </c>
      <c r="R232" t="s">
        <v>8316</v>
      </c>
      <c r="S232" s="17">
        <f t="shared" si="10"/>
        <v>42353.761759259258</v>
      </c>
      <c r="T232" s="17">
        <f t="shared" si="11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>ROUND(E233/D233*100,0)</f>
        <v>0</v>
      </c>
      <c r="P233">
        <f t="shared" si="9"/>
        <v>10</v>
      </c>
      <c r="Q233" s="11" t="s">
        <v>8315</v>
      </c>
      <c r="R233" t="s">
        <v>8316</v>
      </c>
      <c r="S233" s="17">
        <f t="shared" si="10"/>
        <v>42058.603877314818</v>
      </c>
      <c r="T233" s="17">
        <f t="shared" si="11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>ROUND(E234/D234*100,0)</f>
        <v>5</v>
      </c>
      <c r="P234">
        <f t="shared" si="9"/>
        <v>9.4</v>
      </c>
      <c r="Q234" s="11" t="s">
        <v>8315</v>
      </c>
      <c r="R234" t="s">
        <v>8316</v>
      </c>
      <c r="S234" s="17">
        <f t="shared" si="10"/>
        <v>42304.940960648149</v>
      </c>
      <c r="T234" s="17">
        <f t="shared" si="11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 t="shared" si="9"/>
        <v>0</v>
      </c>
      <c r="Q235" s="11" t="s">
        <v>8315</v>
      </c>
      <c r="R235" t="s">
        <v>8316</v>
      </c>
      <c r="S235" s="17">
        <f t="shared" si="10"/>
        <v>42538.742893518516</v>
      </c>
      <c r="T235" s="17">
        <f t="shared" si="11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>ROUND(E236/D236*100,0)</f>
        <v>5</v>
      </c>
      <c r="P236">
        <f t="shared" si="9"/>
        <v>30</v>
      </c>
      <c r="Q236" s="11" t="s">
        <v>8315</v>
      </c>
      <c r="R236" t="s">
        <v>8316</v>
      </c>
      <c r="S236" s="17">
        <f t="shared" si="10"/>
        <v>42122.732499999998</v>
      </c>
      <c r="T236" s="17">
        <f t="shared" si="11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>ROUND(E237/D237*100,0)</f>
        <v>3</v>
      </c>
      <c r="P237">
        <f t="shared" si="9"/>
        <v>10.67</v>
      </c>
      <c r="Q237" s="11" t="s">
        <v>8315</v>
      </c>
      <c r="R237" t="s">
        <v>8316</v>
      </c>
      <c r="S237" s="17">
        <f t="shared" si="10"/>
        <v>42209.67288194444</v>
      </c>
      <c r="T237" s="17">
        <f t="shared" si="11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>ROUND(E238/D238*100,0)</f>
        <v>13</v>
      </c>
      <c r="P238">
        <f t="shared" si="9"/>
        <v>25.5</v>
      </c>
      <c r="Q238" s="11" t="s">
        <v>8315</v>
      </c>
      <c r="R238" t="s">
        <v>8316</v>
      </c>
      <c r="S238" s="17">
        <f t="shared" si="10"/>
        <v>41990.506377314814</v>
      </c>
      <c r="T238" s="17">
        <f t="shared" si="11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>ROUND(E239/D239*100,0)</f>
        <v>0</v>
      </c>
      <c r="P239">
        <f t="shared" si="9"/>
        <v>20</v>
      </c>
      <c r="Q239" s="11" t="s">
        <v>8315</v>
      </c>
      <c r="R239" t="s">
        <v>8316</v>
      </c>
      <c r="S239" s="17">
        <f t="shared" si="10"/>
        <v>42039.194988425923</v>
      </c>
      <c r="T239" s="17">
        <f t="shared" si="11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>ROUND(E240/D240*100,0)</f>
        <v>37</v>
      </c>
      <c r="P240">
        <f t="shared" si="9"/>
        <v>91.25</v>
      </c>
      <c r="Q240" s="11" t="s">
        <v>8315</v>
      </c>
      <c r="R240" t="s">
        <v>8316</v>
      </c>
      <c r="S240" s="17">
        <f t="shared" si="10"/>
        <v>41890.086805555555</v>
      </c>
      <c r="T240" s="17">
        <f t="shared" si="11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>
        <f t="shared" si="9"/>
        <v>0</v>
      </c>
      <c r="Q241" s="11" t="s">
        <v>8315</v>
      </c>
      <c r="R241" t="s">
        <v>8316</v>
      </c>
      <c r="S241" s="17">
        <f t="shared" si="10"/>
        <v>42495.722187499996</v>
      </c>
      <c r="T241" s="17">
        <f t="shared" si="11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1</v>
      </c>
      <c r="P242">
        <f t="shared" si="9"/>
        <v>50</v>
      </c>
      <c r="Q242" s="11" t="s">
        <v>8315</v>
      </c>
      <c r="R242" t="s">
        <v>8316</v>
      </c>
      <c r="S242" s="17">
        <f t="shared" si="10"/>
        <v>42570.850381944445</v>
      </c>
      <c r="T242" s="17">
        <f t="shared" si="11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0</v>
      </c>
      <c r="P243">
        <f t="shared" si="9"/>
        <v>0</v>
      </c>
      <c r="Q243" s="11" t="s">
        <v>8315</v>
      </c>
      <c r="R243" t="s">
        <v>8316</v>
      </c>
      <c r="S243" s="17">
        <f t="shared" si="10"/>
        <v>41927.124884259261</v>
      </c>
      <c r="T243" s="17">
        <f t="shared" si="11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>ROUND(E244/D244*100,0)</f>
        <v>0</v>
      </c>
      <c r="P244">
        <f t="shared" si="9"/>
        <v>0</v>
      </c>
      <c r="Q244" s="11" t="s">
        <v>8315</v>
      </c>
      <c r="R244" t="s">
        <v>8316</v>
      </c>
      <c r="S244" s="17">
        <f t="shared" si="10"/>
        <v>42730.903726851851</v>
      </c>
      <c r="T244" s="17">
        <f t="shared" si="11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>ROUND(E245/D245*100,0)</f>
        <v>27</v>
      </c>
      <c r="P245">
        <f t="shared" si="9"/>
        <v>22.83</v>
      </c>
      <c r="Q245" s="11" t="s">
        <v>8315</v>
      </c>
      <c r="R245" t="s">
        <v>8316</v>
      </c>
      <c r="S245" s="17">
        <f t="shared" si="10"/>
        <v>42475.848067129627</v>
      </c>
      <c r="T245" s="17">
        <f t="shared" si="11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>ROUND(E246/D246*100,0)</f>
        <v>10</v>
      </c>
      <c r="P246">
        <f t="shared" si="9"/>
        <v>16.670000000000002</v>
      </c>
      <c r="Q246" s="11" t="s">
        <v>8315</v>
      </c>
      <c r="R246" t="s">
        <v>8316</v>
      </c>
      <c r="S246" s="17">
        <f t="shared" si="10"/>
        <v>42188.83293981482</v>
      </c>
      <c r="T246" s="17">
        <f t="shared" si="11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>ROUND(E247/D247*100,0)</f>
        <v>71</v>
      </c>
      <c r="P247">
        <f t="shared" si="9"/>
        <v>106.97</v>
      </c>
      <c r="Q247" s="11" t="s">
        <v>8315</v>
      </c>
      <c r="R247" t="s">
        <v>8316</v>
      </c>
      <c r="S247" s="17">
        <f t="shared" si="10"/>
        <v>42053.049375000002</v>
      </c>
      <c r="T247" s="17">
        <f t="shared" si="11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>ROUND(E248/D248*100,0)</f>
        <v>2</v>
      </c>
      <c r="P248">
        <f t="shared" si="9"/>
        <v>10.25</v>
      </c>
      <c r="Q248" s="11" t="s">
        <v>8315</v>
      </c>
      <c r="R248" t="s">
        <v>8316</v>
      </c>
      <c r="S248" s="17">
        <f t="shared" si="10"/>
        <v>41883.916678240741</v>
      </c>
      <c r="T248" s="17">
        <f t="shared" si="11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>ROUND(E249/D249*100,0)</f>
        <v>2</v>
      </c>
      <c r="P249">
        <f t="shared" si="9"/>
        <v>59</v>
      </c>
      <c r="Q249" s="11" t="s">
        <v>8315</v>
      </c>
      <c r="R249" t="s">
        <v>8316</v>
      </c>
      <c r="S249" s="17">
        <f t="shared" si="10"/>
        <v>42767.031678240746</v>
      </c>
      <c r="T249" s="17">
        <f t="shared" si="11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>ROUND(E250/D250*100,0)</f>
        <v>3</v>
      </c>
      <c r="P250">
        <f t="shared" si="9"/>
        <v>15.67</v>
      </c>
      <c r="Q250" s="11" t="s">
        <v>8315</v>
      </c>
      <c r="R250" t="s">
        <v>8316</v>
      </c>
      <c r="S250" s="17">
        <f t="shared" si="10"/>
        <v>42029.135879629626</v>
      </c>
      <c r="T250" s="17">
        <f t="shared" si="11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>ROUND(E251/D251*100,0)</f>
        <v>0</v>
      </c>
      <c r="P251">
        <f t="shared" si="9"/>
        <v>1</v>
      </c>
      <c r="Q251" s="11" t="s">
        <v>8315</v>
      </c>
      <c r="R251" t="s">
        <v>8316</v>
      </c>
      <c r="S251" s="17">
        <f t="shared" si="10"/>
        <v>42358.573182870372</v>
      </c>
      <c r="T251" s="17">
        <f t="shared" si="11"/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251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5ADA-1F8D-4D31-971E-72022F7B0C58}">
  <dimension ref="A1:C14"/>
  <sheetViews>
    <sheetView workbookViewId="0">
      <selection activeCell="J5" sqref="J5"/>
    </sheetView>
  </sheetViews>
  <sheetFormatPr defaultRowHeight="14.4" x14ac:dyDescent="0.3"/>
  <cols>
    <col min="1" max="1" width="27.6640625" bestFit="1" customWidth="1"/>
    <col min="2" max="2" width="10.33203125" bestFit="1" customWidth="1"/>
    <col min="3" max="3" width="11.33203125" bestFit="1" customWidth="1"/>
  </cols>
  <sheetData>
    <row r="1" spans="1:3" x14ac:dyDescent="0.3">
      <c r="B1" s="9" t="s">
        <v>8389</v>
      </c>
      <c r="C1" s="9" t="s">
        <v>8390</v>
      </c>
    </row>
    <row r="2" spans="1:3" x14ac:dyDescent="0.3">
      <c r="A2" s="9" t="s">
        <v>8391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3">
      <c r="A3" s="9" t="s">
        <v>8392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3">
      <c r="A4" s="9" t="s">
        <v>8398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3">
      <c r="A5" s="9" t="s">
        <v>8395</v>
      </c>
      <c r="B5" s="21">
        <f>_xlfn.QUARTILE.EXC('Successful U.S. Kickstarters'!D:D, 3)</f>
        <v>5000</v>
      </c>
      <c r="C5" s="21">
        <f>_xlfn.QUARTILE.EXC('Failed U.S. Kickstarters'!D:D, 3)</f>
        <v>10000</v>
      </c>
    </row>
    <row r="6" spans="1:3" x14ac:dyDescent="0.3">
      <c r="A6" s="9" t="s">
        <v>8396</v>
      </c>
      <c r="B6" s="21">
        <f>_xlfn.QUARTILE.EXC('Successful U.S. Kickstarters'!D:D, 1)</f>
        <v>1500</v>
      </c>
      <c r="C6" s="21">
        <f>_xlfn.QUARTILE.EXC('Failed U.S. Kickstarters'!D:D, 1)</f>
        <v>2000</v>
      </c>
    </row>
    <row r="7" spans="1:3" x14ac:dyDescent="0.3">
      <c r="A7" s="9" t="s">
        <v>8397</v>
      </c>
      <c r="B7" s="21">
        <f>B5-B6</f>
        <v>3500</v>
      </c>
      <c r="C7" s="21">
        <f>C5-C6</f>
        <v>8000</v>
      </c>
    </row>
    <row r="8" spans="1:3" x14ac:dyDescent="0.3">
      <c r="A8" s="9"/>
      <c r="B8" s="21"/>
      <c r="C8" s="21"/>
    </row>
    <row r="9" spans="1:3" x14ac:dyDescent="0.3">
      <c r="A9" s="9" t="s">
        <v>8393</v>
      </c>
      <c r="B9" s="21">
        <f>AVERAGE('Successful U.S. Kickstarters'!E:E)</f>
        <v>5601.5458009708727</v>
      </c>
      <c r="C9" s="21">
        <f>AVERAGE('Failed U.S. Kickstarters'!E:E)</f>
        <v>558.65484000000004</v>
      </c>
    </row>
    <row r="10" spans="1:3" x14ac:dyDescent="0.3">
      <c r="A10" s="9" t="s">
        <v>8394</v>
      </c>
      <c r="B10" s="21">
        <f>MEDIAN('Successful U.S. Kickstarters'!E:E)</f>
        <v>3167.5</v>
      </c>
      <c r="C10" s="21">
        <f>MEDIAN('Failed U.S. Kickstarters'!E:E)</f>
        <v>103</v>
      </c>
    </row>
    <row r="11" spans="1:3" x14ac:dyDescent="0.3">
      <c r="A11" s="9" t="s">
        <v>8399</v>
      </c>
      <c r="B11" s="22">
        <f>_xlfn.STDEV.P('Successful U.S. Kickstarters'!E:E)</f>
        <v>8334.5731699164608</v>
      </c>
      <c r="C11" s="22">
        <f>_xlfn.STDEV.P('Failed U.S. Kickstarters'!E:E)</f>
        <v>1330.5230280400915</v>
      </c>
    </row>
    <row r="12" spans="1:3" x14ac:dyDescent="0.3">
      <c r="A12" s="9" t="s">
        <v>8400</v>
      </c>
      <c r="B12" s="22">
        <f>_xlfn.QUARTILE.EXC('Successful U.S. Kickstarters'!E:E, 3)</f>
        <v>5699</v>
      </c>
      <c r="C12" s="22">
        <f>_xlfn.QUARTILE.EXC('Failed U.S. Kickstarters'!E:E,3)</f>
        <v>501</v>
      </c>
    </row>
    <row r="13" spans="1:3" x14ac:dyDescent="0.3">
      <c r="A13" s="9" t="s">
        <v>8401</v>
      </c>
      <c r="B13" s="22">
        <f>_xlfn.QUARTILE.EXC('Successful U.S. Kickstarters'!E:E, 1)</f>
        <v>1716.5074999999999</v>
      </c>
      <c r="C13" s="22">
        <f>_xlfn.QUARTILE.EXC('Failed U.S. Kickstarters'!E:E,1)</f>
        <v>9.25</v>
      </c>
    </row>
    <row r="14" spans="1:3" x14ac:dyDescent="0.3">
      <c r="A14" s="9" t="s">
        <v>8402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Sheet1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&amp; Wisker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aisha</cp:lastModifiedBy>
  <dcterms:created xsi:type="dcterms:W3CDTF">2017-04-20T15:17:24Z</dcterms:created>
  <dcterms:modified xsi:type="dcterms:W3CDTF">2020-08-27T20:00:13Z</dcterms:modified>
</cp:coreProperties>
</file>