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.ilyas\Desktop\"/>
    </mc:Choice>
  </mc:AlternateContent>
  <xr:revisionPtr revIDLastSave="0" documentId="13_ncr:1_{9BF2E6D1-F0A3-4CDE-ABB9-3DD3B92ACF7C}" xr6:coauthVersionLast="47" xr6:coauthVersionMax="47" xr10:uidLastSave="{00000000-0000-0000-0000-000000000000}"/>
  <bookViews>
    <workbookView xWindow="-110" yWindow="-110" windowWidth="19420" windowHeight="10420" xr2:uid="{796A7415-A8E9-4CC5-9D4B-5F918BDC0ADA}"/>
  </bookViews>
  <sheets>
    <sheet name="Primary Calendar " sheetId="2" r:id="rId1"/>
    <sheet name="Sheet1" sheetId="8" state="hidden" r:id="rId2"/>
    <sheet name="Foods" sheetId="3" state="hidden" r:id="rId3"/>
    <sheet name="ICF" sheetId="4" state="hidden" r:id="rId4"/>
    <sheet name="Bevs" sheetId="5" state="hidden" r:id="rId5"/>
    <sheet name="RYK" sheetId="6" state="hidden" r:id="rId6"/>
    <sheet name="Home care" sheetId="7" state="hidden" r:id="rId7"/>
    <sheet name="Primary Calendar" sheetId="1" state="hidden" r:id="rId8"/>
  </sheets>
  <definedNames>
    <definedName name="_xlnm._FilterDatabase" localSheetId="7" hidden="1">'Primary Calendar'!$B$2:$M$16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" i="2" l="1"/>
  <c r="I30" i="2" s="1"/>
  <c r="J30" i="2" s="1"/>
  <c r="K30" i="2" s="1"/>
  <c r="L30" i="2" s="1"/>
  <c r="M30" i="2" s="1"/>
  <c r="N30" i="2" s="1"/>
  <c r="G30" i="2"/>
  <c r="G28" i="2"/>
  <c r="H28" i="2" s="1"/>
  <c r="I28" i="2" s="1"/>
  <c r="J28" i="2" s="1"/>
  <c r="K28" i="2" s="1"/>
  <c r="L28" i="2" s="1"/>
  <c r="M28" i="2" s="1"/>
  <c r="N28" i="2" s="1"/>
  <c r="G26" i="2"/>
  <c r="H26" i="2" s="1"/>
  <c r="I26" i="2" s="1"/>
  <c r="J26" i="2" s="1"/>
  <c r="K26" i="2" s="1"/>
  <c r="L26" i="2" s="1"/>
  <c r="M26" i="2" s="1"/>
  <c r="N26" i="2" s="1"/>
  <c r="G32" i="2"/>
  <c r="H32" i="2" s="1"/>
  <c r="I32" i="2" s="1"/>
  <c r="J32" i="2" s="1"/>
  <c r="K32" i="2" s="1"/>
  <c r="L32" i="2" s="1"/>
  <c r="M32" i="2" s="1"/>
  <c r="N32" i="2" s="1"/>
  <c r="F32" i="2"/>
  <c r="F30" i="2"/>
  <c r="F28" i="2"/>
  <c r="F26" i="2"/>
  <c r="H10" i="2"/>
  <c r="I10" i="2" s="1"/>
  <c r="J10" i="2" s="1"/>
  <c r="K10" i="2" s="1"/>
  <c r="L10" i="2" s="1"/>
  <c r="M10" i="2" s="1"/>
  <c r="N10" i="2" s="1"/>
  <c r="G10" i="2"/>
  <c r="H8" i="2"/>
  <c r="I8" i="2" s="1"/>
  <c r="J8" i="2" s="1"/>
  <c r="K8" i="2" s="1"/>
  <c r="L8" i="2" s="1"/>
  <c r="M8" i="2" s="1"/>
  <c r="N8" i="2" s="1"/>
  <c r="G6" i="2"/>
  <c r="H6" i="2" s="1"/>
  <c r="I6" i="2" s="1"/>
  <c r="J6" i="2" s="1"/>
  <c r="K6" i="2" s="1"/>
  <c r="L6" i="2" s="1"/>
  <c r="M6" i="2" s="1"/>
  <c r="N6" i="2" s="1"/>
  <c r="F10" i="2"/>
  <c r="F8" i="2"/>
  <c r="G8" i="2" s="1"/>
  <c r="F6" i="2"/>
  <c r="I4" i="2"/>
  <c r="J4" i="2" s="1"/>
  <c r="K4" i="2" s="1"/>
  <c r="L4" i="2" s="1"/>
  <c r="M4" i="2" s="1"/>
  <c r="N4" i="2" s="1"/>
  <c r="H4" i="2"/>
  <c r="G4" i="2"/>
  <c r="F4" i="2"/>
  <c r="C21" i="2"/>
  <c r="G7" i="8"/>
  <c r="D7" i="8"/>
  <c r="G6" i="8"/>
  <c r="G5" i="8"/>
  <c r="G4" i="8"/>
  <c r="G3" i="8"/>
  <c r="C11" i="2"/>
  <c r="C15" i="2"/>
  <c r="C17" i="2" s="1"/>
  <c r="C19" i="2" s="1"/>
  <c r="L29" i="2"/>
  <c r="C23" i="2" l="1"/>
  <c r="C25" i="2" s="1"/>
  <c r="C9" i="2"/>
  <c r="D21" i="1"/>
  <c r="D22" i="1"/>
  <c r="D23" i="1"/>
  <c r="D24" i="1"/>
  <c r="D25" i="1"/>
  <c r="D26" i="1"/>
  <c r="D27" i="1"/>
  <c r="N2" i="1"/>
  <c r="M2" i="1"/>
  <c r="L2" i="1"/>
  <c r="K2" i="1"/>
  <c r="J2" i="1"/>
  <c r="I2" i="1"/>
  <c r="H2" i="1"/>
  <c r="G2" i="1"/>
  <c r="F2" i="1"/>
  <c r="E8" i="1"/>
  <c r="E6" i="1"/>
  <c r="E4" i="1"/>
  <c r="E2" i="1"/>
  <c r="E10" i="2" l="1"/>
  <c r="E26" i="2"/>
  <c r="C27" i="2"/>
  <c r="C7" i="2"/>
  <c r="E8" i="2" l="1"/>
  <c r="E28" i="2"/>
  <c r="C5" i="2"/>
  <c r="C29" i="2"/>
  <c r="E30" i="2" l="1"/>
  <c r="E6" i="2"/>
  <c r="C3" i="2"/>
  <c r="C31" i="2"/>
  <c r="E4" i="2" l="1"/>
  <c r="E32" i="2"/>
</calcChain>
</file>

<file path=xl/sharedStrings.xml><?xml version="1.0" encoding="utf-8"?>
<sst xmlns="http://schemas.openxmlformats.org/spreadsheetml/2006/main" count="439" uniqueCount="112">
  <si>
    <t>Lanes</t>
  </si>
  <si>
    <t>Transit Days</t>
  </si>
  <si>
    <t xml:space="preserve">Availability </t>
  </si>
  <si>
    <t>Yes</t>
  </si>
  <si>
    <t>Tentative</t>
  </si>
  <si>
    <t>EID HOLIDAYS</t>
  </si>
  <si>
    <t>Arrival Date</t>
  </si>
  <si>
    <t>KHI - KWL</t>
  </si>
  <si>
    <t>KHI - LHR</t>
  </si>
  <si>
    <t>KHI - RYK</t>
  </si>
  <si>
    <t>LHR - RYK</t>
  </si>
  <si>
    <t>LHR - KWL</t>
  </si>
  <si>
    <t>LHR - LHR</t>
  </si>
  <si>
    <t>KHI - KHI</t>
  </si>
  <si>
    <t>Khi - lhr</t>
  </si>
  <si>
    <t>khi - kwl</t>
  </si>
  <si>
    <t>khi ryk</t>
  </si>
  <si>
    <t>lhr - lhr</t>
  </si>
  <si>
    <t>khi - khi</t>
  </si>
  <si>
    <t>lhr - ryk</t>
  </si>
  <si>
    <t>lhr - kwl</t>
  </si>
  <si>
    <t>Not available</t>
  </si>
  <si>
    <t>Availability</t>
  </si>
  <si>
    <t>Arrival</t>
  </si>
  <si>
    <t>YES</t>
  </si>
  <si>
    <t>LHR - KHI</t>
  </si>
  <si>
    <t>Thursday, May 21, 2020</t>
  </si>
  <si>
    <t>1. WWG to UPFL</t>
  </si>
  <si>
    <t>              2-WWG to UPFL – PM</t>
  </si>
  <si>
    <t>9 (1 tanker + 2 maize starch + 2 amin to HBM) – rest demand vehicles</t>
  </si>
  <si>
    <t>1. Packages (PM)  3- ZTL to UPFL -  4- LDC to UPFL</t>
  </si>
  <si>
    <t>Friday, May 22, 2020</t>
  </si>
  <si>
    <r>
      <t> </t>
    </r>
    <r>
      <rPr>
        <sz val="10"/>
        <color theme="1"/>
        <rFont val="Calibri"/>
        <family val="2"/>
      </rPr>
      <t>2</t>
    </r>
  </si>
  <si>
    <t>2. WWG to UPFL –(PM)</t>
  </si>
  <si>
    <r>
      <t>7</t>
    </r>
    <r>
      <rPr>
        <sz val="10"/>
        <color rgb="FF000000"/>
        <rFont val="Calibri"/>
        <family val="2"/>
      </rPr>
      <t> </t>
    </r>
    <r>
      <rPr>
        <sz val="10"/>
        <color theme="1"/>
        <rFont val="Calibri"/>
        <family val="2"/>
      </rPr>
      <t xml:space="preserve">(2 maize starch, 1 tanker + rest for demand)-                           1 Packages -PM    ZTL TO UPFL -  4- LDC to UPFL </t>
    </r>
  </si>
  <si>
    <t>Saturday, May 23, 2020</t>
  </si>
  <si>
    <r>
      <t>4 demand vehicles</t>
    </r>
    <r>
      <rPr>
        <sz val="10"/>
        <color rgb="FF000000"/>
        <rFont val="Calibri"/>
        <family val="2"/>
      </rPr>
      <t xml:space="preserve"> – 1-Packages  PM – 4 ZTL to UPFL -   5 – LDC to UPFL </t>
    </r>
  </si>
  <si>
    <t>Sunday, May 24, 2020</t>
  </si>
  <si>
    <t>Monday, May 25, 2020</t>
  </si>
  <si>
    <t>EID HOLIDAYS </t>
  </si>
  <si>
    <t>Tuesday, May 26, 2020</t>
  </si>
  <si>
    <t>Wednesday, May 27, 2020</t>
  </si>
  <si>
    <t>Thursday, May 28, 2020</t>
  </si>
  <si>
    <r>
      <t>9 (1 tanker + 2 maize starch + 2 amin to HBM) – rest demand vehicles</t>
    </r>
    <r>
      <rPr>
        <sz val="10"/>
        <color rgb="FF000000"/>
        <rFont val="Calibri"/>
        <family val="2"/>
      </rPr>
      <t> 1-Packages- PM – 3 ZTL to UPFL – 4 LDC to UPFL</t>
    </r>
  </si>
  <si>
    <t>Friday, May 29, 2020</t>
  </si>
  <si>
    <r>
      <t>7</t>
    </r>
    <r>
      <rPr>
        <sz val="10"/>
        <color rgb="FF000000"/>
        <rFont val="Calibri"/>
        <family val="2"/>
      </rPr>
      <t> </t>
    </r>
    <r>
      <rPr>
        <sz val="10"/>
        <color theme="1"/>
        <rFont val="Calibri"/>
        <family val="2"/>
      </rPr>
      <t>(2 maize starch, 1 tanker + rest for demand)</t>
    </r>
    <r>
      <rPr>
        <sz val="10"/>
        <color rgb="FF000000"/>
        <rFont val="Calibri"/>
        <family val="2"/>
      </rPr>
      <t> 1 Packages-PM- 3 ZTL to UPFL 4- LDC to UPFL</t>
    </r>
  </si>
  <si>
    <t>Saturday, May 30, 2020</t>
  </si>
  <si>
    <r>
      <t>1-WWG to UPFL –(PM)</t>
    </r>
    <r>
      <rPr>
        <sz val="10"/>
        <color rgb="FF000000"/>
        <rFont val="Calibri"/>
        <family val="2"/>
      </rPr>
      <t> </t>
    </r>
  </si>
  <si>
    <r>
      <t>7</t>
    </r>
    <r>
      <rPr>
        <sz val="10"/>
        <color rgb="FF000000"/>
        <rFont val="Calibri"/>
        <family val="2"/>
      </rPr>
      <t> </t>
    </r>
    <r>
      <rPr>
        <sz val="10"/>
        <color theme="1"/>
        <rFont val="Calibri"/>
        <family val="2"/>
      </rPr>
      <t>(2 maize starch, 1 tanker + rest for demand)</t>
    </r>
    <r>
      <rPr>
        <sz val="10"/>
        <color rgb="FF000000"/>
        <rFont val="Calibri"/>
        <family val="2"/>
      </rPr>
      <t xml:space="preserve"> -  1 Packages PM- 3 ZTL To UPFL – 4 ZTL to UPFL </t>
    </r>
  </si>
  <si>
    <t>4x 40ft </t>
  </si>
  <si>
    <t>2x 20ft </t>
  </si>
  <si>
    <t>3x 40ft </t>
  </si>
  <si>
    <t> 2x 40ft</t>
  </si>
  <si>
    <t> 2x 20ft</t>
  </si>
  <si>
    <t>2x 40 ft </t>
  </si>
  <si>
    <t> 1x 40ft</t>
  </si>
  <si>
    <t> 1x 20ft</t>
  </si>
  <si>
    <t> 2x 40 ft</t>
  </si>
  <si>
    <t> 3x40ft</t>
  </si>
  <si>
    <t>3x40ft (Sunrise, Merit, Saima)</t>
  </si>
  <si>
    <t>3x40ft + 1x20 (Bullah Shah, Merit, Packages)</t>
  </si>
  <si>
    <t>3x20 (Bullah Shah, Saima)</t>
  </si>
  <si>
    <t>2x40ft (Sunrise, Merit, Saima)</t>
  </si>
  <si>
    <t>2x40ft (Bullah Shah, Merit, Packages)</t>
  </si>
  <si>
    <t>1x20 (Bullah Shah, Saima)</t>
  </si>
  <si>
    <t>7x40 Ft  </t>
  </si>
  <si>
    <t>10x40 Ft</t>
  </si>
  <si>
    <t> 10x40 Ft</t>
  </si>
  <si>
    <t>8x40 Ft</t>
  </si>
  <si>
    <t>RM</t>
  </si>
  <si>
    <t>Spell</t>
  </si>
  <si>
    <t>M&amp;F</t>
  </si>
  <si>
    <t>Sunrise</t>
  </si>
  <si>
    <t>RYK - RYK</t>
  </si>
  <si>
    <t>KHI-RYK</t>
  </si>
  <si>
    <r>
      <t> </t>
    </r>
    <r>
      <rPr>
        <sz val="10"/>
        <color rgb="FF44546A"/>
        <rFont val="Calibri"/>
        <family val="2"/>
      </rPr>
      <t>20ft</t>
    </r>
  </si>
  <si>
    <r>
      <t>20ft</t>
    </r>
    <r>
      <rPr>
        <sz val="10"/>
        <color rgb="FF000000"/>
        <rFont val="Calibri"/>
        <family val="2"/>
      </rPr>
      <t> </t>
    </r>
  </si>
  <si>
    <t>Lahore to RYK</t>
  </si>
  <si>
    <t>we need daily vehicle from Packages &amp; Bulleshah</t>
  </si>
  <si>
    <t>Khi to RYK</t>
  </si>
  <si>
    <t xml:space="preserve">we need vehicle from WWG subject to the availability of material after clearance from Port. </t>
  </si>
  <si>
    <t>Lauric Acid each day</t>
  </si>
  <si>
    <t>Palm oil each day</t>
  </si>
  <si>
    <t>Palm Stearin  each day</t>
  </si>
  <si>
    <t>Caustic from Engro</t>
  </si>
  <si>
    <t>RYK to Nimir</t>
  </si>
  <si>
    <t>Two Vehicles each in WK-21 &amp; 22.</t>
  </si>
  <si>
    <r>
      <t>1x20 ft</t>
    </r>
    <r>
      <rPr>
        <sz val="10"/>
        <color rgb="FF000000"/>
        <rFont val="Calibri"/>
        <family val="2"/>
      </rPr>
      <t> </t>
    </r>
  </si>
  <si>
    <r>
      <t> </t>
    </r>
    <r>
      <rPr>
        <sz val="10"/>
        <color theme="1"/>
        <rFont val="Calibri"/>
        <family val="2"/>
      </rPr>
      <t>2 x40ft</t>
    </r>
  </si>
  <si>
    <r>
      <t> </t>
    </r>
    <r>
      <rPr>
        <sz val="10"/>
        <color theme="1"/>
        <rFont val="Calibri"/>
        <family val="2"/>
      </rPr>
      <t>1x40ft</t>
    </r>
  </si>
  <si>
    <r>
      <t> </t>
    </r>
    <r>
      <rPr>
        <sz val="10"/>
        <color theme="1"/>
        <rFont val="Calibri"/>
        <family val="2"/>
      </rPr>
      <t>1x20ft</t>
    </r>
  </si>
  <si>
    <t>14 pallets</t>
  </si>
  <si>
    <t>9 pallets</t>
  </si>
  <si>
    <t>32 cartons</t>
  </si>
  <si>
    <t>10 carton</t>
  </si>
  <si>
    <t>Friday/ Sat - 50%</t>
  </si>
  <si>
    <t>Thursday very critical</t>
  </si>
  <si>
    <t>No vehicle requirement in thur and Friday</t>
  </si>
  <si>
    <t>RYK - KHI</t>
  </si>
  <si>
    <t>Layyah/DIK - LHR</t>
  </si>
  <si>
    <t>Olympia/ICI - KHI</t>
  </si>
  <si>
    <t>AVAILABLE</t>
  </si>
  <si>
    <t>Week 15</t>
  </si>
  <si>
    <t>Week 16</t>
  </si>
  <si>
    <t>Week 17</t>
  </si>
  <si>
    <t>Week 14</t>
  </si>
  <si>
    <t>Weeks</t>
  </si>
  <si>
    <t>No of Vehicles</t>
  </si>
  <si>
    <t>Halted days</t>
  </si>
  <si>
    <t>Halted Charges Per Vehicle</t>
  </si>
  <si>
    <t>Charges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</si>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</sst>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44546A"/>
      <name val="Calibri"/>
      <family val="2"/>
    </font>
    <font>
      <b/>
      <u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3">
    <xf numFmtId="0" fontId="0" fillId="0" borderId="0" xfId="0"/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43" fontId="3" fillId="3" borderId="3" xfId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wrapText="1"/>
    </xf>
    <xf numFmtId="43" fontId="3" fillId="4" borderId="3" xfId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164" fontId="3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164" fontId="3" fillId="4" borderId="1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164" fontId="3" fillId="3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wrapText="1"/>
    </xf>
    <xf numFmtId="164" fontId="3" fillId="4" borderId="2" xfId="0" applyNumberFormat="1" applyFont="1" applyFill="1" applyBorder="1" applyAlignment="1">
      <alignment horizontal="center"/>
    </xf>
    <xf numFmtId="164" fontId="2" fillId="0" borderId="5" xfId="0" applyNumberFormat="1" applyFont="1" applyBorder="1"/>
    <xf numFmtId="0" fontId="3" fillId="3" borderId="15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3" fillId="3" borderId="16" xfId="0" applyFont="1" applyFill="1" applyBorder="1" applyAlignment="1">
      <alignment horizontal="center" wrapText="1"/>
    </xf>
    <xf numFmtId="0" fontId="0" fillId="0" borderId="5" xfId="0" applyBorder="1"/>
    <xf numFmtId="0" fontId="3" fillId="3" borderId="16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left" wrapText="1"/>
    </xf>
    <xf numFmtId="0" fontId="0" fillId="0" borderId="0" xfId="0" applyAlignment="1">
      <alignment wrapText="1"/>
    </xf>
    <xf numFmtId="164" fontId="2" fillId="0" borderId="4" xfId="0" applyNumberFormat="1" applyFont="1" applyBorder="1" applyAlignment="1">
      <alignment horizontal="center" wrapText="1"/>
    </xf>
    <xf numFmtId="0" fontId="6" fillId="0" borderId="0" xfId="0" applyFont="1"/>
    <xf numFmtId="0" fontId="8" fillId="6" borderId="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vertical="center"/>
    </xf>
    <xf numFmtId="0" fontId="7" fillId="0" borderId="21" xfId="0" applyFon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0" fillId="0" borderId="19" xfId="0" applyFont="1" applyBorder="1" applyAlignment="1">
      <alignment horizontal="left" vertical="center" indent="1"/>
    </xf>
    <xf numFmtId="0" fontId="10" fillId="0" borderId="21" xfId="0" applyFont="1" applyBorder="1" applyAlignment="1">
      <alignment horizontal="left" vertical="center" indent="1"/>
    </xf>
    <xf numFmtId="0" fontId="11" fillId="0" borderId="21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9" fillId="0" borderId="26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 wrapText="1"/>
    </xf>
    <xf numFmtId="0" fontId="13" fillId="0" borderId="4" xfId="0" applyFont="1" applyBorder="1" applyAlignment="1">
      <alignment vertical="center"/>
    </xf>
    <xf numFmtId="0" fontId="8" fillId="0" borderId="24" xfId="0" applyFont="1" applyBorder="1" applyAlignment="1">
      <alignment horizontal="center" vertical="center"/>
    </xf>
    <xf numFmtId="0" fontId="15" fillId="0" borderId="23" xfId="0" applyFont="1" applyBorder="1" applyAlignment="1">
      <alignment vertical="center"/>
    </xf>
    <xf numFmtId="0" fontId="8" fillId="6" borderId="21" xfId="0" applyFont="1" applyFill="1" applyBorder="1" applyAlignment="1">
      <alignment horizontal="center" vertical="center"/>
    </xf>
    <xf numFmtId="0" fontId="15" fillId="0" borderId="21" xfId="0" applyFont="1" applyBorder="1" applyAlignment="1">
      <alignment vertical="center"/>
    </xf>
    <xf numFmtId="0" fontId="13" fillId="0" borderId="21" xfId="0" applyFont="1" applyBorder="1" applyAlignment="1">
      <alignment vertical="center"/>
    </xf>
    <xf numFmtId="0" fontId="13" fillId="0" borderId="2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164" fontId="0" fillId="3" borderId="23" xfId="0" applyNumberFormat="1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9" fillId="9" borderId="21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13" fillId="9" borderId="21" xfId="0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horizontal="center" vertical="center"/>
    </xf>
    <xf numFmtId="9" fontId="9" fillId="0" borderId="19" xfId="0" applyNumberFormat="1" applyFon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164" fontId="0" fillId="3" borderId="23" xfId="0" applyNumberForma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164" fontId="0" fillId="3" borderId="23" xfId="0" applyNumberFormat="1" applyFill="1" applyBorder="1" applyAlignment="1">
      <alignment horizontal="center" vertical="center"/>
    </xf>
    <xf numFmtId="164" fontId="0" fillId="5" borderId="22" xfId="0" applyNumberFormat="1" applyFill="1" applyBorder="1" applyAlignment="1">
      <alignment vertical="center"/>
    </xf>
    <xf numFmtId="164" fontId="0" fillId="5" borderId="23" xfId="0" applyNumberFormat="1" applyFill="1" applyBorder="1" applyAlignment="1">
      <alignment vertical="center"/>
    </xf>
    <xf numFmtId="164" fontId="19" fillId="3" borderId="23" xfId="0" applyNumberFormat="1" applyFont="1" applyFill="1" applyBorder="1" applyAlignment="1">
      <alignment horizontal="center" vertical="center"/>
    </xf>
    <xf numFmtId="0" fontId="0" fillId="0" borderId="17" xfId="0" applyBorder="1" applyAlignment="1"/>
    <xf numFmtId="0" fontId="0" fillId="0" borderId="14" xfId="0" applyBorder="1" applyAlignment="1"/>
    <xf numFmtId="164" fontId="0" fillId="3" borderId="22" xfId="0" applyNumberFormat="1" applyFill="1" applyBorder="1" applyAlignment="1">
      <alignment horizontal="center" vertical="center"/>
    </xf>
    <xf numFmtId="164" fontId="0" fillId="3" borderId="23" xfId="0" applyNumberForma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11" borderId="3" xfId="0" applyFont="1" applyFill="1" applyBorder="1"/>
    <xf numFmtId="0" fontId="2" fillId="11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 vertical="center" wrapText="1"/>
    </xf>
    <xf numFmtId="164" fontId="0" fillId="3" borderId="23" xfId="0" applyNumberFormat="1" applyFill="1" applyBorder="1" applyAlignment="1">
      <alignment horizontal="center" vertical="center"/>
    </xf>
    <xf numFmtId="164" fontId="18" fillId="5" borderId="35" xfId="0" applyNumberFormat="1" applyFont="1" applyFill="1" applyBorder="1" applyAlignment="1">
      <alignment horizontal="center" vertical="center"/>
    </xf>
    <xf numFmtId="164" fontId="18" fillId="5" borderId="36" xfId="0" applyNumberFormat="1" applyFont="1" applyFill="1" applyBorder="1" applyAlignment="1">
      <alignment horizontal="center" vertical="center"/>
    </xf>
    <xf numFmtId="164" fontId="18" fillId="5" borderId="27" xfId="0" applyNumberFormat="1" applyFont="1" applyFill="1" applyBorder="1" applyAlignment="1">
      <alignment horizontal="center" vertical="center"/>
    </xf>
    <xf numFmtId="164" fontId="18" fillId="5" borderId="32" xfId="0" applyNumberFormat="1" applyFont="1" applyFill="1" applyBorder="1" applyAlignment="1">
      <alignment horizontal="center" vertical="center"/>
    </xf>
    <xf numFmtId="164" fontId="18" fillId="5" borderId="0" xfId="0" applyNumberFormat="1" applyFont="1" applyFill="1" applyBorder="1" applyAlignment="1">
      <alignment horizontal="center" vertical="center"/>
    </xf>
    <xf numFmtId="164" fontId="18" fillId="5" borderId="19" xfId="0" applyNumberFormat="1" applyFont="1" applyFill="1" applyBorder="1" applyAlignment="1">
      <alignment horizontal="center" vertical="center"/>
    </xf>
    <xf numFmtId="164" fontId="18" fillId="5" borderId="33" xfId="0" applyNumberFormat="1" applyFont="1" applyFill="1" applyBorder="1" applyAlignment="1">
      <alignment horizontal="center" vertical="center"/>
    </xf>
    <xf numFmtId="164" fontId="18" fillId="5" borderId="20" xfId="0" applyNumberFormat="1" applyFont="1" applyFill="1" applyBorder="1" applyAlignment="1">
      <alignment horizontal="center" vertical="center"/>
    </xf>
    <xf numFmtId="164" fontId="18" fillId="5" borderId="21" xfId="0" applyNumberFormat="1" applyFont="1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164" fontId="0" fillId="3" borderId="23" xfId="0" applyNumberForma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7" borderId="31" xfId="0" applyFont="1" applyFill="1" applyBorder="1" applyAlignment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0" fontId="9" fillId="7" borderId="22" xfId="0" applyFont="1" applyFill="1" applyBorder="1" applyAlignment="1">
      <alignment horizontal="center" vertical="center"/>
    </xf>
    <xf numFmtId="0" fontId="12" fillId="8" borderId="32" xfId="0" applyFont="1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8" borderId="30" xfId="0" applyFont="1" applyFill="1" applyBorder="1" applyAlignment="1">
      <alignment horizontal="center" vertical="center"/>
    </xf>
    <xf numFmtId="0" fontId="12" fillId="8" borderId="33" xfId="0" applyFont="1" applyFill="1" applyBorder="1" applyAlignment="1">
      <alignment horizontal="center" vertical="center"/>
    </xf>
    <xf numFmtId="0" fontId="12" fillId="8" borderId="20" xfId="0" applyFont="1" applyFill="1" applyBorder="1" applyAlignment="1">
      <alignment horizontal="center" vertical="center"/>
    </xf>
    <xf numFmtId="0" fontId="12" fillId="8" borderId="29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9" borderId="31" xfId="0" applyFont="1" applyFill="1" applyBorder="1" applyAlignment="1">
      <alignment horizontal="center" vertical="center" wrapText="1"/>
    </xf>
    <xf numFmtId="0" fontId="9" fillId="9" borderId="26" xfId="0" applyFont="1" applyFill="1" applyBorder="1" applyAlignment="1">
      <alignment horizontal="center" vertical="center" wrapText="1"/>
    </xf>
    <xf numFmtId="0" fontId="9" fillId="9" borderId="22" xfId="0" applyFont="1" applyFill="1" applyBorder="1" applyAlignment="1">
      <alignment horizontal="center" vertical="center"/>
    </xf>
    <xf numFmtId="0" fontId="9" fillId="9" borderId="26" xfId="0" applyFont="1" applyFill="1" applyBorder="1" applyAlignment="1">
      <alignment horizontal="center" vertical="center"/>
    </xf>
    <xf numFmtId="9" fontId="9" fillId="7" borderId="22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9" fillId="7" borderId="23" xfId="0" applyFont="1" applyFill="1" applyBorder="1" applyAlignment="1">
      <alignment horizontal="center" vertical="center"/>
    </xf>
    <xf numFmtId="0" fontId="12" fillId="8" borderId="35" xfId="0" applyFont="1" applyFill="1" applyBorder="1" applyAlignment="1">
      <alignment horizontal="center" vertical="center"/>
    </xf>
    <xf numFmtId="0" fontId="12" fillId="8" borderId="27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12" fillId="8" borderId="21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4" xfId="0" applyBorder="1"/>
    <xf numFmtId="0" fontId="2" fillId="2" borderId="1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3" fontId="3" fillId="3" borderId="3" xfId="1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43" fontId="3" fillId="4" borderId="3" xfId="1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09E5-2E99-4BDE-BF3B-03ECFE4E93DC}">
  <dimension ref="B1:P38"/>
  <sheetViews>
    <sheetView tabSelected="1" topLeftCell="B1" zoomScale="80" zoomScaleNormal="80" workbookViewId="0">
      <pane ySplit="1" topLeftCell="A2" activePane="bottomLeft" state="frozen"/>
      <selection pane="bottomLeft" activeCell="C3" sqref="C3:C4"/>
    </sheetView>
  </sheetViews>
  <sheetFormatPr defaultRowHeight="14.5" x14ac:dyDescent="0.35"/>
  <cols>
    <col min="1" max="1" width="4" customWidth="1"/>
    <col min="2" max="2" width="10.1796875" bestFit="1" customWidth="1"/>
    <col min="3" max="3" width="24.453125" bestFit="1" customWidth="1"/>
    <col min="4" max="4" width="16.1796875" bestFit="1" customWidth="1"/>
    <col min="5" max="5" width="27.90625" bestFit="1" customWidth="1"/>
    <col min="6" max="9" width="27.90625" customWidth="1"/>
    <col min="10" max="10" width="23" bestFit="1" customWidth="1"/>
    <col min="11" max="11" width="25.453125" bestFit="1" customWidth="1"/>
    <col min="12" max="12" width="24.1796875" customWidth="1"/>
    <col min="13" max="13" width="25" bestFit="1" customWidth="1"/>
    <col min="14" max="14" width="24.90625" bestFit="1" customWidth="1"/>
    <col min="15" max="15" width="27.90625" bestFit="1" customWidth="1"/>
    <col min="16" max="16" width="25.81640625" bestFit="1" customWidth="1"/>
    <col min="17" max="17" width="18.54296875" bestFit="1" customWidth="1"/>
  </cols>
  <sheetData>
    <row r="1" spans="2:16" ht="19" thickBot="1" x14ac:dyDescent="0.4">
      <c r="B1" s="73"/>
      <c r="C1" s="74"/>
      <c r="D1" s="21"/>
      <c r="E1" s="68" t="s">
        <v>9</v>
      </c>
      <c r="F1" s="68" t="s">
        <v>100</v>
      </c>
      <c r="G1" s="68" t="s">
        <v>99</v>
      </c>
      <c r="H1" s="68" t="s">
        <v>98</v>
      </c>
      <c r="I1" s="68" t="s">
        <v>73</v>
      </c>
      <c r="J1" s="68" t="s">
        <v>8</v>
      </c>
      <c r="K1" s="68" t="s">
        <v>10</v>
      </c>
      <c r="L1" s="68" t="s">
        <v>25</v>
      </c>
      <c r="M1" s="68" t="s">
        <v>12</v>
      </c>
      <c r="N1" s="68" t="s">
        <v>13</v>
      </c>
      <c r="O1" s="17"/>
      <c r="P1" s="17"/>
    </row>
    <row r="2" spans="2:16" ht="15" thickBot="1" x14ac:dyDescent="0.4"/>
    <row r="3" spans="2:16" x14ac:dyDescent="0.35">
      <c r="C3" s="92">
        <f t="shared" ref="C3" si="0">C5-1</f>
        <v>44745</v>
      </c>
      <c r="D3" s="66" t="s">
        <v>22</v>
      </c>
      <c r="E3" s="65" t="s">
        <v>24</v>
      </c>
      <c r="F3" s="65" t="s">
        <v>24</v>
      </c>
      <c r="G3" s="65" t="s">
        <v>24</v>
      </c>
      <c r="H3" s="65" t="s">
        <v>24</v>
      </c>
      <c r="I3" s="65" t="s">
        <v>24</v>
      </c>
      <c r="J3" s="65" t="s">
        <v>24</v>
      </c>
      <c r="K3" s="65" t="s">
        <v>24</v>
      </c>
      <c r="L3" s="65" t="s">
        <v>24</v>
      </c>
      <c r="M3" s="65" t="s">
        <v>24</v>
      </c>
      <c r="N3" s="65" t="s">
        <v>24</v>
      </c>
    </row>
    <row r="4" spans="2:16" ht="15" thickBot="1" x14ac:dyDescent="0.4">
      <c r="C4" s="93"/>
      <c r="D4" s="67" t="s">
        <v>23</v>
      </c>
      <c r="E4" s="67">
        <f>C3</f>
        <v>44745</v>
      </c>
      <c r="F4" s="69">
        <f>E4</f>
        <v>44745</v>
      </c>
      <c r="G4" s="82">
        <f>F4</f>
        <v>44745</v>
      </c>
      <c r="H4" s="82">
        <f>G4</f>
        <v>44745</v>
      </c>
      <c r="I4" s="82">
        <f t="shared" ref="I4:N4" si="1">H4</f>
        <v>44745</v>
      </c>
      <c r="J4" s="82">
        <f t="shared" si="1"/>
        <v>44745</v>
      </c>
      <c r="K4" s="82">
        <f t="shared" si="1"/>
        <v>44745</v>
      </c>
      <c r="L4" s="82">
        <f t="shared" si="1"/>
        <v>44745</v>
      </c>
      <c r="M4" s="82">
        <f t="shared" si="1"/>
        <v>44745</v>
      </c>
      <c r="N4" s="82">
        <f t="shared" si="1"/>
        <v>44745</v>
      </c>
    </row>
    <row r="5" spans="2:16" x14ac:dyDescent="0.35">
      <c r="C5" s="92">
        <f t="shared" ref="C5" si="2">C7-1</f>
        <v>44746</v>
      </c>
      <c r="D5" s="66" t="s">
        <v>22</v>
      </c>
      <c r="E5" s="65" t="s">
        <v>24</v>
      </c>
      <c r="F5" s="65" t="s">
        <v>24</v>
      </c>
      <c r="G5" s="65" t="s">
        <v>24</v>
      </c>
      <c r="H5" s="65" t="s">
        <v>24</v>
      </c>
      <c r="I5" s="65" t="s">
        <v>24</v>
      </c>
      <c r="J5" s="65" t="s">
        <v>24</v>
      </c>
      <c r="K5" s="65" t="s">
        <v>24</v>
      </c>
      <c r="L5" s="65" t="s">
        <v>24</v>
      </c>
      <c r="M5" s="65" t="s">
        <v>24</v>
      </c>
      <c r="N5" s="65" t="s">
        <v>24</v>
      </c>
    </row>
    <row r="6" spans="2:16" ht="15" thickBot="1" x14ac:dyDescent="0.4">
      <c r="C6" s="93"/>
      <c r="D6" s="67" t="s">
        <v>23</v>
      </c>
      <c r="E6" s="67">
        <f>C5</f>
        <v>44746</v>
      </c>
      <c r="F6" s="82">
        <f>E6</f>
        <v>44746</v>
      </c>
      <c r="G6" s="82">
        <f t="shared" ref="G6:N6" si="3">F6</f>
        <v>44746</v>
      </c>
      <c r="H6" s="82">
        <f t="shared" si="3"/>
        <v>44746</v>
      </c>
      <c r="I6" s="82">
        <f t="shared" si="3"/>
        <v>44746</v>
      </c>
      <c r="J6" s="82">
        <f t="shared" si="3"/>
        <v>44746</v>
      </c>
      <c r="K6" s="82">
        <f t="shared" si="3"/>
        <v>44746</v>
      </c>
      <c r="L6" s="82">
        <f t="shared" si="3"/>
        <v>44746</v>
      </c>
      <c r="M6" s="82">
        <f t="shared" si="3"/>
        <v>44746</v>
      </c>
      <c r="N6" s="82">
        <f t="shared" si="3"/>
        <v>44746</v>
      </c>
    </row>
    <row r="7" spans="2:16" x14ac:dyDescent="0.35">
      <c r="C7" s="92">
        <f t="shared" ref="C7" si="4">C9-1</f>
        <v>44747</v>
      </c>
      <c r="D7" s="66" t="s">
        <v>22</v>
      </c>
      <c r="E7" s="65" t="s">
        <v>24</v>
      </c>
      <c r="F7" s="65" t="s">
        <v>24</v>
      </c>
      <c r="G7" s="65" t="s">
        <v>24</v>
      </c>
      <c r="H7" s="65" t="s">
        <v>24</v>
      </c>
      <c r="I7" s="65" t="s">
        <v>24</v>
      </c>
      <c r="J7" s="65" t="s">
        <v>24</v>
      </c>
      <c r="K7" s="65" t="s">
        <v>24</v>
      </c>
      <c r="L7" s="65" t="s">
        <v>24</v>
      </c>
      <c r="M7" s="65" t="s">
        <v>24</v>
      </c>
      <c r="N7" s="65" t="s">
        <v>24</v>
      </c>
    </row>
    <row r="8" spans="2:16" ht="15" thickBot="1" x14ac:dyDescent="0.4">
      <c r="C8" s="93"/>
      <c r="D8" s="67" t="s">
        <v>23</v>
      </c>
      <c r="E8" s="69">
        <f>C7</f>
        <v>44747</v>
      </c>
      <c r="F8" s="82">
        <f>E8</f>
        <v>44747</v>
      </c>
      <c r="G8" s="82">
        <f t="shared" ref="G6:N10" si="5">F8</f>
        <v>44747</v>
      </c>
      <c r="H8" s="82">
        <f t="shared" si="5"/>
        <v>44747</v>
      </c>
      <c r="I8" s="82">
        <f t="shared" si="5"/>
        <v>44747</v>
      </c>
      <c r="J8" s="82">
        <f t="shared" si="5"/>
        <v>44747</v>
      </c>
      <c r="K8" s="82">
        <f t="shared" si="5"/>
        <v>44747</v>
      </c>
      <c r="L8" s="82">
        <f t="shared" si="5"/>
        <v>44747</v>
      </c>
      <c r="M8" s="82">
        <f t="shared" si="5"/>
        <v>44747</v>
      </c>
      <c r="N8" s="82">
        <f t="shared" si="5"/>
        <v>44747</v>
      </c>
    </row>
    <row r="9" spans="2:16" x14ac:dyDescent="0.35">
      <c r="C9" s="92">
        <f t="shared" ref="C9" si="6">C11-1</f>
        <v>44748</v>
      </c>
      <c r="D9" s="66" t="s">
        <v>22</v>
      </c>
      <c r="E9" s="65" t="s">
        <v>24</v>
      </c>
      <c r="F9" s="65" t="s">
        <v>24</v>
      </c>
      <c r="G9" s="65" t="s">
        <v>24</v>
      </c>
      <c r="H9" s="65" t="s">
        <v>24</v>
      </c>
      <c r="I9" s="65" t="s">
        <v>24</v>
      </c>
      <c r="J9" s="65" t="s">
        <v>24</v>
      </c>
      <c r="K9" s="65" t="s">
        <v>24</v>
      </c>
      <c r="L9" s="65" t="s">
        <v>24</v>
      </c>
      <c r="M9" s="65" t="s">
        <v>24</v>
      </c>
      <c r="N9" s="65" t="s">
        <v>24</v>
      </c>
    </row>
    <row r="10" spans="2:16" ht="15" thickBot="1" x14ac:dyDescent="0.4">
      <c r="C10" s="93"/>
      <c r="D10" s="67" t="s">
        <v>23</v>
      </c>
      <c r="E10" s="67">
        <f>C9</f>
        <v>44748</v>
      </c>
      <c r="F10" s="82">
        <f>E10</f>
        <v>44748</v>
      </c>
      <c r="G10" s="82">
        <f t="shared" si="5"/>
        <v>44748</v>
      </c>
      <c r="H10" s="82">
        <f t="shared" si="5"/>
        <v>44748</v>
      </c>
      <c r="I10" s="82">
        <f t="shared" si="5"/>
        <v>44748</v>
      </c>
      <c r="J10" s="82">
        <f t="shared" si="5"/>
        <v>44748</v>
      </c>
      <c r="K10" s="82">
        <f t="shared" si="5"/>
        <v>44748</v>
      </c>
      <c r="L10" s="82">
        <f t="shared" si="5"/>
        <v>44748</v>
      </c>
      <c r="M10" s="82">
        <f t="shared" si="5"/>
        <v>44748</v>
      </c>
      <c r="N10" s="82">
        <f t="shared" si="5"/>
        <v>44748</v>
      </c>
    </row>
    <row r="11" spans="2:16" x14ac:dyDescent="0.35">
      <c r="C11" s="92">
        <f>C13-1</f>
        <v>44749</v>
      </c>
      <c r="D11" s="66" t="s">
        <v>22</v>
      </c>
      <c r="E11" s="65" t="s">
        <v>101</v>
      </c>
      <c r="F11" s="65" t="s">
        <v>101</v>
      </c>
      <c r="G11" s="65" t="s">
        <v>101</v>
      </c>
      <c r="H11" s="65" t="s">
        <v>101</v>
      </c>
      <c r="I11" s="65" t="s">
        <v>101</v>
      </c>
      <c r="J11" s="65" t="s">
        <v>101</v>
      </c>
      <c r="K11" s="65" t="s">
        <v>101</v>
      </c>
      <c r="L11" s="65" t="s">
        <v>101</v>
      </c>
      <c r="M11" s="65" t="s">
        <v>101</v>
      </c>
      <c r="N11" s="65" t="s">
        <v>101</v>
      </c>
    </row>
    <row r="12" spans="2:16" ht="21" customHeight="1" thickBot="1" x14ac:dyDescent="0.4">
      <c r="C12" s="93"/>
      <c r="D12" s="67" t="s">
        <v>23</v>
      </c>
      <c r="E12" s="72" t="s">
        <v>4</v>
      </c>
      <c r="F12" s="72" t="s">
        <v>4</v>
      </c>
      <c r="G12" s="72" t="s">
        <v>4</v>
      </c>
      <c r="H12" s="72" t="s">
        <v>4</v>
      </c>
      <c r="I12" s="72" t="s">
        <v>4</v>
      </c>
      <c r="J12" s="72" t="s">
        <v>4</v>
      </c>
      <c r="K12" s="72" t="s">
        <v>4</v>
      </c>
      <c r="L12" s="72" t="s">
        <v>4</v>
      </c>
      <c r="M12" s="67"/>
      <c r="N12" s="72" t="s">
        <v>4</v>
      </c>
    </row>
    <row r="13" spans="2:16" ht="14.5" customHeight="1" x14ac:dyDescent="0.35">
      <c r="C13" s="70">
        <v>44750</v>
      </c>
      <c r="D13" s="83" t="s">
        <v>5</v>
      </c>
      <c r="E13" s="84"/>
      <c r="F13" s="84"/>
      <c r="G13" s="84"/>
      <c r="H13" s="84"/>
      <c r="I13" s="84"/>
      <c r="J13" s="84"/>
      <c r="K13" s="84"/>
      <c r="L13" s="84"/>
      <c r="M13" s="84"/>
      <c r="N13" s="85"/>
    </row>
    <row r="14" spans="2:16" ht="15" customHeight="1" thickBot="1" x14ac:dyDescent="0.4">
      <c r="C14" s="71"/>
      <c r="D14" s="86"/>
      <c r="E14" s="87"/>
      <c r="F14" s="87"/>
      <c r="G14" s="87"/>
      <c r="H14" s="87"/>
      <c r="I14" s="87"/>
      <c r="J14" s="87"/>
      <c r="K14" s="87"/>
      <c r="L14" s="87"/>
      <c r="M14" s="87"/>
      <c r="N14" s="88"/>
    </row>
    <row r="15" spans="2:16" ht="14.5" customHeight="1" x14ac:dyDescent="0.35">
      <c r="C15" s="70">
        <f>C13+1</f>
        <v>44751</v>
      </c>
      <c r="D15" s="86"/>
      <c r="E15" s="87"/>
      <c r="F15" s="87"/>
      <c r="G15" s="87"/>
      <c r="H15" s="87"/>
      <c r="I15" s="87"/>
      <c r="J15" s="87"/>
      <c r="K15" s="87"/>
      <c r="L15" s="87"/>
      <c r="M15" s="87"/>
      <c r="N15" s="88"/>
    </row>
    <row r="16" spans="2:16" ht="15" customHeight="1" thickBot="1" x14ac:dyDescent="0.4">
      <c r="C16" s="71"/>
      <c r="D16" s="86"/>
      <c r="E16" s="87"/>
      <c r="F16" s="87"/>
      <c r="G16" s="87"/>
      <c r="H16" s="87"/>
      <c r="I16" s="87"/>
      <c r="J16" s="87"/>
      <c r="K16" s="87"/>
      <c r="L16" s="87"/>
      <c r="M16" s="87"/>
      <c r="N16" s="88"/>
    </row>
    <row r="17" spans="3:14" ht="14.5" customHeight="1" x14ac:dyDescent="0.35">
      <c r="C17" s="70">
        <f>C15+1</f>
        <v>44752</v>
      </c>
      <c r="D17" s="86"/>
      <c r="E17" s="87"/>
      <c r="F17" s="87"/>
      <c r="G17" s="87"/>
      <c r="H17" s="87"/>
      <c r="I17" s="87"/>
      <c r="J17" s="87"/>
      <c r="K17" s="87"/>
      <c r="L17" s="87"/>
      <c r="M17" s="87"/>
      <c r="N17" s="88"/>
    </row>
    <row r="18" spans="3:14" ht="15" customHeight="1" thickBot="1" x14ac:dyDescent="0.4">
      <c r="C18" s="71"/>
      <c r="D18" s="86"/>
      <c r="E18" s="87"/>
      <c r="F18" s="87"/>
      <c r="G18" s="87"/>
      <c r="H18" s="87"/>
      <c r="I18" s="87"/>
      <c r="J18" s="87"/>
      <c r="K18" s="87"/>
      <c r="L18" s="87"/>
      <c r="M18" s="87"/>
      <c r="N18" s="88"/>
    </row>
    <row r="19" spans="3:14" ht="15" customHeight="1" x14ac:dyDescent="0.35">
      <c r="C19" s="70">
        <f>C17+1</f>
        <v>44753</v>
      </c>
      <c r="D19" s="86"/>
      <c r="E19" s="87"/>
      <c r="F19" s="87"/>
      <c r="G19" s="87"/>
      <c r="H19" s="87"/>
      <c r="I19" s="87"/>
      <c r="J19" s="87"/>
      <c r="K19" s="87"/>
      <c r="L19" s="87"/>
      <c r="M19" s="87"/>
      <c r="N19" s="88"/>
    </row>
    <row r="20" spans="3:14" ht="15" customHeight="1" thickBot="1" x14ac:dyDescent="0.4">
      <c r="C20" s="71"/>
      <c r="D20" s="86"/>
      <c r="E20" s="87"/>
      <c r="F20" s="87"/>
      <c r="G20" s="87"/>
      <c r="H20" s="87"/>
      <c r="I20" s="87"/>
      <c r="J20" s="87"/>
      <c r="K20" s="87"/>
      <c r="L20" s="87"/>
      <c r="M20" s="87"/>
      <c r="N20" s="88"/>
    </row>
    <row r="21" spans="3:14" ht="15" customHeight="1" x14ac:dyDescent="0.35">
      <c r="C21" s="70">
        <f>C19+1</f>
        <v>44754</v>
      </c>
      <c r="D21" s="86"/>
      <c r="E21" s="87"/>
      <c r="F21" s="87"/>
      <c r="G21" s="87"/>
      <c r="H21" s="87"/>
      <c r="I21" s="87"/>
      <c r="J21" s="87"/>
      <c r="K21" s="87"/>
      <c r="L21" s="87"/>
      <c r="M21" s="87"/>
      <c r="N21" s="88"/>
    </row>
    <row r="22" spans="3:14" ht="24.65" customHeight="1" thickBot="1" x14ac:dyDescent="0.4">
      <c r="C22" s="71"/>
      <c r="D22" s="89"/>
      <c r="E22" s="90"/>
      <c r="F22" s="90"/>
      <c r="G22" s="90"/>
      <c r="H22" s="90"/>
      <c r="I22" s="90"/>
      <c r="J22" s="90"/>
      <c r="K22" s="90"/>
      <c r="L22" s="90"/>
      <c r="M22" s="90"/>
      <c r="N22" s="91"/>
    </row>
    <row r="23" spans="3:14" ht="15" customHeight="1" x14ac:dyDescent="0.35">
      <c r="C23" s="92">
        <f>C21+1</f>
        <v>44755</v>
      </c>
      <c r="D23" s="75" t="s">
        <v>22</v>
      </c>
      <c r="E23" s="65" t="s">
        <v>101</v>
      </c>
      <c r="F23" s="65" t="s">
        <v>101</v>
      </c>
      <c r="G23" s="65" t="s">
        <v>101</v>
      </c>
      <c r="H23" s="65" t="s">
        <v>101</v>
      </c>
      <c r="I23" s="65" t="s">
        <v>101</v>
      </c>
      <c r="J23" s="65" t="s">
        <v>101</v>
      </c>
      <c r="K23" s="65" t="s">
        <v>101</v>
      </c>
      <c r="L23" s="65" t="s">
        <v>101</v>
      </c>
      <c r="M23" s="65" t="s">
        <v>101</v>
      </c>
      <c r="N23" s="65" t="s">
        <v>101</v>
      </c>
    </row>
    <row r="24" spans="3:14" ht="24.65" customHeight="1" thickBot="1" x14ac:dyDescent="0.4">
      <c r="C24" s="93"/>
      <c r="D24" s="76" t="s">
        <v>23</v>
      </c>
      <c r="E24" s="72" t="s">
        <v>4</v>
      </c>
      <c r="F24" s="72" t="s">
        <v>4</v>
      </c>
      <c r="G24" s="72" t="s">
        <v>4</v>
      </c>
      <c r="H24" s="72" t="s">
        <v>4</v>
      </c>
      <c r="I24" s="72" t="s">
        <v>4</v>
      </c>
      <c r="J24" s="72" t="s">
        <v>4</v>
      </c>
      <c r="K24" s="72" t="s">
        <v>4</v>
      </c>
      <c r="L24" s="72" t="s">
        <v>4</v>
      </c>
      <c r="M24" s="72"/>
      <c r="N24" s="72"/>
    </row>
    <row r="25" spans="3:14" x14ac:dyDescent="0.35">
      <c r="C25" s="92">
        <f t="shared" ref="C25" si="7">C23+1</f>
        <v>44756</v>
      </c>
      <c r="D25" s="66" t="s">
        <v>22</v>
      </c>
      <c r="E25" s="65" t="s">
        <v>24</v>
      </c>
      <c r="F25" s="65" t="s">
        <v>24</v>
      </c>
      <c r="G25" s="65" t="s">
        <v>24</v>
      </c>
      <c r="H25" s="65" t="s">
        <v>24</v>
      </c>
      <c r="I25" s="65" t="s">
        <v>24</v>
      </c>
      <c r="J25" s="65" t="s">
        <v>24</v>
      </c>
      <c r="K25" s="65" t="s">
        <v>24</v>
      </c>
      <c r="L25" s="65" t="s">
        <v>24</v>
      </c>
      <c r="M25" s="65" t="s">
        <v>24</v>
      </c>
      <c r="N25" s="65" t="s">
        <v>24</v>
      </c>
    </row>
    <row r="26" spans="3:14" ht="21.65" customHeight="1" thickBot="1" x14ac:dyDescent="0.4">
      <c r="C26" s="93"/>
      <c r="D26" s="67" t="s">
        <v>23</v>
      </c>
      <c r="E26" s="67">
        <f>C25</f>
        <v>44756</v>
      </c>
      <c r="F26" s="69">
        <f>E26</f>
        <v>44756</v>
      </c>
      <c r="G26" s="82">
        <f t="shared" ref="G26:N26" si="8">F26</f>
        <v>44756</v>
      </c>
      <c r="H26" s="82">
        <f t="shared" si="8"/>
        <v>44756</v>
      </c>
      <c r="I26" s="82">
        <f t="shared" si="8"/>
        <v>44756</v>
      </c>
      <c r="J26" s="82">
        <f t="shared" si="8"/>
        <v>44756</v>
      </c>
      <c r="K26" s="82">
        <f t="shared" si="8"/>
        <v>44756</v>
      </c>
      <c r="L26" s="82">
        <f t="shared" si="8"/>
        <v>44756</v>
      </c>
      <c r="M26" s="82">
        <f t="shared" si="8"/>
        <v>44756</v>
      </c>
      <c r="N26" s="82">
        <f t="shared" si="8"/>
        <v>44756</v>
      </c>
    </row>
    <row r="27" spans="3:14" ht="19.75" customHeight="1" x14ac:dyDescent="0.35">
      <c r="C27" s="92">
        <f t="shared" ref="C27" si="9">C25+1</f>
        <v>44757</v>
      </c>
      <c r="D27" s="57" t="s">
        <v>22</v>
      </c>
      <c r="E27" s="65" t="s">
        <v>24</v>
      </c>
      <c r="F27" s="65" t="s">
        <v>24</v>
      </c>
      <c r="G27" s="65" t="s">
        <v>24</v>
      </c>
      <c r="H27" s="65" t="s">
        <v>24</v>
      </c>
      <c r="I27" s="65" t="s">
        <v>24</v>
      </c>
      <c r="J27" s="65" t="s">
        <v>24</v>
      </c>
      <c r="K27" s="65" t="s">
        <v>24</v>
      </c>
      <c r="L27" s="65" t="s">
        <v>24</v>
      </c>
      <c r="M27" s="65" t="s">
        <v>24</v>
      </c>
      <c r="N27" s="65" t="s">
        <v>24</v>
      </c>
    </row>
    <row r="28" spans="3:14" ht="17.399999999999999" customHeight="1" thickBot="1" x14ac:dyDescent="0.4">
      <c r="C28" s="93"/>
      <c r="D28" s="58" t="s">
        <v>23</v>
      </c>
      <c r="E28" s="69">
        <f>C27</f>
        <v>44757</v>
      </c>
      <c r="F28" s="82">
        <f>E28</f>
        <v>44757</v>
      </c>
      <c r="G28" s="82">
        <f t="shared" ref="G28:N30" si="10">F28</f>
        <v>44757</v>
      </c>
      <c r="H28" s="82">
        <f t="shared" si="10"/>
        <v>44757</v>
      </c>
      <c r="I28" s="82">
        <f t="shared" si="10"/>
        <v>44757</v>
      </c>
      <c r="J28" s="82">
        <f t="shared" si="10"/>
        <v>44757</v>
      </c>
      <c r="K28" s="82">
        <f t="shared" si="10"/>
        <v>44757</v>
      </c>
      <c r="L28" s="82">
        <f t="shared" si="10"/>
        <v>44757</v>
      </c>
      <c r="M28" s="82">
        <f t="shared" si="10"/>
        <v>44757</v>
      </c>
      <c r="N28" s="82">
        <f t="shared" si="10"/>
        <v>44757</v>
      </c>
    </row>
    <row r="29" spans="3:14" ht="21" customHeight="1" x14ac:dyDescent="0.35">
      <c r="C29" s="92">
        <f t="shared" ref="C29" si="11">C27+1</f>
        <v>44758</v>
      </c>
      <c r="D29" s="57" t="s">
        <v>22</v>
      </c>
      <c r="E29" s="65" t="s">
        <v>24</v>
      </c>
      <c r="F29" s="65" t="s">
        <v>24</v>
      </c>
      <c r="G29" s="65" t="s">
        <v>24</v>
      </c>
      <c r="H29" s="65" t="s">
        <v>24</v>
      </c>
      <c r="I29" s="65" t="s">
        <v>24</v>
      </c>
      <c r="J29" s="65" t="s">
        <v>24</v>
      </c>
      <c r="K29" s="65" t="s">
        <v>24</v>
      </c>
      <c r="L29" s="66">
        <f>C35</f>
        <v>44338</v>
      </c>
      <c r="M29" s="56" t="s">
        <v>24</v>
      </c>
      <c r="N29" s="65" t="s">
        <v>24</v>
      </c>
    </row>
    <row r="30" spans="3:14" ht="19.75" customHeight="1" thickBot="1" x14ac:dyDescent="0.4">
      <c r="C30" s="93"/>
      <c r="D30" s="58" t="s">
        <v>23</v>
      </c>
      <c r="E30" s="58">
        <f>C29</f>
        <v>44758</v>
      </c>
      <c r="F30" s="82">
        <f>E30</f>
        <v>44758</v>
      </c>
      <c r="G30" s="82">
        <f t="shared" si="10"/>
        <v>44758</v>
      </c>
      <c r="H30" s="82">
        <f t="shared" si="10"/>
        <v>44758</v>
      </c>
      <c r="I30" s="82">
        <f t="shared" si="10"/>
        <v>44758</v>
      </c>
      <c r="J30" s="82">
        <f t="shared" si="10"/>
        <v>44758</v>
      </c>
      <c r="K30" s="82">
        <f t="shared" si="10"/>
        <v>44758</v>
      </c>
      <c r="L30" s="82">
        <f t="shared" si="10"/>
        <v>44758</v>
      </c>
      <c r="M30" s="82">
        <f t="shared" si="10"/>
        <v>44758</v>
      </c>
      <c r="N30" s="82">
        <f t="shared" si="10"/>
        <v>44758</v>
      </c>
    </row>
    <row r="31" spans="3:14" ht="18.649999999999999" customHeight="1" x14ac:dyDescent="0.35">
      <c r="C31" s="92">
        <f t="shared" ref="C31" si="12">C29+1</f>
        <v>44759</v>
      </c>
      <c r="D31" s="57" t="s">
        <v>22</v>
      </c>
      <c r="E31" s="56" t="s">
        <v>24</v>
      </c>
      <c r="F31" s="65" t="s">
        <v>24</v>
      </c>
      <c r="G31" s="65" t="s">
        <v>24</v>
      </c>
      <c r="H31" s="65" t="s">
        <v>24</v>
      </c>
      <c r="I31" s="65" t="s">
        <v>24</v>
      </c>
      <c r="J31" s="56" t="s">
        <v>24</v>
      </c>
      <c r="K31" s="56" t="s">
        <v>24</v>
      </c>
      <c r="L31" s="56" t="s">
        <v>24</v>
      </c>
      <c r="M31" s="56" t="s">
        <v>24</v>
      </c>
      <c r="N31" s="56" t="s">
        <v>24</v>
      </c>
    </row>
    <row r="32" spans="3:14" ht="17.399999999999999" customHeight="1" thickBot="1" x14ac:dyDescent="0.4">
      <c r="C32" s="93"/>
      <c r="D32" s="58" t="s">
        <v>23</v>
      </c>
      <c r="E32" s="58">
        <f>C31</f>
        <v>44759</v>
      </c>
      <c r="F32" s="82">
        <f>E32</f>
        <v>44759</v>
      </c>
      <c r="G32" s="82">
        <f t="shared" ref="G32:N32" si="13">F32</f>
        <v>44759</v>
      </c>
      <c r="H32" s="82">
        <f t="shared" si="13"/>
        <v>44759</v>
      </c>
      <c r="I32" s="82">
        <f t="shared" si="13"/>
        <v>44759</v>
      </c>
      <c r="J32" s="82">
        <f t="shared" si="13"/>
        <v>44759</v>
      </c>
      <c r="K32" s="82">
        <f t="shared" si="13"/>
        <v>44759</v>
      </c>
      <c r="L32" s="82">
        <f t="shared" si="13"/>
        <v>44759</v>
      </c>
      <c r="M32" s="82">
        <f t="shared" si="13"/>
        <v>44759</v>
      </c>
      <c r="N32" s="82">
        <f t="shared" si="13"/>
        <v>44759</v>
      </c>
    </row>
    <row r="33" spans="3:3" hidden="1" x14ac:dyDescent="0.35">
      <c r="C33" s="92">
        <v>44337</v>
      </c>
    </row>
    <row r="34" spans="3:3" ht="15" hidden="1" thickBot="1" x14ac:dyDescent="0.4">
      <c r="C34" s="93"/>
    </row>
    <row r="35" spans="3:3" hidden="1" x14ac:dyDescent="0.35">
      <c r="C35" s="92">
        <v>44338</v>
      </c>
    </row>
    <row r="36" spans="3:3" ht="15" hidden="1" thickBot="1" x14ac:dyDescent="0.4">
      <c r="C36" s="93"/>
    </row>
    <row r="37" spans="3:3" hidden="1" x14ac:dyDescent="0.35">
      <c r="C37" s="92">
        <v>44339</v>
      </c>
    </row>
    <row r="38" spans="3:3" ht="15" hidden="1" thickBot="1" x14ac:dyDescent="0.4">
      <c r="C38" s="93"/>
    </row>
  </sheetData>
  <mergeCells count="14">
    <mergeCell ref="C33:C34"/>
    <mergeCell ref="C35:C36"/>
    <mergeCell ref="C37:C38"/>
    <mergeCell ref="C5:C6"/>
    <mergeCell ref="C29:C30"/>
    <mergeCell ref="C31:C32"/>
    <mergeCell ref="C27:C28"/>
    <mergeCell ref="D13:N22"/>
    <mergeCell ref="C3:C4"/>
    <mergeCell ref="C25:C26"/>
    <mergeCell ref="C23:C24"/>
    <mergeCell ref="C7:C8"/>
    <mergeCell ref="C9:C10"/>
    <mergeCell ref="C11:C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B3427-52C6-4B57-B231-7A4786FB3ADF}">
  <dimension ref="C2:G7"/>
  <sheetViews>
    <sheetView workbookViewId="0">
      <selection activeCell="C2" sqref="C2:G7"/>
    </sheetView>
  </sheetViews>
  <sheetFormatPr defaultRowHeight="14.5" x14ac:dyDescent="0.35"/>
  <cols>
    <col min="4" max="4" width="12.54296875" bestFit="1" customWidth="1"/>
    <col min="5" max="5" width="10.54296875" bestFit="1" customWidth="1"/>
    <col min="6" max="6" width="13.453125" bestFit="1" customWidth="1"/>
  </cols>
  <sheetData>
    <row r="2" spans="3:7" ht="36.5" customHeight="1" x14ac:dyDescent="0.35">
      <c r="C2" s="81" t="s">
        <v>106</v>
      </c>
      <c r="D2" s="81" t="s">
        <v>107</v>
      </c>
      <c r="E2" s="81" t="s">
        <v>108</v>
      </c>
      <c r="F2" s="81" t="s">
        <v>109</v>
      </c>
      <c r="G2" s="81" t="s">
        <v>110</v>
      </c>
    </row>
    <row r="3" spans="3:7" x14ac:dyDescent="0.35">
      <c r="C3" s="77" t="s">
        <v>105</v>
      </c>
      <c r="D3" s="78">
        <v>8</v>
      </c>
      <c r="E3" s="78">
        <v>1</v>
      </c>
      <c r="F3" s="78">
        <v>5000</v>
      </c>
      <c r="G3" s="77">
        <f>D3*F3</f>
        <v>40000</v>
      </c>
    </row>
    <row r="4" spans="3:7" x14ac:dyDescent="0.35">
      <c r="C4" s="77" t="s">
        <v>102</v>
      </c>
      <c r="D4" s="78">
        <v>9</v>
      </c>
      <c r="E4" s="78">
        <v>1</v>
      </c>
      <c r="F4" s="78">
        <v>5000</v>
      </c>
      <c r="G4" s="77">
        <f t="shared" ref="G4:G6" si="0">D4*F4</f>
        <v>45000</v>
      </c>
    </row>
    <row r="5" spans="3:7" x14ac:dyDescent="0.35">
      <c r="C5" s="77" t="s">
        <v>103</v>
      </c>
      <c r="D5" s="78">
        <v>7</v>
      </c>
      <c r="E5" s="78">
        <v>1</v>
      </c>
      <c r="F5" s="78">
        <v>5000</v>
      </c>
      <c r="G5" s="77">
        <f t="shared" si="0"/>
        <v>35000</v>
      </c>
    </row>
    <row r="6" spans="3:7" x14ac:dyDescent="0.35">
      <c r="C6" s="77" t="s">
        <v>104</v>
      </c>
      <c r="D6" s="78">
        <v>5</v>
      </c>
      <c r="E6" s="78">
        <v>1</v>
      </c>
      <c r="F6" s="78">
        <v>5000</v>
      </c>
      <c r="G6" s="77">
        <f t="shared" si="0"/>
        <v>25000</v>
      </c>
    </row>
    <row r="7" spans="3:7" x14ac:dyDescent="0.35">
      <c r="C7" s="79" t="s">
        <v>111</v>
      </c>
      <c r="D7" s="80">
        <f>SUM(D3:D6)</f>
        <v>29</v>
      </c>
      <c r="E7" s="79"/>
      <c r="F7" s="79"/>
      <c r="G7" s="79">
        <f>SUM(G3:G6)</f>
        <v>145000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CEF8-3230-4954-9F23-D328D8168D52}">
  <dimension ref="A1:I25"/>
  <sheetViews>
    <sheetView workbookViewId="0">
      <selection activeCell="H10" sqref="H10"/>
    </sheetView>
  </sheetViews>
  <sheetFormatPr defaultRowHeight="14.5" x14ac:dyDescent="0.35"/>
  <cols>
    <col min="1" max="1" width="22" bestFit="1" customWidth="1"/>
    <col min="2" max="2" width="8.6328125" bestFit="1" customWidth="1"/>
    <col min="3" max="3" width="9.1796875" bestFit="1" customWidth="1"/>
    <col min="4" max="4" width="24.54296875" bestFit="1" customWidth="1"/>
    <col min="5" max="5" width="9" bestFit="1" customWidth="1"/>
    <col min="6" max="6" width="9.54296875" bestFit="1" customWidth="1"/>
    <col min="7" max="7" width="8.6328125" bestFit="1" customWidth="1"/>
    <col min="8" max="8" width="94.36328125" bestFit="1" customWidth="1"/>
    <col min="9" max="9" width="8.36328125" bestFit="1" customWidth="1"/>
  </cols>
  <sheetData>
    <row r="1" spans="1:9" ht="15" thickBot="1" x14ac:dyDescent="0.4">
      <c r="A1" s="27"/>
      <c r="B1" s="28" t="s">
        <v>9</v>
      </c>
      <c r="C1" s="29" t="s">
        <v>7</v>
      </c>
      <c r="D1" s="29" t="s">
        <v>8</v>
      </c>
      <c r="E1" s="29" t="s">
        <v>10</v>
      </c>
      <c r="F1" s="29" t="s">
        <v>11</v>
      </c>
      <c r="G1" s="29" t="s">
        <v>25</v>
      </c>
      <c r="H1" s="29" t="s">
        <v>12</v>
      </c>
      <c r="I1" s="29" t="s">
        <v>13</v>
      </c>
    </row>
    <row r="2" spans="1:9" ht="15" thickBot="1" x14ac:dyDescent="0.4">
      <c r="A2" s="27"/>
      <c r="B2" s="27"/>
      <c r="C2" s="27"/>
      <c r="D2" s="27"/>
      <c r="E2" s="27"/>
      <c r="F2" s="27"/>
      <c r="G2" s="27"/>
      <c r="H2" s="27"/>
      <c r="I2" s="27"/>
    </row>
    <row r="3" spans="1:9" x14ac:dyDescent="0.35">
      <c r="A3" s="102" t="s">
        <v>26</v>
      </c>
      <c r="B3" s="30"/>
      <c r="C3" s="30"/>
      <c r="D3" s="30"/>
      <c r="E3" s="30"/>
      <c r="F3" s="30"/>
      <c r="G3" s="30"/>
      <c r="H3" s="30"/>
      <c r="I3" s="30"/>
    </row>
    <row r="4" spans="1:9" x14ac:dyDescent="0.35">
      <c r="A4" s="94"/>
      <c r="B4" s="94"/>
      <c r="C4" s="94"/>
      <c r="D4" s="33" t="s">
        <v>27</v>
      </c>
      <c r="E4" s="94"/>
      <c r="F4" s="94"/>
      <c r="G4" s="94"/>
      <c r="H4" s="33" t="s">
        <v>29</v>
      </c>
      <c r="I4" s="94"/>
    </row>
    <row r="5" spans="1:9" ht="15" thickBot="1" x14ac:dyDescent="0.4">
      <c r="A5" s="97"/>
      <c r="B5" s="95"/>
      <c r="C5" s="95"/>
      <c r="D5" s="34" t="s">
        <v>28</v>
      </c>
      <c r="E5" s="95"/>
      <c r="F5" s="95"/>
      <c r="G5" s="95"/>
      <c r="H5" s="35" t="s">
        <v>30</v>
      </c>
      <c r="I5" s="95"/>
    </row>
    <row r="6" spans="1:9" x14ac:dyDescent="0.35">
      <c r="A6" s="96" t="s">
        <v>31</v>
      </c>
      <c r="B6" s="31"/>
      <c r="C6" s="31"/>
      <c r="D6" s="31"/>
      <c r="E6" s="31"/>
      <c r="F6" s="31"/>
      <c r="G6" s="31"/>
      <c r="H6" s="31" t="s">
        <v>32</v>
      </c>
      <c r="I6" s="31"/>
    </row>
    <row r="7" spans="1:9" x14ac:dyDescent="0.35">
      <c r="A7" s="94"/>
      <c r="B7" s="94"/>
      <c r="C7" s="94"/>
      <c r="D7" s="37" t="s">
        <v>27</v>
      </c>
      <c r="E7" s="94"/>
      <c r="F7" s="94"/>
      <c r="G7" s="98"/>
      <c r="H7" s="100" t="s">
        <v>34</v>
      </c>
      <c r="I7" s="94"/>
    </row>
    <row r="8" spans="1:9" ht="15" thickBot="1" x14ac:dyDescent="0.4">
      <c r="A8" s="97"/>
      <c r="B8" s="95"/>
      <c r="C8" s="95"/>
      <c r="D8" s="38" t="s">
        <v>33</v>
      </c>
      <c r="E8" s="95"/>
      <c r="F8" s="95"/>
      <c r="G8" s="99"/>
      <c r="H8" s="101"/>
      <c r="I8" s="95"/>
    </row>
    <row r="9" spans="1:9" x14ac:dyDescent="0.35">
      <c r="A9" s="96" t="s">
        <v>35</v>
      </c>
      <c r="B9" s="31"/>
      <c r="C9" s="31"/>
      <c r="D9" s="31"/>
      <c r="E9" s="31"/>
      <c r="F9" s="31"/>
      <c r="G9" s="31"/>
      <c r="H9" s="31"/>
      <c r="I9" s="31"/>
    </row>
    <row r="10" spans="1:9" ht="15" thickBot="1" x14ac:dyDescent="0.4">
      <c r="A10" s="97"/>
      <c r="B10" s="39"/>
      <c r="C10" s="39"/>
      <c r="D10" s="39"/>
      <c r="E10" s="39"/>
      <c r="F10" s="40"/>
      <c r="G10" s="39"/>
      <c r="H10" s="41" t="s">
        <v>36</v>
      </c>
      <c r="I10" s="40"/>
    </row>
    <row r="11" spans="1:9" x14ac:dyDescent="0.35">
      <c r="A11" s="103" t="s">
        <v>37</v>
      </c>
      <c r="B11" s="105"/>
      <c r="C11" s="105"/>
      <c r="D11" s="105"/>
      <c r="E11" s="105"/>
      <c r="F11" s="105"/>
      <c r="G11" s="105"/>
      <c r="H11" s="31"/>
      <c r="I11" s="31"/>
    </row>
    <row r="12" spans="1:9" ht="15" thickBot="1" x14ac:dyDescent="0.4">
      <c r="A12" s="104"/>
      <c r="B12" s="104"/>
      <c r="C12" s="104"/>
      <c r="D12" s="104"/>
      <c r="E12" s="104"/>
      <c r="F12" s="104"/>
      <c r="G12" s="104"/>
      <c r="H12" s="40"/>
      <c r="I12" s="40"/>
    </row>
    <row r="13" spans="1:9" ht="15" thickBot="1" x14ac:dyDescent="0.4">
      <c r="A13" s="42" t="s">
        <v>38</v>
      </c>
      <c r="B13" s="106" t="s">
        <v>39</v>
      </c>
      <c r="C13" s="107"/>
      <c r="D13" s="107"/>
      <c r="E13" s="107"/>
      <c r="F13" s="107"/>
      <c r="G13" s="107"/>
      <c r="H13" s="107"/>
      <c r="I13" s="108"/>
    </row>
    <row r="14" spans="1:9" ht="15" thickBot="1" x14ac:dyDescent="0.4">
      <c r="A14" s="42" t="s">
        <v>40</v>
      </c>
      <c r="B14" s="106"/>
      <c r="C14" s="107"/>
      <c r="D14" s="107"/>
      <c r="E14" s="107"/>
      <c r="F14" s="107"/>
      <c r="G14" s="107"/>
      <c r="H14" s="107"/>
      <c r="I14" s="108"/>
    </row>
    <row r="15" spans="1:9" ht="15" thickBot="1" x14ac:dyDescent="0.4">
      <c r="A15" s="42" t="s">
        <v>41</v>
      </c>
      <c r="B15" s="109"/>
      <c r="C15" s="110"/>
      <c r="D15" s="110"/>
      <c r="E15" s="110"/>
      <c r="F15" s="110"/>
      <c r="G15" s="110"/>
      <c r="H15" s="110"/>
      <c r="I15" s="111"/>
    </row>
    <row r="16" spans="1:9" x14ac:dyDescent="0.35">
      <c r="A16" s="105" t="s">
        <v>42</v>
      </c>
      <c r="B16" s="105"/>
      <c r="C16" s="105"/>
      <c r="D16" s="105"/>
      <c r="E16" s="105"/>
      <c r="F16" s="105"/>
      <c r="G16" s="105"/>
      <c r="H16" s="59"/>
      <c r="I16" s="31"/>
    </row>
    <row r="17" spans="1:9" ht="15" thickBot="1" x14ac:dyDescent="0.4">
      <c r="A17" s="104"/>
      <c r="B17" s="104"/>
      <c r="C17" s="104"/>
      <c r="D17" s="104"/>
      <c r="E17" s="104"/>
      <c r="F17" s="104"/>
      <c r="G17" s="104"/>
      <c r="H17" s="61" t="s">
        <v>43</v>
      </c>
      <c r="I17" s="40"/>
    </row>
    <row r="18" spans="1:9" x14ac:dyDescent="0.35">
      <c r="A18" s="96" t="s">
        <v>44</v>
      </c>
      <c r="B18" s="31"/>
      <c r="C18" s="31"/>
      <c r="D18" s="31"/>
      <c r="E18" s="31"/>
      <c r="F18" s="31"/>
      <c r="G18" s="31"/>
      <c r="H18" s="31"/>
      <c r="I18" s="31"/>
    </row>
    <row r="19" spans="1:9" ht="15" thickBot="1" x14ac:dyDescent="0.4">
      <c r="A19" s="97"/>
      <c r="B19" s="40"/>
      <c r="C19" s="40"/>
      <c r="D19" s="40"/>
      <c r="E19" s="40"/>
      <c r="F19" s="40"/>
      <c r="G19" s="40"/>
      <c r="H19" s="41" t="s">
        <v>45</v>
      </c>
      <c r="I19" s="40"/>
    </row>
    <row r="20" spans="1:9" x14ac:dyDescent="0.35">
      <c r="A20" s="96" t="s">
        <v>46</v>
      </c>
      <c r="B20" s="31"/>
      <c r="C20" s="31"/>
      <c r="D20" s="31"/>
      <c r="E20" s="31"/>
      <c r="F20" s="31"/>
      <c r="G20" s="31"/>
      <c r="H20" s="31"/>
      <c r="I20" s="31"/>
    </row>
    <row r="21" spans="1:9" ht="15" thickBot="1" x14ac:dyDescent="0.4">
      <c r="A21" s="97"/>
      <c r="B21" s="40"/>
      <c r="C21" s="40"/>
      <c r="D21" s="41" t="s">
        <v>47</v>
      </c>
      <c r="E21" s="40"/>
      <c r="F21" s="40"/>
      <c r="G21" s="40"/>
      <c r="H21" s="41" t="s">
        <v>48</v>
      </c>
      <c r="I21" s="40"/>
    </row>
    <row r="24" spans="1:9" x14ac:dyDescent="0.35">
      <c r="H24" t="s">
        <v>96</v>
      </c>
    </row>
    <row r="25" spans="1:9" x14ac:dyDescent="0.35">
      <c r="H25" t="s">
        <v>95</v>
      </c>
    </row>
  </sheetData>
  <mergeCells count="33">
    <mergeCell ref="A18:A19"/>
    <mergeCell ref="A20:A21"/>
    <mergeCell ref="F11:F12"/>
    <mergeCell ref="G11:G12"/>
    <mergeCell ref="B13:I15"/>
    <mergeCell ref="A16:A17"/>
    <mergeCell ref="B16:B17"/>
    <mergeCell ref="C16:C17"/>
    <mergeCell ref="D16:D17"/>
    <mergeCell ref="E16:E17"/>
    <mergeCell ref="F16:F17"/>
    <mergeCell ref="G16:G17"/>
    <mergeCell ref="E11:E12"/>
    <mergeCell ref="A9:A10"/>
    <mergeCell ref="A11:A12"/>
    <mergeCell ref="B11:B12"/>
    <mergeCell ref="C11:C12"/>
    <mergeCell ref="D11:D12"/>
    <mergeCell ref="I4:I5"/>
    <mergeCell ref="A6:A8"/>
    <mergeCell ref="B7:B8"/>
    <mergeCell ref="C7:C8"/>
    <mergeCell ref="E7:E8"/>
    <mergeCell ref="F7:F8"/>
    <mergeCell ref="G7:G8"/>
    <mergeCell ref="H7:H8"/>
    <mergeCell ref="I7:I8"/>
    <mergeCell ref="A3:A5"/>
    <mergeCell ref="B4:B5"/>
    <mergeCell ref="C4:C5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0F69-D02E-4B51-8441-803292527C21}">
  <dimension ref="A1:I20"/>
  <sheetViews>
    <sheetView workbookViewId="0">
      <selection activeCell="H10" sqref="H10"/>
    </sheetView>
  </sheetViews>
  <sheetFormatPr defaultRowHeight="14.5" x14ac:dyDescent="0.35"/>
  <cols>
    <col min="1" max="1" width="22" bestFit="1" customWidth="1"/>
    <col min="2" max="2" width="8.6328125" bestFit="1" customWidth="1"/>
    <col min="3" max="3" width="9.1796875" bestFit="1" customWidth="1"/>
    <col min="4" max="4" width="8.6328125" bestFit="1" customWidth="1"/>
    <col min="5" max="5" width="9" bestFit="1" customWidth="1"/>
    <col min="6" max="6" width="9.54296875" bestFit="1" customWidth="1"/>
    <col min="7" max="7" width="8.6328125" bestFit="1" customWidth="1"/>
    <col min="8" max="8" width="20.81640625" customWidth="1"/>
    <col min="9" max="9" width="8.36328125" bestFit="1" customWidth="1"/>
  </cols>
  <sheetData>
    <row r="1" spans="1:9" ht="15" thickBot="1" x14ac:dyDescent="0.4">
      <c r="A1" s="32"/>
    </row>
    <row r="2" spans="1:9" ht="15" thickBot="1" x14ac:dyDescent="0.4">
      <c r="A2" s="27"/>
      <c r="B2" s="28" t="s">
        <v>9</v>
      </c>
      <c r="C2" s="29" t="s">
        <v>7</v>
      </c>
      <c r="D2" s="29" t="s">
        <v>8</v>
      </c>
      <c r="E2" s="29" t="s">
        <v>10</v>
      </c>
      <c r="F2" s="29" t="s">
        <v>11</v>
      </c>
      <c r="G2" s="29" t="s">
        <v>25</v>
      </c>
      <c r="H2" s="29" t="s">
        <v>12</v>
      </c>
      <c r="I2" s="29" t="s">
        <v>13</v>
      </c>
    </row>
    <row r="3" spans="1:9" ht="15" thickBot="1" x14ac:dyDescent="0.4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35">
      <c r="A4" s="102" t="s">
        <v>26</v>
      </c>
      <c r="B4" s="30"/>
      <c r="C4" s="30"/>
      <c r="D4" s="30" t="s">
        <v>49</v>
      </c>
      <c r="E4" s="30"/>
      <c r="F4" s="30"/>
      <c r="G4" s="30"/>
      <c r="H4" s="30" t="s">
        <v>50</v>
      </c>
      <c r="I4" s="30"/>
    </row>
    <row r="5" spans="1:9" ht="15" thickBot="1" x14ac:dyDescent="0.4">
      <c r="A5" s="97"/>
      <c r="B5" s="40"/>
      <c r="C5" s="40"/>
      <c r="D5" s="40"/>
      <c r="E5" s="40"/>
      <c r="F5" s="40"/>
      <c r="G5" s="40"/>
      <c r="H5" s="40" t="s">
        <v>51</v>
      </c>
      <c r="I5" s="40"/>
    </row>
    <row r="6" spans="1:9" x14ac:dyDescent="0.35">
      <c r="A6" s="96" t="s">
        <v>31</v>
      </c>
      <c r="B6" s="31"/>
      <c r="C6" s="31"/>
      <c r="D6" s="31" t="s">
        <v>52</v>
      </c>
      <c r="E6" s="31"/>
      <c r="F6" s="31"/>
      <c r="G6" s="31"/>
      <c r="H6" s="31" t="s">
        <v>53</v>
      </c>
      <c r="I6" s="31"/>
    </row>
    <row r="7" spans="1:9" ht="15" thickBot="1" x14ac:dyDescent="0.4">
      <c r="A7" s="97"/>
      <c r="B7" s="40"/>
      <c r="C7" s="40"/>
      <c r="D7" s="39"/>
      <c r="E7" s="40"/>
      <c r="F7" s="40"/>
      <c r="G7" s="39"/>
      <c r="H7" s="40" t="s">
        <v>54</v>
      </c>
      <c r="I7" s="40"/>
    </row>
    <row r="8" spans="1:9" x14ac:dyDescent="0.35">
      <c r="A8" s="96" t="s">
        <v>35</v>
      </c>
      <c r="B8" s="31"/>
      <c r="C8" s="31"/>
      <c r="D8" s="31" t="s">
        <v>55</v>
      </c>
      <c r="E8" s="31"/>
      <c r="F8" s="31"/>
      <c r="G8" s="31"/>
      <c r="H8" s="59" t="s">
        <v>56</v>
      </c>
      <c r="I8" s="31"/>
    </row>
    <row r="9" spans="1:9" ht="15" thickBot="1" x14ac:dyDescent="0.4">
      <c r="A9" s="97"/>
      <c r="B9" s="39"/>
      <c r="C9" s="39"/>
      <c r="D9" s="39"/>
      <c r="E9" s="39"/>
      <c r="F9" s="40"/>
      <c r="G9" s="39"/>
      <c r="H9" s="60" t="s">
        <v>52</v>
      </c>
      <c r="I9" s="40"/>
    </row>
    <row r="10" spans="1:9" x14ac:dyDescent="0.35">
      <c r="A10" s="103" t="s">
        <v>37</v>
      </c>
      <c r="B10" s="105"/>
      <c r="C10" s="105"/>
      <c r="D10" s="105"/>
      <c r="E10" s="105"/>
      <c r="F10" s="105"/>
      <c r="G10" s="105"/>
      <c r="H10" s="31"/>
      <c r="I10" s="31"/>
    </row>
    <row r="11" spans="1:9" ht="15" thickBot="1" x14ac:dyDescent="0.4">
      <c r="A11" s="104"/>
      <c r="B11" s="104"/>
      <c r="C11" s="104"/>
      <c r="D11" s="104"/>
      <c r="E11" s="104"/>
      <c r="F11" s="104"/>
      <c r="G11" s="104"/>
      <c r="H11" s="40"/>
      <c r="I11" s="40"/>
    </row>
    <row r="12" spans="1:9" ht="15" thickBot="1" x14ac:dyDescent="0.4">
      <c r="A12" s="42" t="s">
        <v>38</v>
      </c>
      <c r="B12" s="106" t="s">
        <v>39</v>
      </c>
      <c r="C12" s="107"/>
      <c r="D12" s="107"/>
      <c r="E12" s="107"/>
      <c r="F12" s="107"/>
      <c r="G12" s="107"/>
      <c r="H12" s="107"/>
      <c r="I12" s="108"/>
    </row>
    <row r="13" spans="1:9" ht="15" thickBot="1" x14ac:dyDescent="0.4">
      <c r="A13" s="42" t="s">
        <v>40</v>
      </c>
      <c r="B13" s="106"/>
      <c r="C13" s="107"/>
      <c r="D13" s="107"/>
      <c r="E13" s="107"/>
      <c r="F13" s="107"/>
      <c r="G13" s="107"/>
      <c r="H13" s="107"/>
      <c r="I13" s="108"/>
    </row>
    <row r="14" spans="1:9" ht="15" thickBot="1" x14ac:dyDescent="0.4">
      <c r="A14" s="42" t="s">
        <v>41</v>
      </c>
      <c r="B14" s="109"/>
      <c r="C14" s="110"/>
      <c r="D14" s="110"/>
      <c r="E14" s="110"/>
      <c r="F14" s="110"/>
      <c r="G14" s="110"/>
      <c r="H14" s="110"/>
      <c r="I14" s="111"/>
    </row>
    <row r="15" spans="1:9" x14ac:dyDescent="0.35">
      <c r="A15" s="105" t="s">
        <v>42</v>
      </c>
      <c r="B15" s="105"/>
      <c r="C15" s="105"/>
      <c r="D15" s="105"/>
      <c r="E15" s="105"/>
      <c r="F15" s="105"/>
      <c r="G15" s="105"/>
      <c r="H15" s="59" t="s">
        <v>53</v>
      </c>
      <c r="I15" s="31"/>
    </row>
    <row r="16" spans="1:9" ht="15" thickBot="1" x14ac:dyDescent="0.4">
      <c r="A16" s="104"/>
      <c r="B16" s="104"/>
      <c r="C16" s="104"/>
      <c r="D16" s="104"/>
      <c r="E16" s="104"/>
      <c r="F16" s="104"/>
      <c r="G16" s="104"/>
      <c r="H16" s="60"/>
      <c r="I16" s="40"/>
    </row>
    <row r="17" spans="1:9" x14ac:dyDescent="0.35">
      <c r="A17" s="96" t="s">
        <v>44</v>
      </c>
      <c r="B17" s="31"/>
      <c r="C17" s="31"/>
      <c r="D17" s="31" t="s">
        <v>52</v>
      </c>
      <c r="E17" s="31"/>
      <c r="F17" s="31"/>
      <c r="G17" s="31"/>
      <c r="H17" s="31" t="s">
        <v>53</v>
      </c>
      <c r="I17" s="31"/>
    </row>
    <row r="18" spans="1:9" ht="15" thickBot="1" x14ac:dyDescent="0.4">
      <c r="A18" s="97"/>
      <c r="B18" s="40"/>
      <c r="C18" s="40"/>
      <c r="D18" s="43"/>
      <c r="E18" s="40"/>
      <c r="F18" s="40"/>
      <c r="G18" s="40"/>
      <c r="H18" s="40" t="s">
        <v>52</v>
      </c>
      <c r="I18" s="40"/>
    </row>
    <row r="19" spans="1:9" x14ac:dyDescent="0.35">
      <c r="A19" s="96" t="s">
        <v>46</v>
      </c>
      <c r="B19" s="31"/>
      <c r="C19" s="31"/>
      <c r="D19" s="31" t="s">
        <v>57</v>
      </c>
      <c r="E19" s="31"/>
      <c r="F19" s="31"/>
      <c r="G19" s="31"/>
      <c r="H19" s="31" t="s">
        <v>53</v>
      </c>
      <c r="I19" s="31"/>
    </row>
    <row r="20" spans="1:9" ht="15" thickBot="1" x14ac:dyDescent="0.4">
      <c r="A20" s="97"/>
      <c r="B20" s="40"/>
      <c r="C20" s="40"/>
      <c r="D20" s="40"/>
      <c r="E20" s="40"/>
      <c r="F20" s="40"/>
      <c r="G20" s="40"/>
      <c r="H20" s="40" t="s">
        <v>58</v>
      </c>
      <c r="I20" s="40"/>
    </row>
  </sheetData>
  <mergeCells count="20">
    <mergeCell ref="F15:F16"/>
    <mergeCell ref="G15:G16"/>
    <mergeCell ref="A17:A18"/>
    <mergeCell ref="A19:A20"/>
    <mergeCell ref="D10:D11"/>
    <mergeCell ref="E10:E11"/>
    <mergeCell ref="F10:F11"/>
    <mergeCell ref="G10:G11"/>
    <mergeCell ref="B12:I14"/>
    <mergeCell ref="A15:A16"/>
    <mergeCell ref="B15:B16"/>
    <mergeCell ref="C15:C16"/>
    <mergeCell ref="D15:D16"/>
    <mergeCell ref="E15:E16"/>
    <mergeCell ref="C10:C11"/>
    <mergeCell ref="A4:A5"/>
    <mergeCell ref="A6:A7"/>
    <mergeCell ref="A8:A9"/>
    <mergeCell ref="A10:A11"/>
    <mergeCell ref="B10:B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83732-22E9-481C-8988-892CA9642004}">
  <dimension ref="A1:I40"/>
  <sheetViews>
    <sheetView workbookViewId="0">
      <selection activeCell="H10" sqref="H10"/>
    </sheetView>
  </sheetViews>
  <sheetFormatPr defaultRowHeight="14.5" x14ac:dyDescent="0.35"/>
  <cols>
    <col min="1" max="1" width="22" bestFit="1" customWidth="1"/>
    <col min="2" max="2" width="8.6328125" bestFit="1" customWidth="1"/>
    <col min="3" max="3" width="24.36328125" bestFit="1" customWidth="1"/>
    <col min="4" max="4" width="8.6328125" bestFit="1" customWidth="1"/>
    <col min="5" max="5" width="9" bestFit="1" customWidth="1"/>
    <col min="6" max="6" width="35.90625" bestFit="1" customWidth="1"/>
    <col min="7" max="7" width="8.6328125" bestFit="1" customWidth="1"/>
    <col min="8" max="8" width="9" bestFit="1" customWidth="1"/>
    <col min="9" max="9" width="21.08984375" bestFit="1" customWidth="1"/>
  </cols>
  <sheetData>
    <row r="1" spans="1:9" ht="15" thickBot="1" x14ac:dyDescent="0.4">
      <c r="A1" s="27"/>
      <c r="B1" s="28" t="s">
        <v>9</v>
      </c>
      <c r="C1" s="29" t="s">
        <v>7</v>
      </c>
      <c r="D1" s="29" t="s">
        <v>8</v>
      </c>
      <c r="E1" s="29" t="s">
        <v>10</v>
      </c>
      <c r="F1" s="29" t="s">
        <v>11</v>
      </c>
      <c r="G1" s="29" t="s">
        <v>25</v>
      </c>
      <c r="H1" s="29" t="s">
        <v>12</v>
      </c>
      <c r="I1" s="29" t="s">
        <v>13</v>
      </c>
    </row>
    <row r="2" spans="1:9" ht="15" thickBot="1" x14ac:dyDescent="0.4">
      <c r="A2" s="27"/>
      <c r="B2" s="27"/>
      <c r="C2" s="27"/>
      <c r="D2" s="27"/>
      <c r="E2" s="27"/>
      <c r="F2" s="27"/>
      <c r="G2" s="27"/>
      <c r="H2" s="27"/>
      <c r="I2" s="27"/>
    </row>
    <row r="3" spans="1:9" x14ac:dyDescent="0.35">
      <c r="A3" s="102" t="s">
        <v>26</v>
      </c>
      <c r="B3" s="30"/>
      <c r="C3" s="112" t="s">
        <v>59</v>
      </c>
      <c r="D3" s="30"/>
      <c r="E3" s="30"/>
      <c r="F3" s="112" t="s">
        <v>60</v>
      </c>
      <c r="G3" s="30"/>
      <c r="H3" s="64">
        <v>0.5</v>
      </c>
      <c r="I3" s="112" t="s">
        <v>61</v>
      </c>
    </row>
    <row r="4" spans="1:9" ht="15" thickBot="1" x14ac:dyDescent="0.4">
      <c r="A4" s="97"/>
      <c r="B4" s="40"/>
      <c r="C4" s="113"/>
      <c r="D4" s="40"/>
      <c r="E4" s="40"/>
      <c r="F4" s="113"/>
      <c r="G4" s="40"/>
      <c r="H4" s="40"/>
      <c r="I4" s="113"/>
    </row>
    <row r="5" spans="1:9" x14ac:dyDescent="0.35">
      <c r="A5" s="96" t="s">
        <v>31</v>
      </c>
      <c r="B5" s="31"/>
      <c r="C5" s="114" t="s">
        <v>59</v>
      </c>
      <c r="D5" s="31"/>
      <c r="E5" s="31"/>
      <c r="F5" s="114" t="s">
        <v>60</v>
      </c>
      <c r="G5" s="31"/>
      <c r="H5" s="64">
        <v>0.5</v>
      </c>
      <c r="I5" s="114" t="s">
        <v>61</v>
      </c>
    </row>
    <row r="6" spans="1:9" ht="15" thickBot="1" x14ac:dyDescent="0.4">
      <c r="A6" s="97"/>
      <c r="B6" s="39"/>
      <c r="C6" s="113"/>
      <c r="D6" s="39"/>
      <c r="E6" s="40"/>
      <c r="F6" s="113"/>
      <c r="G6" s="39"/>
      <c r="H6" s="40"/>
      <c r="I6" s="113"/>
    </row>
    <row r="7" spans="1:9" x14ac:dyDescent="0.35">
      <c r="A7" s="96" t="s">
        <v>35</v>
      </c>
      <c r="B7" s="31"/>
      <c r="C7" s="115" t="s">
        <v>62</v>
      </c>
      <c r="D7" s="31"/>
      <c r="E7" s="31"/>
      <c r="F7" s="115" t="s">
        <v>63</v>
      </c>
      <c r="G7" s="31"/>
      <c r="H7" s="31"/>
      <c r="I7" s="115" t="s">
        <v>64</v>
      </c>
    </row>
    <row r="8" spans="1:9" ht="15" thickBot="1" x14ac:dyDescent="0.4">
      <c r="A8" s="97"/>
      <c r="B8" s="39"/>
      <c r="C8" s="116"/>
      <c r="D8" s="39"/>
      <c r="E8" s="39"/>
      <c r="F8" s="116"/>
      <c r="G8" s="39"/>
      <c r="H8" s="40"/>
      <c r="I8" s="116"/>
    </row>
    <row r="9" spans="1:9" x14ac:dyDescent="0.35">
      <c r="A9" s="103" t="s">
        <v>37</v>
      </c>
      <c r="B9" s="105"/>
      <c r="C9" s="103"/>
      <c r="D9" s="105"/>
      <c r="E9" s="105"/>
      <c r="F9" s="103"/>
      <c r="G9" s="105"/>
      <c r="H9" s="31"/>
      <c r="I9" s="31"/>
    </row>
    <row r="10" spans="1:9" ht="15" thickBot="1" x14ac:dyDescent="0.4">
      <c r="A10" s="104"/>
      <c r="B10" s="104"/>
      <c r="C10" s="104"/>
      <c r="D10" s="104"/>
      <c r="E10" s="104"/>
      <c r="F10" s="104"/>
      <c r="G10" s="104"/>
      <c r="H10" s="40"/>
      <c r="I10" s="40"/>
    </row>
    <row r="11" spans="1:9" ht="15" thickBot="1" x14ac:dyDescent="0.4">
      <c r="A11" s="42" t="s">
        <v>38</v>
      </c>
      <c r="B11" s="106" t="s">
        <v>39</v>
      </c>
      <c r="C11" s="107"/>
      <c r="D11" s="107"/>
      <c r="E11" s="107"/>
      <c r="F11" s="107"/>
      <c r="G11" s="107"/>
      <c r="H11" s="107"/>
      <c r="I11" s="108"/>
    </row>
    <row r="12" spans="1:9" ht="15" thickBot="1" x14ac:dyDescent="0.4">
      <c r="A12" s="42" t="s">
        <v>40</v>
      </c>
      <c r="B12" s="106"/>
      <c r="C12" s="107"/>
      <c r="D12" s="107"/>
      <c r="E12" s="107"/>
      <c r="F12" s="107"/>
      <c r="G12" s="107"/>
      <c r="H12" s="107"/>
      <c r="I12" s="108"/>
    </row>
    <row r="13" spans="1:9" ht="15" thickBot="1" x14ac:dyDescent="0.4">
      <c r="A13" s="42" t="s">
        <v>41</v>
      </c>
      <c r="B13" s="109"/>
      <c r="C13" s="110"/>
      <c r="D13" s="110"/>
      <c r="E13" s="110"/>
      <c r="F13" s="110"/>
      <c r="G13" s="110"/>
      <c r="H13" s="110"/>
      <c r="I13" s="111"/>
    </row>
    <row r="14" spans="1:9" x14ac:dyDescent="0.35">
      <c r="A14" s="105" t="s">
        <v>42</v>
      </c>
      <c r="B14" s="105"/>
      <c r="C14" s="105"/>
      <c r="D14" s="105"/>
      <c r="E14" s="105"/>
      <c r="F14" s="105"/>
      <c r="G14" s="105"/>
      <c r="H14" s="31"/>
      <c r="I14" s="31"/>
    </row>
    <row r="15" spans="1:9" ht="15" thickBot="1" x14ac:dyDescent="0.4">
      <c r="A15" s="104"/>
      <c r="B15" s="104"/>
      <c r="C15" s="104"/>
      <c r="D15" s="104"/>
      <c r="E15" s="104"/>
      <c r="F15" s="104"/>
      <c r="G15" s="104"/>
      <c r="H15" s="40"/>
      <c r="I15" s="40"/>
    </row>
    <row r="16" spans="1:9" x14ac:dyDescent="0.35">
      <c r="A16" s="96" t="s">
        <v>44</v>
      </c>
      <c r="B16" s="114"/>
      <c r="C16" s="114" t="s">
        <v>59</v>
      </c>
      <c r="D16" s="31"/>
      <c r="E16" s="31"/>
      <c r="F16" s="114" t="s">
        <v>60</v>
      </c>
      <c r="G16" s="31"/>
      <c r="H16" s="31"/>
      <c r="I16" s="112" t="s">
        <v>61</v>
      </c>
    </row>
    <row r="17" spans="1:9" ht="15" thickBot="1" x14ac:dyDescent="0.4">
      <c r="A17" s="97"/>
      <c r="B17" s="113"/>
      <c r="C17" s="113"/>
      <c r="D17" s="40"/>
      <c r="E17" s="40"/>
      <c r="F17" s="113"/>
      <c r="G17" s="40"/>
      <c r="H17" s="40"/>
      <c r="I17" s="113"/>
    </row>
    <row r="18" spans="1:9" ht="15" thickBot="1" x14ac:dyDescent="0.4">
      <c r="A18" s="44" t="s">
        <v>46</v>
      </c>
      <c r="B18" s="45"/>
      <c r="C18" s="45" t="s">
        <v>59</v>
      </c>
      <c r="D18" s="31"/>
      <c r="E18" s="31"/>
      <c r="F18" s="45" t="s">
        <v>60</v>
      </c>
      <c r="G18" s="31"/>
      <c r="H18" s="31"/>
      <c r="I18" s="45" t="s">
        <v>61</v>
      </c>
    </row>
    <row r="21" spans="1:9" ht="15" thickBot="1" x14ac:dyDescent="0.4">
      <c r="A21" t="s">
        <v>69</v>
      </c>
    </row>
    <row r="22" spans="1:9" ht="15" thickBot="1" x14ac:dyDescent="0.4">
      <c r="A22" s="27"/>
      <c r="B22" s="28" t="s">
        <v>9</v>
      </c>
      <c r="C22" s="29" t="s">
        <v>7</v>
      </c>
      <c r="D22" s="29" t="s">
        <v>8</v>
      </c>
      <c r="E22" s="29" t="s">
        <v>10</v>
      </c>
      <c r="F22" s="29" t="s">
        <v>11</v>
      </c>
      <c r="G22" s="29" t="s">
        <v>25</v>
      </c>
      <c r="H22" s="29" t="s">
        <v>12</v>
      </c>
      <c r="I22" s="29" t="s">
        <v>13</v>
      </c>
    </row>
    <row r="23" spans="1:9" ht="15" thickBot="1" x14ac:dyDescent="0.4">
      <c r="A23" s="27"/>
      <c r="B23" s="27"/>
      <c r="C23" s="27"/>
      <c r="D23" s="27"/>
      <c r="E23" s="27"/>
      <c r="F23" s="27"/>
      <c r="G23" s="27"/>
      <c r="H23" s="27"/>
      <c r="I23" s="27"/>
    </row>
    <row r="24" spans="1:9" x14ac:dyDescent="0.35">
      <c r="A24" s="102" t="s">
        <v>26</v>
      </c>
      <c r="B24" s="30"/>
      <c r="C24" s="30" t="s">
        <v>65</v>
      </c>
      <c r="D24" s="30"/>
      <c r="E24" s="30"/>
      <c r="F24" s="30"/>
      <c r="G24" s="30"/>
      <c r="H24" s="30"/>
      <c r="I24" s="30"/>
    </row>
    <row r="25" spans="1:9" ht="15" thickBot="1" x14ac:dyDescent="0.4">
      <c r="A25" s="97"/>
      <c r="B25" s="40"/>
      <c r="C25" s="40"/>
      <c r="D25" s="40"/>
      <c r="E25" s="40"/>
      <c r="F25" s="40"/>
      <c r="G25" s="40"/>
      <c r="H25" s="40"/>
      <c r="I25" s="40"/>
    </row>
    <row r="26" spans="1:9" x14ac:dyDescent="0.35">
      <c r="A26" s="96" t="s">
        <v>31</v>
      </c>
      <c r="B26" s="31"/>
      <c r="C26" s="31"/>
      <c r="D26" s="31"/>
      <c r="E26" s="31"/>
      <c r="F26" s="31"/>
      <c r="G26" s="31"/>
      <c r="H26" s="31"/>
      <c r="I26" s="31"/>
    </row>
    <row r="27" spans="1:9" ht="15" thickBot="1" x14ac:dyDescent="0.4">
      <c r="A27" s="97"/>
      <c r="B27" s="40"/>
      <c r="C27" s="40"/>
      <c r="D27" s="39"/>
      <c r="E27" s="40"/>
      <c r="F27" s="40"/>
      <c r="G27" s="39"/>
      <c r="H27" s="40"/>
      <c r="I27" s="40"/>
    </row>
    <row r="28" spans="1:9" x14ac:dyDescent="0.35">
      <c r="A28" s="96" t="s">
        <v>35</v>
      </c>
      <c r="B28" s="31"/>
      <c r="C28" s="31"/>
      <c r="D28" s="31"/>
      <c r="E28" s="31"/>
      <c r="F28" s="31"/>
      <c r="G28" s="31"/>
      <c r="H28" s="31"/>
      <c r="I28" s="31"/>
    </row>
    <row r="29" spans="1:9" ht="15" thickBot="1" x14ac:dyDescent="0.4">
      <c r="A29" s="97"/>
      <c r="B29" s="39"/>
      <c r="C29" s="39"/>
      <c r="D29" s="39"/>
      <c r="E29" s="39"/>
      <c r="F29" s="40"/>
      <c r="G29" s="39"/>
      <c r="H29" s="40"/>
      <c r="I29" s="40"/>
    </row>
    <row r="30" spans="1:9" x14ac:dyDescent="0.35">
      <c r="A30" s="103" t="s">
        <v>37</v>
      </c>
      <c r="B30" s="105"/>
      <c r="C30" s="105"/>
      <c r="D30" s="105"/>
      <c r="E30" s="105"/>
      <c r="F30" s="105"/>
      <c r="G30" s="105"/>
      <c r="H30" s="31"/>
      <c r="I30" s="31"/>
    </row>
    <row r="31" spans="1:9" ht="15" thickBot="1" x14ac:dyDescent="0.4">
      <c r="A31" s="104"/>
      <c r="B31" s="104"/>
      <c r="C31" s="104"/>
      <c r="D31" s="104"/>
      <c r="E31" s="104"/>
      <c r="F31" s="104"/>
      <c r="G31" s="104"/>
      <c r="H31" s="40"/>
      <c r="I31" s="40"/>
    </row>
    <row r="32" spans="1:9" ht="15" thickBot="1" x14ac:dyDescent="0.4">
      <c r="A32" s="42" t="s">
        <v>38</v>
      </c>
      <c r="B32" s="106" t="s">
        <v>39</v>
      </c>
      <c r="C32" s="107"/>
      <c r="D32" s="107"/>
      <c r="E32" s="107"/>
      <c r="F32" s="107"/>
      <c r="G32" s="107"/>
      <c r="H32" s="107"/>
      <c r="I32" s="108"/>
    </row>
    <row r="33" spans="1:9" ht="15" thickBot="1" x14ac:dyDescent="0.4">
      <c r="A33" s="42" t="s">
        <v>40</v>
      </c>
      <c r="B33" s="106"/>
      <c r="C33" s="107"/>
      <c r="D33" s="107"/>
      <c r="E33" s="107"/>
      <c r="F33" s="107"/>
      <c r="G33" s="107"/>
      <c r="H33" s="107"/>
      <c r="I33" s="108"/>
    </row>
    <row r="34" spans="1:9" ht="15" thickBot="1" x14ac:dyDescent="0.4">
      <c r="A34" s="42" t="s">
        <v>41</v>
      </c>
      <c r="B34" s="109"/>
      <c r="C34" s="110"/>
      <c r="D34" s="110"/>
      <c r="E34" s="110"/>
      <c r="F34" s="110"/>
      <c r="G34" s="110"/>
      <c r="H34" s="110"/>
      <c r="I34" s="111"/>
    </row>
    <row r="35" spans="1:9" x14ac:dyDescent="0.35">
      <c r="A35" s="105" t="s">
        <v>42</v>
      </c>
      <c r="B35" s="105"/>
      <c r="C35" s="117" t="s">
        <v>66</v>
      </c>
      <c r="D35" s="119">
        <v>0.5</v>
      </c>
      <c r="E35" s="105"/>
      <c r="F35" s="105"/>
      <c r="G35" s="105"/>
      <c r="H35" s="31"/>
      <c r="I35" s="31"/>
    </row>
    <row r="36" spans="1:9" ht="15" thickBot="1" x14ac:dyDescent="0.4">
      <c r="A36" s="104"/>
      <c r="B36" s="104"/>
      <c r="C36" s="118"/>
      <c r="D36" s="104"/>
      <c r="E36" s="104"/>
      <c r="F36" s="104"/>
      <c r="G36" s="104"/>
      <c r="H36" s="40"/>
      <c r="I36" s="40"/>
    </row>
    <row r="37" spans="1:9" x14ac:dyDescent="0.35">
      <c r="A37" s="96" t="s">
        <v>44</v>
      </c>
      <c r="B37" s="31"/>
      <c r="C37" s="31" t="s">
        <v>67</v>
      </c>
      <c r="D37" s="31"/>
      <c r="E37" s="31"/>
      <c r="F37" s="31"/>
      <c r="G37" s="31"/>
      <c r="H37" s="31"/>
      <c r="I37" s="31"/>
    </row>
    <row r="38" spans="1:9" ht="15" thickBot="1" x14ac:dyDescent="0.4">
      <c r="A38" s="97"/>
      <c r="B38" s="40"/>
      <c r="C38" s="40"/>
      <c r="D38" s="40"/>
      <c r="E38" s="40"/>
      <c r="F38" s="40"/>
      <c r="G38" s="40"/>
      <c r="H38" s="40"/>
      <c r="I38" s="40"/>
    </row>
    <row r="39" spans="1:9" x14ac:dyDescent="0.35">
      <c r="A39" s="96" t="s">
        <v>46</v>
      </c>
      <c r="B39" s="31"/>
      <c r="C39" s="31"/>
      <c r="D39" s="31"/>
      <c r="E39" s="31"/>
      <c r="F39" s="31"/>
      <c r="G39" s="31"/>
      <c r="H39" s="31"/>
      <c r="I39" s="31"/>
    </row>
    <row r="40" spans="1:9" ht="15" thickBot="1" x14ac:dyDescent="0.4">
      <c r="A40" s="97"/>
      <c r="B40" s="40"/>
      <c r="C40" s="40" t="s">
        <v>68</v>
      </c>
      <c r="D40" s="40"/>
      <c r="E40" s="40"/>
      <c r="F40" s="40"/>
      <c r="G40" s="40"/>
      <c r="H40" s="40"/>
      <c r="I40" s="40"/>
    </row>
  </sheetData>
  <mergeCells count="52">
    <mergeCell ref="G35:G36"/>
    <mergeCell ref="A37:A38"/>
    <mergeCell ref="A39:A40"/>
    <mergeCell ref="E30:E31"/>
    <mergeCell ref="F30:F31"/>
    <mergeCell ref="G30:G31"/>
    <mergeCell ref="B32:I34"/>
    <mergeCell ref="A35:A36"/>
    <mergeCell ref="B35:B36"/>
    <mergeCell ref="C35:C36"/>
    <mergeCell ref="D35:D36"/>
    <mergeCell ref="E35:E36"/>
    <mergeCell ref="F35:F36"/>
    <mergeCell ref="D30:D31"/>
    <mergeCell ref="A26:A27"/>
    <mergeCell ref="A28:A29"/>
    <mergeCell ref="A30:A31"/>
    <mergeCell ref="B30:B31"/>
    <mergeCell ref="C30:C31"/>
    <mergeCell ref="A24:A25"/>
    <mergeCell ref="G9:G10"/>
    <mergeCell ref="B11:I13"/>
    <mergeCell ref="A14:A15"/>
    <mergeCell ref="B14:B15"/>
    <mergeCell ref="C14:C15"/>
    <mergeCell ref="D14:D15"/>
    <mergeCell ref="E14:E15"/>
    <mergeCell ref="F14:F15"/>
    <mergeCell ref="G14:G15"/>
    <mergeCell ref="A16:A17"/>
    <mergeCell ref="B16:B17"/>
    <mergeCell ref="C16:C17"/>
    <mergeCell ref="F16:F17"/>
    <mergeCell ref="I16:I17"/>
    <mergeCell ref="A7:A8"/>
    <mergeCell ref="C7:C8"/>
    <mergeCell ref="F7:F8"/>
    <mergeCell ref="I7:I8"/>
    <mergeCell ref="A9:A10"/>
    <mergeCell ref="B9:B10"/>
    <mergeCell ref="C9:C10"/>
    <mergeCell ref="D9:D10"/>
    <mergeCell ref="E9:E10"/>
    <mergeCell ref="F9:F10"/>
    <mergeCell ref="A3:A4"/>
    <mergeCell ref="C3:C4"/>
    <mergeCell ref="F3:F4"/>
    <mergeCell ref="I3:I4"/>
    <mergeCell ref="A5:A6"/>
    <mergeCell ref="C5:C6"/>
    <mergeCell ref="F5:F6"/>
    <mergeCell ref="I5:I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9FCA-171C-416A-A8F1-9008D4ED13DF}">
  <dimension ref="A1:P34"/>
  <sheetViews>
    <sheetView workbookViewId="0">
      <selection activeCell="H10" sqref="H10"/>
    </sheetView>
  </sheetViews>
  <sheetFormatPr defaultColWidth="12.6328125" defaultRowHeight="14.5" x14ac:dyDescent="0.35"/>
  <cols>
    <col min="1" max="1" width="59.453125" customWidth="1"/>
    <col min="8" max="8" width="22" bestFit="1" customWidth="1"/>
  </cols>
  <sheetData>
    <row r="1" spans="1:16" ht="25.25" customHeight="1" thickBot="1" x14ac:dyDescent="0.4">
      <c r="A1" s="46"/>
      <c r="B1" s="121" t="s">
        <v>70</v>
      </c>
      <c r="C1" s="122"/>
      <c r="D1" s="47" t="s">
        <v>71</v>
      </c>
      <c r="E1" s="47" t="s">
        <v>72</v>
      </c>
      <c r="F1" s="120" t="s">
        <v>97</v>
      </c>
      <c r="H1" s="27"/>
      <c r="I1" s="28" t="s">
        <v>9</v>
      </c>
      <c r="J1" s="29" t="s">
        <v>7</v>
      </c>
      <c r="K1" s="29" t="s">
        <v>8</v>
      </c>
      <c r="L1" s="29" t="s">
        <v>10</v>
      </c>
      <c r="M1" s="29" t="s">
        <v>11</v>
      </c>
      <c r="N1" s="29" t="s">
        <v>25</v>
      </c>
      <c r="O1" s="29" t="s">
        <v>12</v>
      </c>
      <c r="P1" s="29" t="s">
        <v>13</v>
      </c>
    </row>
    <row r="2" spans="1:16" ht="15" thickBot="1" x14ac:dyDescent="0.4">
      <c r="A2" s="48"/>
      <c r="B2" s="49" t="s">
        <v>73</v>
      </c>
      <c r="C2" s="49" t="s">
        <v>10</v>
      </c>
      <c r="D2" s="49" t="s">
        <v>74</v>
      </c>
      <c r="E2" s="49" t="s">
        <v>74</v>
      </c>
      <c r="F2" s="120"/>
      <c r="H2" s="27"/>
      <c r="I2" s="27"/>
      <c r="J2" s="27"/>
      <c r="K2" s="27"/>
      <c r="L2" s="27"/>
      <c r="M2" s="27"/>
      <c r="N2" s="27"/>
      <c r="O2" s="27"/>
      <c r="P2" s="27"/>
    </row>
    <row r="3" spans="1:16" ht="15" thickBot="1" x14ac:dyDescent="0.4">
      <c r="A3" s="48"/>
      <c r="B3" s="50"/>
      <c r="C3" s="50"/>
      <c r="D3" s="51"/>
      <c r="E3" s="51"/>
      <c r="H3" s="102" t="s">
        <v>26</v>
      </c>
      <c r="I3" s="30" t="s">
        <v>75</v>
      </c>
      <c r="J3" s="30"/>
      <c r="K3" s="30"/>
      <c r="L3" s="30"/>
      <c r="M3" s="30"/>
      <c r="N3" s="30"/>
      <c r="O3" s="30"/>
      <c r="P3" s="30"/>
    </row>
    <row r="4" spans="1:16" ht="15" thickBot="1" x14ac:dyDescent="0.4">
      <c r="A4" s="102" t="s">
        <v>26</v>
      </c>
      <c r="B4" s="40">
        <v>3</v>
      </c>
      <c r="C4" s="40">
        <v>1</v>
      </c>
      <c r="D4" s="52">
        <v>1</v>
      </c>
      <c r="E4" s="52">
        <v>1</v>
      </c>
      <c r="H4" s="97"/>
      <c r="I4" s="40"/>
      <c r="J4" s="40"/>
      <c r="K4" s="43"/>
      <c r="L4" s="40"/>
      <c r="M4" s="40"/>
      <c r="N4" s="40"/>
      <c r="O4" s="40"/>
      <c r="P4" s="40"/>
    </row>
    <row r="5" spans="1:16" ht="15" thickBot="1" x14ac:dyDescent="0.4">
      <c r="A5" s="95"/>
      <c r="B5" s="40"/>
      <c r="C5" s="40"/>
      <c r="D5" s="52"/>
      <c r="E5" s="52"/>
      <c r="H5" s="96" t="s">
        <v>31</v>
      </c>
      <c r="I5" s="31" t="s">
        <v>75</v>
      </c>
      <c r="J5" s="31"/>
      <c r="K5" s="31" t="s">
        <v>75</v>
      </c>
      <c r="L5" s="31"/>
      <c r="M5" s="31"/>
      <c r="N5" s="31"/>
      <c r="O5" s="31"/>
      <c r="P5" s="31"/>
    </row>
    <row r="6" spans="1:16" ht="15" thickBot="1" x14ac:dyDescent="0.4">
      <c r="A6" s="102" t="s">
        <v>31</v>
      </c>
      <c r="B6" s="40">
        <v>3</v>
      </c>
      <c r="C6" s="40"/>
      <c r="D6" s="62">
        <v>1</v>
      </c>
      <c r="E6" s="52"/>
      <c r="H6" s="97"/>
      <c r="I6" s="40"/>
      <c r="J6" s="40"/>
      <c r="K6" s="39"/>
      <c r="L6" s="40"/>
      <c r="M6" s="40"/>
      <c r="N6" s="39"/>
      <c r="O6" s="40"/>
      <c r="P6" s="40"/>
    </row>
    <row r="7" spans="1:16" ht="15" thickBot="1" x14ac:dyDescent="0.4">
      <c r="A7" s="95"/>
      <c r="B7" s="40"/>
      <c r="C7" s="40"/>
      <c r="D7" s="52"/>
      <c r="E7" s="52"/>
      <c r="H7" s="96" t="s">
        <v>35</v>
      </c>
      <c r="I7" s="59" t="s">
        <v>75</v>
      </c>
      <c r="J7" s="31"/>
      <c r="K7" s="31"/>
      <c r="L7" s="31"/>
      <c r="M7" s="31"/>
      <c r="N7" s="31"/>
      <c r="O7" s="31"/>
      <c r="P7" s="31"/>
    </row>
    <row r="8" spans="1:16" ht="15" thickBot="1" x14ac:dyDescent="0.4">
      <c r="A8" s="102" t="s">
        <v>35</v>
      </c>
      <c r="B8" s="40"/>
      <c r="C8" s="60">
        <v>1</v>
      </c>
      <c r="D8" s="52"/>
      <c r="E8" s="52"/>
      <c r="H8" s="97"/>
      <c r="I8" s="63"/>
      <c r="J8" s="39"/>
      <c r="K8" s="39"/>
      <c r="L8" s="39"/>
      <c r="M8" s="40"/>
      <c r="N8" s="39"/>
      <c r="O8" s="40"/>
      <c r="P8" s="40"/>
    </row>
    <row r="9" spans="1:16" ht="15" thickBot="1" x14ac:dyDescent="0.4">
      <c r="A9" s="95"/>
      <c r="B9" s="39"/>
      <c r="C9" s="39"/>
      <c r="D9" s="52"/>
      <c r="E9" s="52"/>
      <c r="H9" s="103" t="s">
        <v>37</v>
      </c>
      <c r="I9" s="105"/>
      <c r="J9" s="105"/>
      <c r="K9" s="105"/>
      <c r="L9" s="105"/>
      <c r="M9" s="105"/>
      <c r="N9" s="105"/>
      <c r="O9" s="31"/>
      <c r="P9" s="31"/>
    </row>
    <row r="10" spans="1:16" ht="15" thickBot="1" x14ac:dyDescent="0.4">
      <c r="A10" s="105" t="s">
        <v>37</v>
      </c>
      <c r="B10" s="105"/>
      <c r="C10" s="105"/>
      <c r="D10" s="52"/>
      <c r="E10" s="52"/>
      <c r="H10" s="104"/>
      <c r="I10" s="104"/>
      <c r="J10" s="104"/>
      <c r="K10" s="104"/>
      <c r="L10" s="104"/>
      <c r="M10" s="104"/>
      <c r="N10" s="104"/>
      <c r="O10" s="40"/>
      <c r="P10" s="40"/>
    </row>
    <row r="11" spans="1:16" ht="15" thickBot="1" x14ac:dyDescent="0.4">
      <c r="A11" s="123"/>
      <c r="B11" s="123"/>
      <c r="C11" s="123"/>
      <c r="D11" s="52"/>
      <c r="E11" s="52"/>
      <c r="H11" s="42" t="s">
        <v>38</v>
      </c>
      <c r="I11" s="106" t="s">
        <v>39</v>
      </c>
      <c r="J11" s="107"/>
      <c r="K11" s="107"/>
      <c r="L11" s="107"/>
      <c r="M11" s="107"/>
      <c r="N11" s="107"/>
      <c r="O11" s="107"/>
      <c r="P11" s="108"/>
    </row>
    <row r="12" spans="1:16" ht="15" thickBot="1" x14ac:dyDescent="0.4">
      <c r="A12" s="42" t="s">
        <v>38</v>
      </c>
      <c r="B12" s="124" t="s">
        <v>39</v>
      </c>
      <c r="C12" s="125"/>
      <c r="D12" s="52"/>
      <c r="E12" s="52"/>
      <c r="H12" s="42" t="s">
        <v>40</v>
      </c>
      <c r="I12" s="106"/>
      <c r="J12" s="107"/>
      <c r="K12" s="107"/>
      <c r="L12" s="107"/>
      <c r="M12" s="107"/>
      <c r="N12" s="107"/>
      <c r="O12" s="107"/>
      <c r="P12" s="108"/>
    </row>
    <row r="13" spans="1:16" ht="15" thickBot="1" x14ac:dyDescent="0.4">
      <c r="A13" s="42" t="s">
        <v>40</v>
      </c>
      <c r="B13" s="106"/>
      <c r="C13" s="126"/>
      <c r="D13" s="52"/>
      <c r="E13" s="52"/>
      <c r="H13" s="42" t="s">
        <v>41</v>
      </c>
      <c r="I13" s="109"/>
      <c r="J13" s="110"/>
      <c r="K13" s="110"/>
      <c r="L13" s="110"/>
      <c r="M13" s="110"/>
      <c r="N13" s="110"/>
      <c r="O13" s="110"/>
      <c r="P13" s="111"/>
    </row>
    <row r="14" spans="1:16" ht="15" thickBot="1" x14ac:dyDescent="0.4">
      <c r="A14" s="42" t="s">
        <v>41</v>
      </c>
      <c r="B14" s="109"/>
      <c r="C14" s="127"/>
      <c r="D14" s="52"/>
      <c r="E14" s="52"/>
      <c r="H14" s="105" t="s">
        <v>42</v>
      </c>
      <c r="I14" s="105"/>
      <c r="J14" s="105"/>
      <c r="K14" s="105"/>
      <c r="L14" s="105"/>
      <c r="M14" s="105"/>
      <c r="N14" s="105"/>
      <c r="O14" s="31"/>
      <c r="P14" s="31"/>
    </row>
    <row r="15" spans="1:16" ht="15" thickBot="1" x14ac:dyDescent="0.4">
      <c r="A15" s="105" t="s">
        <v>42</v>
      </c>
      <c r="B15" s="105"/>
      <c r="C15" s="105"/>
      <c r="D15" s="52"/>
      <c r="E15" s="52"/>
      <c r="H15" s="104"/>
      <c r="I15" s="104"/>
      <c r="J15" s="104"/>
      <c r="K15" s="104"/>
      <c r="L15" s="104"/>
      <c r="M15" s="104"/>
      <c r="N15" s="104"/>
      <c r="O15" s="40"/>
      <c r="P15" s="40"/>
    </row>
    <row r="16" spans="1:16" ht="15" thickBot="1" x14ac:dyDescent="0.4">
      <c r="A16" s="123"/>
      <c r="B16" s="123"/>
      <c r="C16" s="123"/>
      <c r="D16" s="52"/>
      <c r="E16" s="52"/>
      <c r="H16" s="96" t="s">
        <v>44</v>
      </c>
      <c r="I16" s="31"/>
      <c r="J16" s="31"/>
      <c r="K16" s="31"/>
      <c r="L16" s="31"/>
      <c r="M16" s="31"/>
      <c r="N16" s="31"/>
      <c r="O16" s="31"/>
      <c r="P16" s="31"/>
    </row>
    <row r="17" spans="1:16" ht="15" thickBot="1" x14ac:dyDescent="0.4">
      <c r="A17" s="102" t="s">
        <v>44</v>
      </c>
      <c r="B17" s="40">
        <v>3</v>
      </c>
      <c r="C17" s="40"/>
      <c r="D17" s="52">
        <v>1</v>
      </c>
      <c r="E17" s="52">
        <v>1</v>
      </c>
      <c r="H17" s="97"/>
      <c r="I17" s="53" t="s">
        <v>76</v>
      </c>
      <c r="J17" s="40"/>
      <c r="K17" s="40"/>
      <c r="L17" s="40"/>
      <c r="M17" s="40"/>
      <c r="N17" s="40"/>
      <c r="O17" s="40"/>
      <c r="P17" s="40"/>
    </row>
    <row r="18" spans="1:16" ht="15" thickBot="1" x14ac:dyDescent="0.4">
      <c r="A18" s="95"/>
      <c r="B18" s="40"/>
      <c r="C18" s="40"/>
      <c r="D18" s="52"/>
      <c r="E18" s="52"/>
      <c r="H18" s="44" t="s">
        <v>46</v>
      </c>
      <c r="I18" s="31" t="s">
        <v>75</v>
      </c>
      <c r="J18" s="31"/>
      <c r="K18" s="31"/>
      <c r="L18" s="31"/>
      <c r="M18" s="31"/>
      <c r="N18" s="31"/>
      <c r="O18" s="31"/>
      <c r="P18" s="31"/>
    </row>
    <row r="19" spans="1:16" ht="15" thickBot="1" x14ac:dyDescent="0.4">
      <c r="A19" s="102" t="s">
        <v>46</v>
      </c>
      <c r="B19" s="40">
        <v>3</v>
      </c>
      <c r="C19" s="40">
        <v>1</v>
      </c>
      <c r="D19" s="52">
        <v>1</v>
      </c>
      <c r="E19" s="52">
        <v>1</v>
      </c>
    </row>
    <row r="20" spans="1:16" ht="15" thickBot="1" x14ac:dyDescent="0.4">
      <c r="A20" s="97"/>
      <c r="B20" s="40"/>
      <c r="C20" s="40"/>
      <c r="D20" s="52"/>
      <c r="E20" s="52"/>
    </row>
    <row r="23" spans="1:16" x14ac:dyDescent="0.35">
      <c r="A23" s="54" t="s">
        <v>77</v>
      </c>
    </row>
    <row r="24" spans="1:16" x14ac:dyDescent="0.35">
      <c r="A24" s="36" t="s">
        <v>78</v>
      </c>
    </row>
    <row r="25" spans="1:16" x14ac:dyDescent="0.35">
      <c r="A25" s="32"/>
    </row>
    <row r="26" spans="1:16" x14ac:dyDescent="0.35">
      <c r="A26" s="54" t="s">
        <v>79</v>
      </c>
    </row>
    <row r="27" spans="1:16" x14ac:dyDescent="0.35">
      <c r="A27" s="36" t="s">
        <v>80</v>
      </c>
    </row>
    <row r="28" spans="1:16" x14ac:dyDescent="0.35">
      <c r="A28" s="36" t="s">
        <v>81</v>
      </c>
    </row>
    <row r="29" spans="1:16" x14ac:dyDescent="0.35">
      <c r="A29" s="36" t="s">
        <v>82</v>
      </c>
    </row>
    <row r="30" spans="1:16" x14ac:dyDescent="0.35">
      <c r="A30" s="36" t="s">
        <v>83</v>
      </c>
    </row>
    <row r="31" spans="1:16" x14ac:dyDescent="0.35">
      <c r="A31" s="36" t="s">
        <v>84</v>
      </c>
    </row>
    <row r="32" spans="1:16" x14ac:dyDescent="0.35">
      <c r="A32" s="32"/>
    </row>
    <row r="33" spans="1:1" x14ac:dyDescent="0.35">
      <c r="A33" s="54" t="s">
        <v>85</v>
      </c>
    </row>
    <row r="34" spans="1:1" x14ac:dyDescent="0.35">
      <c r="A34" s="36" t="s">
        <v>86</v>
      </c>
    </row>
  </sheetData>
  <mergeCells count="33">
    <mergeCell ref="M14:M15"/>
    <mergeCell ref="N14:N15"/>
    <mergeCell ref="H16:H17"/>
    <mergeCell ref="K9:K10"/>
    <mergeCell ref="L9:L10"/>
    <mergeCell ref="M9:M10"/>
    <mergeCell ref="N9:N10"/>
    <mergeCell ref="I11:P13"/>
    <mergeCell ref="H14:H15"/>
    <mergeCell ref="I14:I15"/>
    <mergeCell ref="J14:J15"/>
    <mergeCell ref="K14:K15"/>
    <mergeCell ref="L14:L15"/>
    <mergeCell ref="J9:J10"/>
    <mergeCell ref="H3:H4"/>
    <mergeCell ref="H5:H6"/>
    <mergeCell ref="H7:H8"/>
    <mergeCell ref="H9:H10"/>
    <mergeCell ref="I9:I10"/>
    <mergeCell ref="F1:F2"/>
    <mergeCell ref="A19:A20"/>
    <mergeCell ref="B1:C1"/>
    <mergeCell ref="A4:A5"/>
    <mergeCell ref="A6:A7"/>
    <mergeCell ref="A8:A9"/>
    <mergeCell ref="A10:A11"/>
    <mergeCell ref="B10:B11"/>
    <mergeCell ref="C10:C11"/>
    <mergeCell ref="B12:C14"/>
    <mergeCell ref="A15:A16"/>
    <mergeCell ref="B15:B16"/>
    <mergeCell ref="C15:C16"/>
    <mergeCell ref="A17:A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0B6E-05C3-41C6-8BB8-4F28DB0EAEB2}">
  <dimension ref="A1:N20"/>
  <sheetViews>
    <sheetView workbookViewId="0">
      <selection activeCell="H10" sqref="H10"/>
    </sheetView>
  </sheetViews>
  <sheetFormatPr defaultRowHeight="14.5" x14ac:dyDescent="0.35"/>
  <cols>
    <col min="1" max="1" width="22" bestFit="1" customWidth="1"/>
    <col min="2" max="2" width="8.6328125" bestFit="1" customWidth="1"/>
    <col min="3" max="3" width="9.1796875" bestFit="1" customWidth="1"/>
    <col min="4" max="4" width="8.6328125" bestFit="1" customWidth="1"/>
    <col min="5" max="5" width="9" bestFit="1" customWidth="1"/>
    <col min="6" max="6" width="9.54296875" bestFit="1" customWidth="1"/>
    <col min="7" max="7" width="8.6328125" bestFit="1" customWidth="1"/>
    <col min="8" max="8" width="9" bestFit="1" customWidth="1"/>
    <col min="9" max="9" width="8.36328125" bestFit="1" customWidth="1"/>
  </cols>
  <sheetData>
    <row r="1" spans="1:14" ht="15" thickBot="1" x14ac:dyDescent="0.4">
      <c r="A1" s="32"/>
    </row>
    <row r="2" spans="1:14" ht="15" thickBot="1" x14ac:dyDescent="0.4">
      <c r="A2" s="27"/>
      <c r="B2" s="28" t="s">
        <v>9</v>
      </c>
      <c r="C2" s="29" t="s">
        <v>7</v>
      </c>
      <c r="D2" s="29" t="s">
        <v>8</v>
      </c>
      <c r="E2" s="29" t="s">
        <v>10</v>
      </c>
      <c r="F2" s="29" t="s">
        <v>11</v>
      </c>
      <c r="G2" s="29" t="s">
        <v>25</v>
      </c>
      <c r="H2" s="29" t="s">
        <v>12</v>
      </c>
      <c r="I2" s="29" t="s">
        <v>13</v>
      </c>
    </row>
    <row r="3" spans="1:14" ht="15" thickBot="1" x14ac:dyDescent="0.4">
      <c r="A3" s="27"/>
      <c r="B3" s="27"/>
      <c r="C3" s="27"/>
      <c r="D3" s="27"/>
      <c r="E3" s="27"/>
      <c r="F3" s="27"/>
      <c r="G3" s="27"/>
      <c r="H3" s="27"/>
      <c r="I3" s="27"/>
    </row>
    <row r="4" spans="1:14" x14ac:dyDescent="0.35">
      <c r="A4" s="102" t="s">
        <v>26</v>
      </c>
      <c r="B4" s="30"/>
      <c r="C4" s="30"/>
      <c r="D4" s="30"/>
      <c r="E4" s="30"/>
      <c r="F4" s="30"/>
      <c r="G4" s="30"/>
      <c r="H4" s="30"/>
      <c r="I4" s="55" t="s">
        <v>87</v>
      </c>
      <c r="N4" t="s">
        <v>91</v>
      </c>
    </row>
    <row r="5" spans="1:14" ht="15" thickBot="1" x14ac:dyDescent="0.4">
      <c r="A5" s="97"/>
      <c r="B5" s="40"/>
      <c r="C5" s="40"/>
      <c r="D5" s="40"/>
      <c r="E5" s="40"/>
      <c r="F5" s="40"/>
      <c r="G5" s="40"/>
      <c r="H5" s="40"/>
      <c r="I5" s="40"/>
      <c r="N5" t="s">
        <v>92</v>
      </c>
    </row>
    <row r="6" spans="1:14" x14ac:dyDescent="0.35">
      <c r="A6" s="96" t="s">
        <v>31</v>
      </c>
      <c r="B6" s="31"/>
      <c r="C6" s="31"/>
      <c r="D6" s="31"/>
      <c r="E6" s="31"/>
      <c r="F6" s="31"/>
      <c r="G6" s="31"/>
      <c r="H6" s="31"/>
      <c r="I6" s="31"/>
    </row>
    <row r="7" spans="1:14" ht="15" thickBot="1" x14ac:dyDescent="0.4">
      <c r="A7" s="97"/>
      <c r="B7" s="40"/>
      <c r="C7" s="40"/>
      <c r="D7" s="39"/>
      <c r="E7" s="40"/>
      <c r="F7" s="40"/>
      <c r="G7" s="39"/>
      <c r="H7" s="40"/>
      <c r="I7" s="40"/>
      <c r="N7" t="s">
        <v>93</v>
      </c>
    </row>
    <row r="8" spans="1:14" x14ac:dyDescent="0.35">
      <c r="A8" s="96" t="s">
        <v>35</v>
      </c>
      <c r="B8" s="31"/>
      <c r="C8" s="31"/>
      <c r="D8" s="31"/>
      <c r="E8" s="31"/>
      <c r="F8" s="31"/>
      <c r="G8" s="31"/>
      <c r="H8" s="31"/>
      <c r="I8" s="31"/>
      <c r="N8" t="s">
        <v>94</v>
      </c>
    </row>
    <row r="9" spans="1:14" ht="15" thickBot="1" x14ac:dyDescent="0.4">
      <c r="A9" s="97"/>
      <c r="B9" s="39"/>
      <c r="C9" s="39"/>
      <c r="D9" s="39"/>
      <c r="E9" s="39"/>
      <c r="F9" s="40"/>
      <c r="G9" s="39"/>
      <c r="H9" s="40"/>
      <c r="I9" s="40"/>
    </row>
    <row r="10" spans="1:14" x14ac:dyDescent="0.35">
      <c r="A10" s="103" t="s">
        <v>37</v>
      </c>
      <c r="B10" s="105"/>
      <c r="C10" s="105"/>
      <c r="D10" s="105"/>
      <c r="E10" s="105"/>
      <c r="F10" s="105"/>
      <c r="G10" s="105"/>
      <c r="H10" s="31"/>
      <c r="I10" s="31"/>
    </row>
    <row r="11" spans="1:14" ht="15" thickBot="1" x14ac:dyDescent="0.4">
      <c r="A11" s="104"/>
      <c r="B11" s="104"/>
      <c r="C11" s="104"/>
      <c r="D11" s="104"/>
      <c r="E11" s="104"/>
      <c r="F11" s="104"/>
      <c r="G11" s="104"/>
      <c r="H11" s="40"/>
      <c r="I11" s="40"/>
    </row>
    <row r="12" spans="1:14" ht="15" thickBot="1" x14ac:dyDescent="0.4">
      <c r="A12" s="42" t="s">
        <v>38</v>
      </c>
      <c r="B12" s="106" t="s">
        <v>39</v>
      </c>
      <c r="C12" s="107"/>
      <c r="D12" s="107"/>
      <c r="E12" s="107"/>
      <c r="F12" s="107"/>
      <c r="G12" s="107"/>
      <c r="H12" s="107"/>
      <c r="I12" s="108"/>
    </row>
    <row r="13" spans="1:14" ht="15" thickBot="1" x14ac:dyDescent="0.4">
      <c r="A13" s="42" t="s">
        <v>40</v>
      </c>
      <c r="B13" s="106"/>
      <c r="C13" s="107"/>
      <c r="D13" s="107"/>
      <c r="E13" s="107"/>
      <c r="F13" s="107"/>
      <c r="G13" s="107"/>
      <c r="H13" s="107"/>
      <c r="I13" s="108"/>
    </row>
    <row r="14" spans="1:14" ht="15" thickBot="1" x14ac:dyDescent="0.4">
      <c r="A14" s="42" t="s">
        <v>41</v>
      </c>
      <c r="B14" s="109"/>
      <c r="C14" s="110"/>
      <c r="D14" s="110"/>
      <c r="E14" s="110"/>
      <c r="F14" s="110"/>
      <c r="G14" s="110"/>
      <c r="H14" s="110"/>
      <c r="I14" s="111"/>
    </row>
    <row r="15" spans="1:14" x14ac:dyDescent="0.35">
      <c r="A15" s="105" t="s">
        <v>42</v>
      </c>
      <c r="B15" s="105"/>
      <c r="C15" s="105"/>
      <c r="D15" s="105"/>
      <c r="E15" s="105"/>
      <c r="F15" s="105"/>
      <c r="G15" s="105"/>
      <c r="H15" s="31"/>
      <c r="I15" s="31"/>
    </row>
    <row r="16" spans="1:14" ht="15" thickBot="1" x14ac:dyDescent="0.4">
      <c r="A16" s="104"/>
      <c r="B16" s="104"/>
      <c r="C16" s="104"/>
      <c r="D16" s="104"/>
      <c r="E16" s="104"/>
      <c r="F16" s="104"/>
      <c r="G16" s="104"/>
      <c r="H16" s="40"/>
      <c r="I16" s="40"/>
    </row>
    <row r="17" spans="1:9" x14ac:dyDescent="0.35">
      <c r="A17" s="96" t="s">
        <v>44</v>
      </c>
      <c r="B17" s="31"/>
      <c r="C17" s="31"/>
      <c r="D17" s="31"/>
      <c r="E17" s="31"/>
      <c r="F17" s="31"/>
      <c r="G17" s="31"/>
      <c r="H17" s="31"/>
      <c r="I17" s="31"/>
    </row>
    <row r="18" spans="1:9" ht="15" thickBot="1" x14ac:dyDescent="0.4">
      <c r="A18" s="97"/>
      <c r="B18" s="40"/>
      <c r="C18" s="40"/>
      <c r="D18" s="40"/>
      <c r="E18" s="40"/>
      <c r="F18" s="40"/>
      <c r="G18" s="40" t="s">
        <v>88</v>
      </c>
      <c r="H18" s="40"/>
      <c r="I18" s="40"/>
    </row>
    <row r="19" spans="1:9" x14ac:dyDescent="0.35">
      <c r="A19" s="96" t="s">
        <v>46</v>
      </c>
      <c r="B19" s="31"/>
      <c r="C19" s="31"/>
      <c r="D19" s="31"/>
      <c r="E19" s="31"/>
      <c r="F19" s="31"/>
      <c r="G19" s="31"/>
      <c r="H19" s="31"/>
      <c r="I19" s="31"/>
    </row>
    <row r="20" spans="1:9" ht="15" thickBot="1" x14ac:dyDescent="0.4">
      <c r="A20" s="97"/>
      <c r="B20" s="40"/>
      <c r="C20" s="40"/>
      <c r="D20" s="40" t="s">
        <v>89</v>
      </c>
      <c r="E20" s="40"/>
      <c r="F20" s="40"/>
      <c r="G20" s="40" t="s">
        <v>88</v>
      </c>
      <c r="H20" s="40" t="s">
        <v>90</v>
      </c>
      <c r="I20" s="40"/>
    </row>
  </sheetData>
  <mergeCells count="20">
    <mergeCell ref="F15:F16"/>
    <mergeCell ref="G15:G16"/>
    <mergeCell ref="A17:A18"/>
    <mergeCell ref="A19:A20"/>
    <mergeCell ref="D10:D11"/>
    <mergeCell ref="E10:E11"/>
    <mergeCell ref="F10:F11"/>
    <mergeCell ref="G10:G11"/>
    <mergeCell ref="B12:I14"/>
    <mergeCell ref="A15:A16"/>
    <mergeCell ref="B15:B16"/>
    <mergeCell ref="C15:C16"/>
    <mergeCell ref="D15:D16"/>
    <mergeCell ref="E15:E16"/>
    <mergeCell ref="C10:C11"/>
    <mergeCell ref="A4:A5"/>
    <mergeCell ref="A6:A7"/>
    <mergeCell ref="A8:A9"/>
    <mergeCell ref="A10:A11"/>
    <mergeCell ref="B10:B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2A31-F4D7-4BD3-B28C-528492FE6961}">
  <dimension ref="B1:N27"/>
  <sheetViews>
    <sheetView workbookViewId="0">
      <pane ySplit="2" topLeftCell="A3" activePane="bottomLeft" state="frozen"/>
      <selection pane="bottomLeft" activeCell="E2" sqref="E2"/>
    </sheetView>
  </sheetViews>
  <sheetFormatPr defaultRowHeight="14.5" x14ac:dyDescent="0.35"/>
  <cols>
    <col min="1" max="1" width="4" customWidth="1"/>
    <col min="2" max="2" width="10.1796875" bestFit="1" customWidth="1"/>
    <col min="3" max="3" width="13.36328125" bestFit="1" customWidth="1"/>
    <col min="4" max="4" width="12" bestFit="1" customWidth="1"/>
    <col min="5" max="5" width="27.90625" bestFit="1" customWidth="1"/>
    <col min="6" max="6" width="25.81640625" bestFit="1" customWidth="1"/>
    <col min="7" max="7" width="23" bestFit="1" customWidth="1"/>
    <col min="8" max="8" width="25.453125" bestFit="1" customWidth="1"/>
    <col min="9" max="9" width="24.1796875" bestFit="1" customWidth="1"/>
    <col min="10" max="10" width="25" bestFit="1" customWidth="1"/>
    <col min="11" max="11" width="24.90625" bestFit="1" customWidth="1"/>
    <col min="12" max="12" width="27.90625" bestFit="1" customWidth="1"/>
    <col min="13" max="13" width="25.81640625" bestFit="1" customWidth="1"/>
    <col min="14" max="14" width="18.54296875" bestFit="1" customWidth="1"/>
  </cols>
  <sheetData>
    <row r="1" spans="2:14" ht="15" thickBot="1" x14ac:dyDescent="0.4">
      <c r="B1" s="128"/>
      <c r="C1" s="129"/>
      <c r="D1" s="21"/>
      <c r="E1" s="17"/>
      <c r="F1" s="17"/>
      <c r="G1" s="17"/>
      <c r="H1" s="17"/>
      <c r="I1" s="17"/>
      <c r="J1" s="17"/>
      <c r="K1" s="17"/>
      <c r="L1" s="17"/>
      <c r="M1" s="17"/>
    </row>
    <row r="2" spans="2:14" s="25" customFormat="1" ht="15" thickBot="1" x14ac:dyDescent="0.4">
      <c r="B2" s="19" t="s">
        <v>0</v>
      </c>
      <c r="C2" s="24" t="s">
        <v>1</v>
      </c>
      <c r="D2" s="19"/>
      <c r="E2" s="26">
        <f>DATE(2020, 5, 20)</f>
        <v>43971</v>
      </c>
      <c r="F2" s="26">
        <f>DATE(2020, 5, 21)</f>
        <v>43972</v>
      </c>
      <c r="G2" s="26">
        <f>DATE(2020, 5, 22)</f>
        <v>43973</v>
      </c>
      <c r="H2" s="26">
        <f>DATE(2020, 5, 23)</f>
        <v>43974</v>
      </c>
      <c r="I2" s="26">
        <f>DATE(2020, 5, 24)</f>
        <v>43975</v>
      </c>
      <c r="J2" s="26">
        <f>DATE(2020, 5, 25)</f>
        <v>43976</v>
      </c>
      <c r="K2" s="26">
        <f>DATE(2020, 5, 26)</f>
        <v>43977</v>
      </c>
      <c r="L2" s="26">
        <f>DATE(2020, 5, 27)</f>
        <v>43978</v>
      </c>
      <c r="M2" s="26">
        <f>DATE(2020, 5, 28)</f>
        <v>43979</v>
      </c>
      <c r="N2" s="26">
        <f>DATE(2020, 5, 29)</f>
        <v>43980</v>
      </c>
    </row>
    <row r="3" spans="2:14" x14ac:dyDescent="0.35">
      <c r="B3" s="130" t="s">
        <v>9</v>
      </c>
      <c r="C3" s="132">
        <v>2</v>
      </c>
      <c r="D3" s="22" t="s">
        <v>2</v>
      </c>
      <c r="E3" s="20" t="s">
        <v>3</v>
      </c>
      <c r="F3" s="20" t="s">
        <v>4</v>
      </c>
      <c r="G3" s="20" t="s">
        <v>4</v>
      </c>
      <c r="H3" s="18" t="s">
        <v>21</v>
      </c>
      <c r="I3" s="133" t="s">
        <v>5</v>
      </c>
      <c r="J3" s="134"/>
      <c r="K3" s="135"/>
      <c r="L3" s="23" t="s">
        <v>3</v>
      </c>
      <c r="M3" s="20" t="s">
        <v>3</v>
      </c>
      <c r="N3" s="20"/>
    </row>
    <row r="4" spans="2:14" x14ac:dyDescent="0.35">
      <c r="B4" s="131"/>
      <c r="C4" s="132"/>
      <c r="D4" s="3" t="s">
        <v>6</v>
      </c>
      <c r="E4" s="4">
        <f>C3+E2</f>
        <v>43973</v>
      </c>
      <c r="F4" s="4">
        <v>43625.112779471543</v>
      </c>
      <c r="G4" s="4">
        <v>43626.11277777778</v>
      </c>
      <c r="H4" s="10">
        <v>43627.112779471543</v>
      </c>
      <c r="I4" s="136"/>
      <c r="J4" s="137"/>
      <c r="K4" s="138"/>
      <c r="L4" s="14">
        <v>43627.962779471542</v>
      </c>
      <c r="M4" s="4">
        <v>43628.962779471542</v>
      </c>
      <c r="N4" s="4"/>
    </row>
    <row r="5" spans="2:14" x14ac:dyDescent="0.35">
      <c r="B5" s="131" t="s">
        <v>7</v>
      </c>
      <c r="C5" s="142">
        <v>1.87</v>
      </c>
      <c r="D5" s="5" t="s">
        <v>2</v>
      </c>
      <c r="E5" s="6" t="s">
        <v>3</v>
      </c>
      <c r="F5" s="6" t="s">
        <v>3</v>
      </c>
      <c r="G5" s="6" t="s">
        <v>3</v>
      </c>
      <c r="H5" s="11" t="s">
        <v>4</v>
      </c>
      <c r="I5" s="136"/>
      <c r="J5" s="137"/>
      <c r="K5" s="138"/>
      <c r="L5" s="15" t="s">
        <v>3</v>
      </c>
      <c r="M5" s="6" t="s">
        <v>3</v>
      </c>
      <c r="N5" s="6"/>
    </row>
    <row r="6" spans="2:14" x14ac:dyDescent="0.35">
      <c r="B6" s="131"/>
      <c r="C6" s="142"/>
      <c r="D6" s="7" t="s">
        <v>6</v>
      </c>
      <c r="E6" s="8">
        <f>C5+E2</f>
        <v>43972.87</v>
      </c>
      <c r="F6" s="8">
        <v>43618.937792968747</v>
      </c>
      <c r="G6" s="8">
        <v>43619.937792968747</v>
      </c>
      <c r="H6" s="12">
        <v>43624.087792968749</v>
      </c>
      <c r="I6" s="136"/>
      <c r="J6" s="137"/>
      <c r="K6" s="138"/>
      <c r="L6" s="16">
        <v>43624.937792968747</v>
      </c>
      <c r="M6" s="8">
        <v>43625.937792968747</v>
      </c>
      <c r="N6" s="8"/>
    </row>
    <row r="7" spans="2:14" x14ac:dyDescent="0.35">
      <c r="B7" s="131" t="s">
        <v>8</v>
      </c>
      <c r="C7" s="132">
        <v>2.7</v>
      </c>
      <c r="D7" s="1" t="s">
        <v>2</v>
      </c>
      <c r="E7" s="2" t="s">
        <v>4</v>
      </c>
      <c r="F7" s="2" t="s">
        <v>4</v>
      </c>
      <c r="G7" s="2" t="s">
        <v>4</v>
      </c>
      <c r="H7" s="9" t="s">
        <v>4</v>
      </c>
      <c r="I7" s="136"/>
      <c r="J7" s="137"/>
      <c r="K7" s="138"/>
      <c r="L7" s="13" t="s">
        <v>3</v>
      </c>
      <c r="M7" s="2" t="s">
        <v>3</v>
      </c>
      <c r="N7" s="2"/>
    </row>
    <row r="8" spans="2:14" x14ac:dyDescent="0.35">
      <c r="B8" s="131"/>
      <c r="C8" s="132"/>
      <c r="D8" s="3" t="s">
        <v>6</v>
      </c>
      <c r="E8" s="4">
        <f>C7+E2</f>
        <v>43973.7</v>
      </c>
      <c r="F8" s="4">
        <v>43626.141933760686</v>
      </c>
      <c r="G8" s="4">
        <v>43627.141933760686</v>
      </c>
      <c r="H8" s="10">
        <v>43628.141933760686</v>
      </c>
      <c r="I8" s="136"/>
      <c r="J8" s="137"/>
      <c r="K8" s="138"/>
      <c r="L8" s="14">
        <v>43628.991933760684</v>
      </c>
      <c r="M8" s="4">
        <v>43629.991933760684</v>
      </c>
      <c r="N8" s="4"/>
    </row>
    <row r="9" spans="2:14" x14ac:dyDescent="0.35">
      <c r="B9" s="131" t="s">
        <v>10</v>
      </c>
      <c r="C9" s="142">
        <v>1.25</v>
      </c>
      <c r="D9" s="5" t="s">
        <v>2</v>
      </c>
      <c r="E9" s="6" t="s">
        <v>4</v>
      </c>
      <c r="F9" s="6" t="s">
        <v>4</v>
      </c>
      <c r="G9" s="6" t="s">
        <v>4</v>
      </c>
      <c r="H9" s="11" t="s">
        <v>4</v>
      </c>
      <c r="I9" s="136"/>
      <c r="J9" s="137"/>
      <c r="K9" s="138"/>
      <c r="L9" s="15" t="s">
        <v>3</v>
      </c>
      <c r="M9" s="6" t="s">
        <v>3</v>
      </c>
      <c r="N9" s="6"/>
    </row>
    <row r="10" spans="2:14" x14ac:dyDescent="0.35">
      <c r="B10" s="131"/>
      <c r="C10" s="142"/>
      <c r="D10" s="7" t="s">
        <v>6</v>
      </c>
      <c r="E10" s="8">
        <v>43625.077732240439</v>
      </c>
      <c r="F10" s="8">
        <v>43626.077732240439</v>
      </c>
      <c r="G10" s="8">
        <v>43627.077732240439</v>
      </c>
      <c r="H10" s="12">
        <v>43628.077732240439</v>
      </c>
      <c r="I10" s="136"/>
      <c r="J10" s="137"/>
      <c r="K10" s="138"/>
      <c r="L10" s="16">
        <v>43628.927732240438</v>
      </c>
      <c r="M10" s="8">
        <v>43629.927732240438</v>
      </c>
      <c r="N10" s="8"/>
    </row>
    <row r="11" spans="2:14" x14ac:dyDescent="0.35">
      <c r="B11" s="131" t="s">
        <v>11</v>
      </c>
      <c r="C11" s="132">
        <v>0.7</v>
      </c>
      <c r="D11" s="1" t="s">
        <v>2</v>
      </c>
      <c r="E11" s="2" t="s">
        <v>3</v>
      </c>
      <c r="F11" s="2" t="s">
        <v>4</v>
      </c>
      <c r="G11" s="2" t="s">
        <v>4</v>
      </c>
      <c r="H11" s="9" t="s">
        <v>4</v>
      </c>
      <c r="I11" s="136"/>
      <c r="J11" s="137"/>
      <c r="K11" s="138"/>
      <c r="L11" s="13" t="s">
        <v>3</v>
      </c>
      <c r="M11" s="2" t="s">
        <v>3</v>
      </c>
      <c r="N11" s="2"/>
    </row>
    <row r="12" spans="2:14" x14ac:dyDescent="0.35">
      <c r="B12" s="131"/>
      <c r="C12" s="132"/>
      <c r="D12" s="3" t="s">
        <v>6</v>
      </c>
      <c r="E12" s="4">
        <v>43620.153837719299</v>
      </c>
      <c r="F12" s="4">
        <v>43624.303837719301</v>
      </c>
      <c r="G12" s="4">
        <v>43625.303837719301</v>
      </c>
      <c r="H12" s="10">
        <v>43626.303837719301</v>
      </c>
      <c r="I12" s="136"/>
      <c r="J12" s="137"/>
      <c r="K12" s="138"/>
      <c r="L12" s="14">
        <v>43627.153837719299</v>
      </c>
      <c r="M12" s="4">
        <v>43628.153837719299</v>
      </c>
      <c r="N12" s="4"/>
    </row>
    <row r="13" spans="2:14" x14ac:dyDescent="0.35">
      <c r="B13" s="131" t="s">
        <v>12</v>
      </c>
      <c r="C13" s="142">
        <v>0.5</v>
      </c>
      <c r="D13" s="5" t="s">
        <v>2</v>
      </c>
      <c r="E13" s="6" t="s">
        <v>3</v>
      </c>
      <c r="F13" s="6" t="s">
        <v>3</v>
      </c>
      <c r="G13" s="6" t="s">
        <v>3</v>
      </c>
      <c r="H13" s="11" t="s">
        <v>4</v>
      </c>
      <c r="I13" s="136"/>
      <c r="J13" s="137"/>
      <c r="K13" s="138"/>
      <c r="L13" s="15" t="s">
        <v>3</v>
      </c>
      <c r="M13" s="6" t="s">
        <v>3</v>
      </c>
      <c r="N13" s="6"/>
    </row>
    <row r="14" spans="2:14" x14ac:dyDescent="0.35">
      <c r="B14" s="131"/>
      <c r="C14" s="142"/>
      <c r="D14" s="7" t="s">
        <v>6</v>
      </c>
      <c r="E14" s="8">
        <v>43618.671949891068</v>
      </c>
      <c r="F14" s="8">
        <v>43619.671949891068</v>
      </c>
      <c r="G14" s="8">
        <v>43620.671949891068</v>
      </c>
      <c r="H14" s="12">
        <v>43624.821949891069</v>
      </c>
      <c r="I14" s="136"/>
      <c r="J14" s="137"/>
      <c r="K14" s="138"/>
      <c r="L14" s="16">
        <v>43625.671949891068</v>
      </c>
      <c r="M14" s="8">
        <v>43626.671949891068</v>
      </c>
      <c r="N14" s="8"/>
    </row>
    <row r="15" spans="2:14" x14ac:dyDescent="0.35">
      <c r="B15" s="131" t="s">
        <v>13</v>
      </c>
      <c r="C15" s="132">
        <v>0.5</v>
      </c>
      <c r="D15" s="1" t="s">
        <v>2</v>
      </c>
      <c r="E15" s="2" t="s">
        <v>4</v>
      </c>
      <c r="F15" s="2" t="s">
        <v>4</v>
      </c>
      <c r="G15" s="2" t="s">
        <v>4</v>
      </c>
      <c r="H15" s="9" t="s">
        <v>4</v>
      </c>
      <c r="I15" s="136"/>
      <c r="J15" s="137"/>
      <c r="K15" s="138"/>
      <c r="L15" s="13" t="s">
        <v>3</v>
      </c>
      <c r="M15" s="2" t="s">
        <v>3</v>
      </c>
      <c r="N15" s="2"/>
    </row>
    <row r="16" spans="2:14" ht="15" thickBot="1" x14ac:dyDescent="0.4">
      <c r="B16" s="131"/>
      <c r="C16" s="132"/>
      <c r="D16" s="3" t="s">
        <v>6</v>
      </c>
      <c r="E16" s="4">
        <v>43625.56920634921</v>
      </c>
      <c r="F16" s="4">
        <v>43626.56920634921</v>
      </c>
      <c r="G16" s="4">
        <v>43627.56920634921</v>
      </c>
      <c r="H16" s="10">
        <v>43628.56920634921</v>
      </c>
      <c r="I16" s="139"/>
      <c r="J16" s="140"/>
      <c r="K16" s="141"/>
      <c r="L16" s="14">
        <v>43629.419206349208</v>
      </c>
      <c r="M16" s="4">
        <v>43630.419206349208</v>
      </c>
      <c r="N16" s="4"/>
    </row>
    <row r="21" spans="2:4" x14ac:dyDescent="0.35">
      <c r="B21" t="s">
        <v>14</v>
      </c>
      <c r="C21">
        <v>65</v>
      </c>
      <c r="D21">
        <f>C21/24</f>
        <v>2.7083333333333335</v>
      </c>
    </row>
    <row r="22" spans="2:4" x14ac:dyDescent="0.35">
      <c r="B22" t="s">
        <v>15</v>
      </c>
      <c r="C22">
        <v>40</v>
      </c>
      <c r="D22">
        <f t="shared" ref="D22:D27" si="0">C22/24</f>
        <v>1.6666666666666667</v>
      </c>
    </row>
    <row r="23" spans="2:4" x14ac:dyDescent="0.35">
      <c r="B23" t="s">
        <v>16</v>
      </c>
      <c r="C23">
        <v>30</v>
      </c>
      <c r="D23">
        <f t="shared" si="0"/>
        <v>1.25</v>
      </c>
    </row>
    <row r="24" spans="2:4" x14ac:dyDescent="0.35">
      <c r="B24" t="s">
        <v>17</v>
      </c>
      <c r="C24">
        <v>12</v>
      </c>
      <c r="D24">
        <f t="shared" si="0"/>
        <v>0.5</v>
      </c>
    </row>
    <row r="25" spans="2:4" x14ac:dyDescent="0.35">
      <c r="B25" t="s">
        <v>18</v>
      </c>
      <c r="C25">
        <v>12</v>
      </c>
      <c r="D25">
        <f t="shared" si="0"/>
        <v>0.5</v>
      </c>
    </row>
    <row r="26" spans="2:4" x14ac:dyDescent="0.35">
      <c r="B26" t="s">
        <v>19</v>
      </c>
      <c r="C26">
        <v>30</v>
      </c>
      <c r="D26">
        <f t="shared" si="0"/>
        <v>1.25</v>
      </c>
    </row>
    <row r="27" spans="2:4" x14ac:dyDescent="0.35">
      <c r="B27" t="s">
        <v>20</v>
      </c>
      <c r="C27">
        <v>15</v>
      </c>
      <c r="D27">
        <f t="shared" si="0"/>
        <v>0.625</v>
      </c>
    </row>
  </sheetData>
  <autoFilter ref="B2:M16" xr:uid="{55D41F05-C012-404B-BF25-643E59AA187A}"/>
  <mergeCells count="16">
    <mergeCell ref="B1:C1"/>
    <mergeCell ref="B3:B4"/>
    <mergeCell ref="C3:C4"/>
    <mergeCell ref="I3:K16"/>
    <mergeCell ref="B5:B6"/>
    <mergeCell ref="C5:C6"/>
    <mergeCell ref="B7:B8"/>
    <mergeCell ref="C7:C8"/>
    <mergeCell ref="B9:B10"/>
    <mergeCell ref="C9:C10"/>
    <mergeCell ref="B11:B12"/>
    <mergeCell ref="C11:C12"/>
    <mergeCell ref="B13:B14"/>
    <mergeCell ref="C13:C14"/>
    <mergeCell ref="B15:B16"/>
    <mergeCell ref="C15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Primary Calendar </vt:lpstr>
      <vt:lpstr>Sheet1</vt:lpstr>
      <vt:lpstr>Foods</vt:lpstr>
      <vt:lpstr>ICF</vt:lpstr>
      <vt:lpstr>Bevs</vt:lpstr>
      <vt:lpstr>RYK</vt:lpstr>
      <vt:lpstr>Home care</vt:lpstr>
      <vt:lpstr>Primary 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Ijaz, Anum</dc:creator>
  <cp:lastModifiedBy>Ilyas, Mohammad</cp:lastModifiedBy>
  <dcterms:created xsi:type="dcterms:W3CDTF">2020-05-05T07:37:32Z</dcterms:created>
  <dcterms:modified xsi:type="dcterms:W3CDTF">2022-07-06T06:17:25Z</dcterms:modified>
</cp:coreProperties>
</file>