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ishw\Downloads\"/>
    </mc:Choice>
  </mc:AlternateContent>
  <xr:revisionPtr revIDLastSave="0" documentId="13_ncr:1_{3ADDFC86-F5F4-4354-BABD-8FFC03C12B21}" xr6:coauthVersionLast="47" xr6:coauthVersionMax="47" xr10:uidLastSave="{00000000-0000-0000-0000-000000000000}"/>
  <bookViews>
    <workbookView xWindow="-108" yWindow="-108" windowWidth="23256" windowHeight="12456" xr2:uid="{88D75A90-26BD-438C-8A87-D80F31A6A432}"/>
  </bookViews>
  <sheets>
    <sheet name="Dashboard" sheetId="12" r:id="rId1"/>
    <sheet name="DATA" sheetId="1" r:id="rId2"/>
    <sheet name="Account Destribution By Type" sheetId="2" r:id="rId3"/>
    <sheet name="Participation in marketing" sheetId="5" r:id="rId4"/>
    <sheet name="Product line adaption" sheetId="11" r:id="rId5"/>
    <sheet name="Sales vol by Account" sheetId="8" r:id="rId6"/>
    <sheet name="Sales trend by product 1" sheetId="6" r:id="rId7"/>
    <sheet name="5 YR CAGR" sheetId="10" r:id="rId8"/>
  </sheets>
  <definedNames>
    <definedName name="_xlnm._FilterDatabase" localSheetId="1" hidden="1">DATA!$A$4:$R$62</definedName>
    <definedName name="_xlchart.v1.0" hidden="1">'5 YR CAGR'!$A$2:$A$59</definedName>
    <definedName name="_xlchart.v1.1" hidden="1">'5 YR CAGR'!$B$1</definedName>
    <definedName name="_xlchart.v1.10" hidden="1">'5 YR CAGR'!$B$1</definedName>
    <definedName name="_xlchart.v1.11" hidden="1">'5 YR CAGR'!$B$2:$B$59</definedName>
    <definedName name="_xlchart.v1.12" hidden="1">'5 YR CAGR'!$A$2:$A$59</definedName>
    <definedName name="_xlchart.v1.13" hidden="1">'5 YR CAGR'!$B$1</definedName>
    <definedName name="_xlchart.v1.14" hidden="1">'5 YR CAGR'!$B$2:$B$59</definedName>
    <definedName name="_xlchart.v1.2" hidden="1">'5 YR CAGR'!$B$2:$B$59</definedName>
    <definedName name="_xlchart.v1.9" hidden="1">'5 YR CAGR'!$A$2:$A$59</definedName>
    <definedName name="_xlchart.v2.3" hidden="1">'Product line adaption'!$A$5:$A$7</definedName>
    <definedName name="_xlchart.v2.4" hidden="1">'Product line adaption'!$B$4</definedName>
    <definedName name="_xlchart.v2.5" hidden="1">'Product line adaption'!$B$5:$B$7</definedName>
    <definedName name="_xlchart.v2.6" hidden="1">'Product line adaption'!$A$5:$A$7</definedName>
    <definedName name="_xlchart.v2.7" hidden="1">'Product line adaption'!$B$4</definedName>
    <definedName name="_xlchart.v2.8" hidden="1">'Product line adaption'!$B$5:$B$7</definedName>
    <definedName name="Slicer_Account_Name">#N/A</definedName>
    <definedName name="Slicer_Product_Line">#N/A</definedName>
    <definedName name="Slicer_Programm">#N/A</definedName>
  </definedNames>
  <calcPr calcId="191028"/>
  <pivotCaches>
    <pivotCache cacheId="14" r:id="rId9"/>
    <pivotCache cacheId="19" r:id="rId10"/>
    <pivotCache cacheId="23" r:id="rId11"/>
    <pivotCache cacheId="28" r:id="rId12"/>
    <pivotCache cacheId="4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11" l="1"/>
  <c r="B6" i="11"/>
  <c r="B5" i="1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5" i="1"/>
  <c r="R8" i="1"/>
  <c r="R7" i="1"/>
  <c r="R6"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5" i="1"/>
</calcChain>
</file>

<file path=xl/sharedStrings.xml><?xml version="1.0" encoding="utf-8"?>
<sst xmlns="http://schemas.openxmlformats.org/spreadsheetml/2006/main" count="864" uniqueCount="269">
  <si>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</si>
  <si>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</si>
  <si>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</si>
  <si>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</si>
  <si>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</si>
  <si>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</si>
  <si>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</si>
  <si>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</si>
  <si>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</si>
  <si>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</si>
  <si>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</si>
  <si>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</si>
  <si>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</si>
  <si>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</si>
  <si>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</si>
  <si>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</si>
  <si>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</si>
  <si>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</si>
  <si>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</si>
  <si>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</si>
  <si>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</si>
  <si>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</si>
  <si>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</si>
  <si>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</si>
  <si>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</si>
  <si>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</si>
  <si>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</si>
  <si>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</si>
  <si>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</si>
  <si>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</si>
  <si>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</si>
  <si>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</si>
  <si>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</si>
  <si>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</si>
  <si>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</si>
  <si>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</si>
  <si>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</si>
  <si>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</si>
  <si>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</si>
  <si>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</si>
  <si>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</si>
  <si>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</si>
  <si>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</si>
  <si>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</si>
  <si>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</si>
  <si>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</si>
  <si>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</si>
  <si>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</si>
  <si>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</si>
  <si>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</si>
  <si>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</si>
  <si>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</si>
  <si>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</si>
  <si>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</si>
  <si>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</si>
  <si>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</si>
  <si>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</si>
  <si>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</si>
  <si>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</si>
  <si>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</si>
  <si>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</si>
  <si>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</si>
  <si>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</si>
  <si>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</si>
  <si>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</si>
  <si>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</si>
  <si>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</si>
  <si>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</si>
  <si>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</si>
  <si>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</si>
  <si>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</si>
  <si>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</si>
  <si>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</si>
  <si>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</si>
  <si>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</si>
  <si>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</si>
  <si>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</si>
  <si>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</si>
  <si>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</si>
  <si>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</si>
  <si>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</si>
  <si>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</si>
  <si>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</si>
  <si>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</si>
  <si>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</si>
  <si>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</si>
  <si>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</si>
  <si>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</si>
  <si>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</si>
  <si>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</si>
  <si>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</si>
  <si>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</si>
  <si>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</si>
  <si>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</si>
  <si>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</si>
  <si>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</si>
  <si>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</si>
  <si>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</si>
  <si>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</si>
  <si>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</si>
  <si>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</si>
  <si>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</si>
  <si>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</si>
  <si>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</si>
  <si>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</si>
  <si>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</si>
  <si>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</si>
  <si>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</si>
  <si>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</si>
  <si>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</si>
  <si>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</si>
  <si>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</si>
  <si>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</si>
  <si>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</si>
  <si>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</si>
  <si>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</si>
  <si>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</si>
  <si>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</si>
  <si>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</si>
  <si>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</si>
  <si>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</si>
  <si>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</si>
  <si>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</si>
  <si>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</si>
  <si>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</si>
  <si>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</si>
  <si>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</si>
  <si>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</si>
  <si>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</si>
  <si>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</si>
  <si>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</si>
  <si>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</si>
  <si>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</si>
  <si>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</si>
  <si>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</si>
  <si>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</si>
  <si>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</si>
  <si>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</si>
  <si>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</si>
  <si>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</si>
  <si>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</si>
  <si>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</si>
  <si>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</si>
  <si>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</si>
  <si>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</si>
  <si>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</si>
  <si>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</si>
  <si>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</si>
  <si>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</si>
  <si>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</si>
  <si>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</si>
  <si>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</si>
  <si>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</si>
  <si>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</si>
  <si>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</si>
  <si>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</si>
  <si>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</si>
  <si>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</si>
  <si>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</si>
  <si>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</si>
  <si>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</si>
  <si>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</si>
  <si>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</si>
  <si>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</si>
  <si>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</si>
  <si>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</si>
  <si>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</si>
  <si>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</si>
  <si>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</si>
  <si>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</si>
  <si>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</si>
  <si>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</si>
  <si>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</si>
  <si>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</si>
  <si>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</si>
  <si>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</si>
  <si>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</si>
  <si>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</si>
  <si>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</si>
  <si>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</si>
  <si>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</si>
  <si>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</si>
  <si>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</si>
  <si>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</si>
  <si>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</si>
  <si>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</si>
  <si>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</si>
  <si>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</si>
  <si>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</si>
  <si>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</si>
  <si>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</si>
  <si>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</si>
  <si>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</si>
  <si>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</si>
  <si>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</si>
  <si>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</si>
  <si>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</si>
  <si>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</si>
  <si>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</si>
  <si>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</si>
  <si>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</si>
  <si>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</si>
  <si>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</si>
  <si>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</si>
  <si>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</si>
  <si>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</si>
  <si>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</si>
  <si>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</si>
  <si>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</si>
  <si>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</si>
  <si>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</si>
  <si>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</si>
  <si>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</si>
  <si>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</si>
  <si>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</si>
  <si>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</si>
  <si>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</si>
  <si>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</si>
  <si>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</si>
  <si>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</si>
  <si>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</si>
  <si>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</si>
  <si>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</si>
  <si>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</si>
  <si>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</si>
  <si>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</si>
  <si>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</si>
  <si>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</si>
  <si>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</si>
  <si>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</si>
  <si>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</si>
  <si>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</si>
  <si>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</si>
  <si>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</si>
  <si>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</si>
  <si>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</si>
  <si>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</si>
  <si>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</si>
  <si>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</si>
  <si>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</si>
  <si>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</si>
  <si>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</si>
  <si>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</si>
  <si>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</si>
  <si>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</si>
  <si>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</si>
  <si>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</si>
  <si>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</si>
  <si>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</si>
  <si>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</si>
  <si>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</si>
  <si>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</si>
  <si>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</si>
  <si>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</si>
  <si>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</si>
  <si>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</si>
  <si>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</si>
  <si>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Count of Account Name</t>
  </si>
  <si>
    <t>Count</t>
  </si>
  <si>
    <t>Sum of Participation rate</t>
  </si>
  <si>
    <t>Sum of Total sales</t>
  </si>
  <si>
    <t>Total Sales</t>
  </si>
  <si>
    <t>Sum of Total Sales</t>
  </si>
  <si>
    <t>Product Line</t>
  </si>
  <si>
    <t>Product Line 1</t>
  </si>
  <si>
    <t>Product Line 3</t>
  </si>
  <si>
    <t>Product Line 2</t>
  </si>
  <si>
    <t>Sales Analysis</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</si>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</sst>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30"/>
      <color theme="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vertical="center" wrapText="1"/>
    </xf>
    <xf numFmtId="0" fontId="0" fillId="5" borderId="1" xfId="0" applyFill="1" applyBorder="1" applyAlignment="1">
      <alignment horizontal="center"/>
    </xf>
    <xf numFmtId="0" fontId="4"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6" borderId="10" xfId="0" applyFill="1" applyBorder="1"/>
    <xf numFmtId="0" fontId="0" fillId="6" borderId="0" xfId="0" applyFill="1" applyBorder="1"/>
    <xf numFmtId="0" fontId="0" fillId="6" borderId="11" xfId="0" applyFill="1" applyBorder="1"/>
  </cellXfs>
  <cellStyles count="1">
    <cellStyle name="Normal" xfId="0" builtinId="0"/>
  </cellStyles>
  <dxfs count="0"/>
  <tableStyles count="0" defaultTableStyle="TableStyleMedium2" defaultPivotStyle="PivotStyleLight16"/>
  <colors>
    <mruColors>
      <color rgb="FFF5D367"/>
      <color rgb="FFEA891E"/>
      <color rgb="FFFF5A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[Account Sales Data for Analysis.xlsx]Account Destribution By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Account Destribution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'Account Destribution By Type'!$B$3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 Destribution By Type'!$A$4:$A$8</c:f>
              <c:strCache>
                <c:ptCount val="4"/>
                <c:pt idx="0">
                  <c:v>Medium Business</c:v>
                </c:pt>
                <c:pt idx="1">
                  <c:v>Online Retailer</c:v>
                </c:pt>
                <c:pt idx="2">
                  <c:v>Small Business</c:v>
                </c:pt>
                <c:pt idx="3">
                  <c:v>Wholesale Distributor</c:v>
                </c:pt>
              </c:strCache>
            </c:strRef>
          </c:cat>
          <c:val>
            <c:numRef>
              <c:f>'Account Destribution By Type'!$B$4:$B$8</c:f>
              <c:numCache>
                <c:formatCode>General</c:formatCode>
                <c:ptCount val="4"/>
                <c:pt idx="0">
                  <c:v>15</c:v>
                </c:pt>
                <c:pt idx="1">
                  <c:v>15</c:v>
                </c:pt>
                <c:pt idx="2">
                  <c:v>13</c:v>
                </c:pt>
                <c:pt idx="3">
                  <c:v>15</c:v>
                </c:pt>
              </c:numCache>
            </c:numRef>
          </c:val>
          <c:extLst>
            <c:ext xmlns:c16="http://schemas.microsoft.com/office/drawing/2014/chart" uri="{C3380CC4-5D6E-409C-BE32-E72D297353CC}">
              <c16:uniqueId val="{00000000-2D15-4024-A6E1-1AA6017D8D7E}"/>
            </c:ext>
          </c:extLst>
        </c:ser>
        <c:dLbls>
          <c:dLblPos val="outEnd"/>
          <c:showLegendKey val="0"/>
          <c:showVal val="1"/>
          <c:showCatName val="0"/>
          <c:showSerName val="0"/>
          <c:showPercent val="0"/>
          <c:showBubbleSize val="0"/>
        </c:dLbls>
        <c:gapWidth val="219"/>
        <c:overlap val="-27"/>
        <c:axId val="1190142399"/>
        <c:axId val="1190141919"/>
      </c:barChart>
      <c:catAx>
        <c:axId val="119014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1919"/>
        <c:crosses val="autoZero"/>
        <c:auto val="1"/>
        <c:lblAlgn val="ctr"/>
        <c:lblOffset val="100"/>
        <c:noMultiLvlLbl val="0"/>
      </c:catAx>
      <c:valAx>
        <c:axId val="1190141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[Account Sales Data for Analysis.xlsx]Participation in marketing!PivotTable4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Participation % in marketing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3098611111111105"/>
              <c:y val="2.105314960629921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8.6327427821522307E-2"/>
              <c:y val="0.1424763050452026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2448031496062992"/>
              <c:y val="-7.41546369203849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1.2328083989501313E-2"/>
              <c:y val="-0.15355314960629912"/>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0.13098611111111105"/>
              <c:y val="2.105314960629921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1.2328083989501313E-2"/>
              <c:y val="-0.1535531496062991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dLbl>
          <c:idx val="0"/>
          <c:layout>
            <c:manualLayout>
              <c:x val="0.12448031496062992"/>
              <c:y val="-7.41546369203849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8.6327427821522307E-2"/>
              <c:y val="0.1424763050452026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58000"/>
            </a:schemeClr>
          </a:solidFill>
          <a:ln w="19050">
            <a:solidFill>
              <a:schemeClr val="lt1"/>
            </a:solidFill>
          </a:ln>
          <a:effectLst/>
        </c:spPr>
        <c:dLbl>
          <c:idx val="0"/>
          <c:layout>
            <c:manualLayout>
              <c:x val="-0.13098611111111105"/>
              <c:y val="2.105314960629921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86000"/>
            </a:schemeClr>
          </a:solidFill>
          <a:ln w="19050">
            <a:solidFill>
              <a:schemeClr val="lt1"/>
            </a:solidFill>
          </a:ln>
          <a:effectLst/>
        </c:spPr>
        <c:dLbl>
          <c:idx val="0"/>
          <c:layout>
            <c:manualLayout>
              <c:x val="1.2328083989501313E-2"/>
              <c:y val="-0.1535531496062991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4">
              <a:tint val="86000"/>
            </a:schemeClr>
          </a:solidFill>
          <a:ln w="19050">
            <a:solidFill>
              <a:schemeClr val="lt1"/>
            </a:solidFill>
          </a:ln>
          <a:effectLst/>
        </c:spPr>
        <c:dLbl>
          <c:idx val="0"/>
          <c:layout>
            <c:manualLayout>
              <c:x val="0.12448031496062992"/>
              <c:y val="-7.41546369203849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tint val="58000"/>
            </a:schemeClr>
          </a:solidFill>
          <a:ln w="19050">
            <a:solidFill>
              <a:schemeClr val="lt1"/>
            </a:solidFill>
          </a:ln>
          <a:effectLst/>
        </c:spPr>
        <c:dLbl>
          <c:idx val="0"/>
          <c:layout>
            <c:manualLayout>
              <c:x val="8.6327427821522307E-2"/>
              <c:y val="0.1424763050452026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'Participation in marketing'!$B$14</c:f>
              <c:strCache>
                <c:ptCount val="1"/>
                <c:pt idx="0">
                  <c:v>Total</c:v>
                </c:pt>
              </c:strCache>
            </c:strRef>
          </c:tx>
          <c:explosion val="2"/>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E557-40C8-8A87-2ECE485A3C6B}"/>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E557-40C8-8A87-2ECE485A3C6B}"/>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E557-40C8-8A87-2ECE485A3C6B}"/>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E557-40C8-8A87-2ECE485A3C6B}"/>
              </c:ext>
            </c:extLst>
          </c:dPt>
          <c:dLbls>
            <c:dLbl>
              <c:idx val="0"/>
              <c:layout>
                <c:manualLayout>
                  <c:x val="-0.13098611111111105"/>
                  <c:y val="2.10531496062992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57-40C8-8A87-2ECE485A3C6B}"/>
                </c:ext>
              </c:extLst>
            </c:dLbl>
            <c:dLbl>
              <c:idx val="1"/>
              <c:layout>
                <c:manualLayout>
                  <c:x val="1.2328083989501313E-2"/>
                  <c:y val="-0.153553149606299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57-40C8-8A87-2ECE485A3C6B}"/>
                </c:ext>
              </c:extLst>
            </c:dLbl>
            <c:dLbl>
              <c:idx val="2"/>
              <c:layout>
                <c:manualLayout>
                  <c:x val="0.12448031496062992"/>
                  <c:y val="-7.41546369203849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557-40C8-8A87-2ECE485A3C6B}"/>
                </c:ext>
              </c:extLst>
            </c:dLbl>
            <c:dLbl>
              <c:idx val="3"/>
              <c:layout>
                <c:manualLayout>
                  <c:x val="8.6327427821522307E-2"/>
                  <c:y val="0.142476305045202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557-40C8-8A87-2ECE485A3C6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'Participation in marketing'!$A$15:$A$23</c:f>
              <c:multiLvlStrCache>
                <c:ptCount val="4"/>
                <c:lvl>
                  <c:pt idx="0">
                    <c:v>41</c:v>
                  </c:pt>
                  <c:pt idx="1">
                    <c:v>19</c:v>
                  </c:pt>
                  <c:pt idx="2">
                    <c:v>16</c:v>
                  </c:pt>
                  <c:pt idx="3">
                    <c:v>22</c:v>
                  </c:pt>
                </c:lvl>
                <c:lvl>
                  <c:pt idx="0">
                    <c:v>Catalog Inclusion</c:v>
                  </c:pt>
                  <c:pt idx="1">
                    <c:v>Coupons</c:v>
                  </c:pt>
                  <c:pt idx="2">
                    <c:v>Posters</c:v>
                  </c:pt>
                  <c:pt idx="3">
                    <c:v>Social Media</c:v>
                  </c:pt>
                </c:lvl>
              </c:multiLvlStrCache>
            </c:multiLvlStrRef>
          </c:cat>
          <c:val>
            <c:numRef>
              <c:f>'Participation in marketing'!$B$15:$B$23</c:f>
              <c:numCache>
                <c:formatCode>General</c:formatCode>
                <c:ptCount val="4"/>
                <c:pt idx="0">
                  <c:v>0.7068965517241379</c:v>
                </c:pt>
                <c:pt idx="1">
                  <c:v>0.32758620689655171</c:v>
                </c:pt>
                <c:pt idx="2">
                  <c:v>0.27586206896551724</c:v>
                </c:pt>
                <c:pt idx="3">
                  <c:v>0.37931034482758619</c:v>
                </c:pt>
              </c:numCache>
            </c:numRef>
          </c:val>
          <c:extLst>
            <c:ext xmlns:c16="http://schemas.microsoft.com/office/drawing/2014/chart" uri="{C3380CC4-5D6E-409C-BE32-E72D297353CC}">
              <c16:uniqueId val="{00000008-E557-40C8-8A87-2ECE485A3C6B}"/>
            </c:ext>
          </c:extLst>
        </c:ser>
        <c:dLbls>
          <c:dLblPos val="bestFit"/>
          <c:showLegendKey val="0"/>
          <c:showVal val="1"/>
          <c:showCatName val="0"/>
          <c:showSerName val="0"/>
          <c:showPercent val="0"/>
          <c:showBubbleSize val="0"/>
          <c:showLeaderLines val="1"/>
        </c:dLbls>
        <c:firstSliceAng val="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Analysis.xlsx]Sales vol by Account!PivotTable6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Account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A891E"/>
          </a:solidFill>
          <a:ln>
            <a:noFill/>
          </a:ln>
          <a:effectLst/>
        </c:spPr>
        <c:marker>
          <c:symbol val="none"/>
        </c:marker>
      </c:pivotFmt>
      <c:pivotFmt>
        <c:idx val="1"/>
        <c:spPr>
          <a:solidFill>
            <a:srgbClr val="EA89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891E"/>
          </a:solidFill>
          <a:ln>
            <a:noFill/>
          </a:ln>
          <a:effectLst/>
        </c:spPr>
        <c:marker>
          <c:symbol val="none"/>
        </c:marker>
      </c:pivotFmt>
    </c:pivotFmts>
    <c:plotArea>
      <c:layout/>
      <c:barChart>
        <c:barDir val="col"/>
        <c:grouping val="clustered"/>
        <c:varyColors val="0"/>
        <c:ser>
          <c:idx val="0"/>
          <c:order val="0"/>
          <c:tx>
            <c:strRef>
              <c:f>'Sales vol by Account'!$B$3</c:f>
              <c:strCache>
                <c:ptCount val="1"/>
                <c:pt idx="0">
                  <c:v>Total</c:v>
                </c:pt>
              </c:strCache>
            </c:strRef>
          </c:tx>
          <c:spPr>
            <a:solidFill>
              <a:srgbClr val="EA891E"/>
            </a:solidFill>
            <a:ln>
              <a:noFill/>
            </a:ln>
            <a:effectLst/>
          </c:spPr>
          <c:invertIfNegative val="0"/>
          <c:cat>
            <c:strRef>
              <c:f>'Sales vol by Account'!$A$4:$A$62</c:f>
              <c:strCache>
                <c:ptCount val="58"/>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14</c:v>
                </c:pt>
                <c:pt idx="35">
                  <c:v>SB 15</c:v>
                </c:pt>
                <c:pt idx="36">
                  <c:v>SB 2</c:v>
                </c:pt>
                <c:pt idx="37">
                  <c:v>SB 3</c:v>
                </c:pt>
                <c:pt idx="38">
                  <c:v>SB 4</c:v>
                </c:pt>
                <c:pt idx="39">
                  <c:v>SB 5</c:v>
                </c:pt>
                <c:pt idx="40">
                  <c:v>SB 6</c:v>
                </c:pt>
                <c:pt idx="41">
                  <c:v>SB 7</c:v>
                </c:pt>
                <c:pt idx="42">
                  <c:v>SB 9</c:v>
                </c:pt>
                <c:pt idx="43">
                  <c:v>WD 1</c:v>
                </c:pt>
                <c:pt idx="44">
                  <c:v>WD 10</c:v>
                </c:pt>
                <c:pt idx="45">
                  <c:v>WD 11</c:v>
                </c:pt>
                <c:pt idx="46">
                  <c:v>WD 12</c:v>
                </c:pt>
                <c:pt idx="47">
                  <c:v>WD 13</c:v>
                </c:pt>
                <c:pt idx="48">
                  <c:v>WD 14</c:v>
                </c:pt>
                <c:pt idx="49">
                  <c:v>WD 15</c:v>
                </c:pt>
                <c:pt idx="50">
                  <c:v>WD 2</c:v>
                </c:pt>
                <c:pt idx="51">
                  <c:v>WD 3</c:v>
                </c:pt>
                <c:pt idx="52">
                  <c:v>WD 4</c:v>
                </c:pt>
                <c:pt idx="53">
                  <c:v>WD 5</c:v>
                </c:pt>
                <c:pt idx="54">
                  <c:v>WD 6</c:v>
                </c:pt>
                <c:pt idx="55">
                  <c:v>WD 7</c:v>
                </c:pt>
                <c:pt idx="56">
                  <c:v>WD 8</c:v>
                </c:pt>
                <c:pt idx="57">
                  <c:v>WD 9</c:v>
                </c:pt>
              </c:strCache>
            </c:strRef>
          </c:cat>
          <c:val>
            <c:numRef>
              <c:f>'Sales vol by Account'!$B$4:$B$62</c:f>
              <c:numCache>
                <c:formatCode>General</c:formatCode>
                <c:ptCount val="58"/>
                <c:pt idx="0">
                  <c:v>34686</c:v>
                </c:pt>
                <c:pt idx="1">
                  <c:v>27185</c:v>
                </c:pt>
                <c:pt idx="2">
                  <c:v>20785</c:v>
                </c:pt>
                <c:pt idx="3">
                  <c:v>19479</c:v>
                </c:pt>
                <c:pt idx="4">
                  <c:v>26484</c:v>
                </c:pt>
                <c:pt idx="5">
                  <c:v>27074</c:v>
                </c:pt>
                <c:pt idx="6">
                  <c:v>16773</c:v>
                </c:pt>
                <c:pt idx="7">
                  <c:v>25995</c:v>
                </c:pt>
                <c:pt idx="8">
                  <c:v>30399</c:v>
                </c:pt>
                <c:pt idx="9">
                  <c:v>39413</c:v>
                </c:pt>
                <c:pt idx="10">
                  <c:v>21393</c:v>
                </c:pt>
                <c:pt idx="11">
                  <c:v>18576</c:v>
                </c:pt>
                <c:pt idx="12">
                  <c:v>24809</c:v>
                </c:pt>
                <c:pt idx="13">
                  <c:v>24323</c:v>
                </c:pt>
                <c:pt idx="14">
                  <c:v>23194</c:v>
                </c:pt>
                <c:pt idx="15">
                  <c:v>28630</c:v>
                </c:pt>
                <c:pt idx="16">
                  <c:v>20019</c:v>
                </c:pt>
                <c:pt idx="17">
                  <c:v>23053</c:v>
                </c:pt>
                <c:pt idx="18">
                  <c:v>23773</c:v>
                </c:pt>
                <c:pt idx="19">
                  <c:v>30193</c:v>
                </c:pt>
                <c:pt idx="20">
                  <c:v>29042</c:v>
                </c:pt>
                <c:pt idx="21">
                  <c:v>30450</c:v>
                </c:pt>
                <c:pt idx="22">
                  <c:v>24084</c:v>
                </c:pt>
                <c:pt idx="23">
                  <c:v>39331</c:v>
                </c:pt>
                <c:pt idx="24">
                  <c:v>31127</c:v>
                </c:pt>
                <c:pt idx="25">
                  <c:v>22203</c:v>
                </c:pt>
                <c:pt idx="26">
                  <c:v>28460</c:v>
                </c:pt>
                <c:pt idx="27">
                  <c:v>27558</c:v>
                </c:pt>
                <c:pt idx="28">
                  <c:v>21927</c:v>
                </c:pt>
                <c:pt idx="29">
                  <c:v>28665</c:v>
                </c:pt>
                <c:pt idx="30">
                  <c:v>30734</c:v>
                </c:pt>
                <c:pt idx="31">
                  <c:v>16060</c:v>
                </c:pt>
                <c:pt idx="32">
                  <c:v>25089</c:v>
                </c:pt>
                <c:pt idx="33">
                  <c:v>17938</c:v>
                </c:pt>
                <c:pt idx="34">
                  <c:v>19766</c:v>
                </c:pt>
                <c:pt idx="35">
                  <c:v>23066</c:v>
                </c:pt>
                <c:pt idx="36">
                  <c:v>23830</c:v>
                </c:pt>
                <c:pt idx="37">
                  <c:v>18447</c:v>
                </c:pt>
                <c:pt idx="38">
                  <c:v>18981</c:v>
                </c:pt>
                <c:pt idx="39">
                  <c:v>16319</c:v>
                </c:pt>
                <c:pt idx="40">
                  <c:v>32872</c:v>
                </c:pt>
                <c:pt idx="41">
                  <c:v>19401</c:v>
                </c:pt>
                <c:pt idx="42">
                  <c:v>30946</c:v>
                </c:pt>
                <c:pt idx="43">
                  <c:v>10574</c:v>
                </c:pt>
                <c:pt idx="44">
                  <c:v>17038</c:v>
                </c:pt>
                <c:pt idx="45">
                  <c:v>8676</c:v>
                </c:pt>
                <c:pt idx="46">
                  <c:v>23827</c:v>
                </c:pt>
                <c:pt idx="47">
                  <c:v>29730</c:v>
                </c:pt>
                <c:pt idx="48">
                  <c:v>21461</c:v>
                </c:pt>
                <c:pt idx="49">
                  <c:v>22328</c:v>
                </c:pt>
                <c:pt idx="50">
                  <c:v>25197</c:v>
                </c:pt>
                <c:pt idx="51">
                  <c:v>27508</c:v>
                </c:pt>
                <c:pt idx="52">
                  <c:v>19283</c:v>
                </c:pt>
                <c:pt idx="53">
                  <c:v>29285</c:v>
                </c:pt>
                <c:pt idx="54">
                  <c:v>21609</c:v>
                </c:pt>
                <c:pt idx="55">
                  <c:v>28608</c:v>
                </c:pt>
                <c:pt idx="56">
                  <c:v>36951</c:v>
                </c:pt>
                <c:pt idx="57">
                  <c:v>26867</c:v>
                </c:pt>
              </c:numCache>
            </c:numRef>
          </c:val>
          <c:extLst>
            <c:ext xmlns:c16="http://schemas.microsoft.com/office/drawing/2014/chart" uri="{C3380CC4-5D6E-409C-BE32-E72D297353CC}">
              <c16:uniqueId val="{00000000-5BA8-470A-BE56-8ED5DE9E0AF0}"/>
            </c:ext>
          </c:extLst>
        </c:ser>
        <c:dLbls>
          <c:dLblPos val="outEnd"/>
          <c:showLegendKey val="0"/>
          <c:showVal val="0"/>
          <c:showCatName val="0"/>
          <c:showSerName val="0"/>
          <c:showPercent val="0"/>
          <c:showBubbleSize val="0"/>
        </c:dLbls>
        <c:gapWidth val="219"/>
        <c:overlap val="-27"/>
        <c:axId val="1181527119"/>
        <c:axId val="1270159023"/>
      </c:barChart>
      <c:catAx>
        <c:axId val="118152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9023"/>
        <c:crosses val="autoZero"/>
        <c:auto val="1"/>
        <c:lblAlgn val="ctr"/>
        <c:lblOffset val="100"/>
        <c:noMultiLvlLbl val="0"/>
      </c:catAx>
      <c:valAx>
        <c:axId val="1270159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2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Analysis.xlsx]Sales trend by product 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Product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cmpd="sng">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cmpd="sng">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 by product 1'!$B$11</c:f>
              <c:strCache>
                <c:ptCount val="1"/>
                <c:pt idx="0">
                  <c:v>Total</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cmpd="sng">
                <a:solidFill>
                  <a:schemeClr val="accent4">
                    <a:lumMod val="60000"/>
                    <a:lumOff val="40000"/>
                  </a:schemeClr>
                </a:solidFill>
                <a:round/>
              </a:ln>
              <a:effectLst/>
            </c:spPr>
            <c:extLst>
              <c:ext xmlns:c16="http://schemas.microsoft.com/office/drawing/2014/chart" uri="{C3380CC4-5D6E-409C-BE32-E72D297353CC}">
                <c16:uniqueId val="{00000001-1112-4C28-AC6F-889692B11D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product 1'!$A$12:$A$17</c:f>
              <c:strCache>
                <c:ptCount val="5"/>
                <c:pt idx="0">
                  <c:v>2017</c:v>
                </c:pt>
                <c:pt idx="1">
                  <c:v>2018</c:v>
                </c:pt>
                <c:pt idx="2">
                  <c:v>2019</c:v>
                </c:pt>
                <c:pt idx="3">
                  <c:v>2020</c:v>
                </c:pt>
                <c:pt idx="4">
                  <c:v>2021</c:v>
                </c:pt>
              </c:strCache>
            </c:strRef>
          </c:cat>
          <c:val>
            <c:numRef>
              <c:f>'Sales trend by product 1'!$B$12:$B$17</c:f>
              <c:numCache>
                <c:formatCode>General</c:formatCode>
                <c:ptCount val="5"/>
                <c:pt idx="0">
                  <c:v>188371</c:v>
                </c:pt>
                <c:pt idx="1">
                  <c:v>236399</c:v>
                </c:pt>
                <c:pt idx="2">
                  <c:v>278319</c:v>
                </c:pt>
                <c:pt idx="3">
                  <c:v>337542</c:v>
                </c:pt>
                <c:pt idx="4">
                  <c:v>390843</c:v>
                </c:pt>
              </c:numCache>
            </c:numRef>
          </c:val>
          <c:smooth val="0"/>
          <c:extLst>
            <c:ext xmlns:c16="http://schemas.microsoft.com/office/drawing/2014/chart" uri="{C3380CC4-5D6E-409C-BE32-E72D297353CC}">
              <c16:uniqueId val="{00000002-1112-4C28-AC6F-889692B11D8B}"/>
            </c:ext>
          </c:extLst>
        </c:ser>
        <c:dLbls>
          <c:dLblPos val="t"/>
          <c:showLegendKey val="0"/>
          <c:showVal val="1"/>
          <c:showCatName val="0"/>
          <c:showSerName val="0"/>
          <c:showPercent val="0"/>
          <c:showBubbleSize val="0"/>
        </c:dLbls>
        <c:marker val="1"/>
        <c:smooth val="0"/>
        <c:axId val="1481724511"/>
        <c:axId val="1481720191"/>
      </c:lineChart>
      <c:catAx>
        <c:axId val="148172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0191"/>
        <c:crosses val="autoZero"/>
        <c:auto val="1"/>
        <c:lblAlgn val="ctr"/>
        <c:lblOffset val="100"/>
        <c:noMultiLvlLbl val="0"/>
      </c:catAx>
      <c:valAx>
        <c:axId val="148172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Analysis.xlsx]Account Destribution By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Account Destribution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ysClr val="windowText" lastClr="000000"/>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'Account Destribution By Type'!$B$3</c:f>
              <c:strCache>
                <c:ptCount val="1"/>
                <c:pt idx="0">
                  <c:v>Total</c:v>
                </c:pt>
              </c:strCache>
            </c:strRef>
          </c:tx>
          <c:spPr>
            <a:solidFill>
              <a:schemeClr val="accent2"/>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 Destribution By Type'!$A$4:$A$8</c:f>
              <c:strCache>
                <c:ptCount val="4"/>
                <c:pt idx="0">
                  <c:v>Medium Business</c:v>
                </c:pt>
                <c:pt idx="1">
                  <c:v>Online Retailer</c:v>
                </c:pt>
                <c:pt idx="2">
                  <c:v>Small Business</c:v>
                </c:pt>
                <c:pt idx="3">
                  <c:v>Wholesale Distributor</c:v>
                </c:pt>
              </c:strCache>
            </c:strRef>
          </c:cat>
          <c:val>
            <c:numRef>
              <c:f>'Account Destribution By Type'!$B$4:$B$8</c:f>
              <c:numCache>
                <c:formatCode>General</c:formatCode>
                <c:ptCount val="4"/>
                <c:pt idx="0">
                  <c:v>15</c:v>
                </c:pt>
                <c:pt idx="1">
                  <c:v>15</c:v>
                </c:pt>
                <c:pt idx="2">
                  <c:v>13</c:v>
                </c:pt>
                <c:pt idx="3">
                  <c:v>15</c:v>
                </c:pt>
              </c:numCache>
            </c:numRef>
          </c:val>
          <c:extLst>
            <c:ext xmlns:c16="http://schemas.microsoft.com/office/drawing/2014/chart" uri="{C3380CC4-5D6E-409C-BE32-E72D297353CC}">
              <c16:uniqueId val="{00000002-246F-4D96-804B-75ED8F8E74E1}"/>
            </c:ext>
          </c:extLst>
        </c:ser>
        <c:dLbls>
          <c:dLblPos val="outEnd"/>
          <c:showLegendKey val="0"/>
          <c:showVal val="1"/>
          <c:showCatName val="0"/>
          <c:showSerName val="0"/>
          <c:showPercent val="0"/>
          <c:showBubbleSize val="0"/>
        </c:dLbls>
        <c:gapWidth val="219"/>
        <c:overlap val="-27"/>
        <c:axId val="1190142399"/>
        <c:axId val="1190141919"/>
      </c:barChart>
      <c:catAx>
        <c:axId val="119014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1919"/>
        <c:crosses val="autoZero"/>
        <c:auto val="1"/>
        <c:lblAlgn val="ctr"/>
        <c:lblOffset val="100"/>
        <c:noMultiLvlLbl val="0"/>
      </c:catAx>
      <c:valAx>
        <c:axId val="1190141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4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Analysis.xlsx]Participation in marketing!PivotTable4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Participation % in marketing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98611111111105"/>
              <c:y val="2.105314960629921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8.6327427821522307E-2"/>
              <c:y val="0.1424763050452026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2448031496062992"/>
              <c:y val="-7.41546369203849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2328083989501313E-2"/>
              <c:y val="-0.15355314960629912"/>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'Participation in marketing'!$B$14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A9-4A4B-B21D-5898C5F5F6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61A9-4A4B-B21D-5898C5F5F6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1A9-4A4B-B21D-5898C5F5F6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61A9-4A4B-B21D-5898C5F5F65A}"/>
              </c:ext>
            </c:extLst>
          </c:dPt>
          <c:dLbls>
            <c:dLbl>
              <c:idx val="0"/>
              <c:layout>
                <c:manualLayout>
                  <c:x val="-0.13098611111111105"/>
                  <c:y val="2.10531496062992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A9-4A4B-B21D-5898C5F5F65A}"/>
                </c:ext>
              </c:extLst>
            </c:dLbl>
            <c:dLbl>
              <c:idx val="1"/>
              <c:layout>
                <c:manualLayout>
                  <c:x val="1.2328083989501313E-2"/>
                  <c:y val="-0.15355314960629912"/>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A9-4A4B-B21D-5898C5F5F65A}"/>
                </c:ext>
              </c:extLst>
            </c:dLbl>
            <c:dLbl>
              <c:idx val="2"/>
              <c:layout>
                <c:manualLayout>
                  <c:x val="0.12448031496062992"/>
                  <c:y val="-7.41546369203849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A9-4A4B-B21D-5898C5F5F65A}"/>
                </c:ext>
              </c:extLst>
            </c:dLbl>
            <c:dLbl>
              <c:idx val="3"/>
              <c:layout>
                <c:manualLayout>
                  <c:x val="8.6327427821522307E-2"/>
                  <c:y val="0.142476305045202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1A9-4A4B-B21D-5898C5F5F65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'Participation in marketing'!$A$15:$A$23</c:f>
              <c:multiLvlStrCache>
                <c:ptCount val="4"/>
                <c:lvl>
                  <c:pt idx="0">
                    <c:v>41</c:v>
                  </c:pt>
                  <c:pt idx="1">
                    <c:v>19</c:v>
                  </c:pt>
                  <c:pt idx="2">
                    <c:v>16</c:v>
                  </c:pt>
                  <c:pt idx="3">
                    <c:v>22</c:v>
                  </c:pt>
                </c:lvl>
                <c:lvl>
                  <c:pt idx="0">
                    <c:v>Catalog Inclusion</c:v>
                  </c:pt>
                  <c:pt idx="1">
                    <c:v>Coupons</c:v>
                  </c:pt>
                  <c:pt idx="2">
                    <c:v>Posters</c:v>
                  </c:pt>
                  <c:pt idx="3">
                    <c:v>Social Media</c:v>
                  </c:pt>
                </c:lvl>
              </c:multiLvlStrCache>
            </c:multiLvlStrRef>
          </c:cat>
          <c:val>
            <c:numRef>
              <c:f>'Participation in marketing'!$B$15:$B$23</c:f>
              <c:numCache>
                <c:formatCode>General</c:formatCode>
                <c:ptCount val="4"/>
                <c:pt idx="0">
                  <c:v>0.7068965517241379</c:v>
                </c:pt>
                <c:pt idx="1">
                  <c:v>0.32758620689655171</c:v>
                </c:pt>
                <c:pt idx="2">
                  <c:v>0.27586206896551724</c:v>
                </c:pt>
                <c:pt idx="3">
                  <c:v>0.37931034482758619</c:v>
                </c:pt>
              </c:numCache>
            </c:numRef>
          </c:val>
          <c:extLst>
            <c:ext xmlns:c16="http://schemas.microsoft.com/office/drawing/2014/chart" uri="{C3380CC4-5D6E-409C-BE32-E72D297353CC}">
              <c16:uniqueId val="{00000000-61A9-4A4B-B21D-5898C5F5F6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Analysis.xlsx]Sales vol by Account!PivotTable6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Account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A891E"/>
          </a:solidFill>
          <a:ln>
            <a:noFill/>
          </a:ln>
          <a:effectLst/>
        </c:spPr>
        <c:marker>
          <c:symbol val="none"/>
        </c:marker>
      </c:pivotFmt>
    </c:pivotFmts>
    <c:plotArea>
      <c:layout/>
      <c:barChart>
        <c:barDir val="col"/>
        <c:grouping val="clustered"/>
        <c:varyColors val="0"/>
        <c:ser>
          <c:idx val="0"/>
          <c:order val="0"/>
          <c:tx>
            <c:strRef>
              <c:f>'Sales vol by Account'!$B$3</c:f>
              <c:strCache>
                <c:ptCount val="1"/>
                <c:pt idx="0">
                  <c:v>Total</c:v>
                </c:pt>
              </c:strCache>
            </c:strRef>
          </c:tx>
          <c:spPr>
            <a:solidFill>
              <a:srgbClr val="EA891E"/>
            </a:solidFill>
            <a:ln>
              <a:noFill/>
            </a:ln>
            <a:effectLst/>
          </c:spPr>
          <c:invertIfNegative val="0"/>
          <c:dLbls>
            <c:delete val="1"/>
          </c:dLbls>
          <c:cat>
            <c:strRef>
              <c:f>'Sales vol by Account'!$A$4:$A$62</c:f>
              <c:strCache>
                <c:ptCount val="58"/>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14</c:v>
                </c:pt>
                <c:pt idx="35">
                  <c:v>SB 15</c:v>
                </c:pt>
                <c:pt idx="36">
                  <c:v>SB 2</c:v>
                </c:pt>
                <c:pt idx="37">
                  <c:v>SB 3</c:v>
                </c:pt>
                <c:pt idx="38">
                  <c:v>SB 4</c:v>
                </c:pt>
                <c:pt idx="39">
                  <c:v>SB 5</c:v>
                </c:pt>
                <c:pt idx="40">
                  <c:v>SB 6</c:v>
                </c:pt>
                <c:pt idx="41">
                  <c:v>SB 7</c:v>
                </c:pt>
                <c:pt idx="42">
                  <c:v>SB 9</c:v>
                </c:pt>
                <c:pt idx="43">
                  <c:v>WD 1</c:v>
                </c:pt>
                <c:pt idx="44">
                  <c:v>WD 10</c:v>
                </c:pt>
                <c:pt idx="45">
                  <c:v>WD 11</c:v>
                </c:pt>
                <c:pt idx="46">
                  <c:v>WD 12</c:v>
                </c:pt>
                <c:pt idx="47">
                  <c:v>WD 13</c:v>
                </c:pt>
                <c:pt idx="48">
                  <c:v>WD 14</c:v>
                </c:pt>
                <c:pt idx="49">
                  <c:v>WD 15</c:v>
                </c:pt>
                <c:pt idx="50">
                  <c:v>WD 2</c:v>
                </c:pt>
                <c:pt idx="51">
                  <c:v>WD 3</c:v>
                </c:pt>
                <c:pt idx="52">
                  <c:v>WD 4</c:v>
                </c:pt>
                <c:pt idx="53">
                  <c:v>WD 5</c:v>
                </c:pt>
                <c:pt idx="54">
                  <c:v>WD 6</c:v>
                </c:pt>
                <c:pt idx="55">
                  <c:v>WD 7</c:v>
                </c:pt>
                <c:pt idx="56">
                  <c:v>WD 8</c:v>
                </c:pt>
                <c:pt idx="57">
                  <c:v>WD 9</c:v>
                </c:pt>
              </c:strCache>
            </c:strRef>
          </c:cat>
          <c:val>
            <c:numRef>
              <c:f>'Sales vol by Account'!$B$4:$B$62</c:f>
              <c:numCache>
                <c:formatCode>General</c:formatCode>
                <c:ptCount val="58"/>
                <c:pt idx="0">
                  <c:v>34686</c:v>
                </c:pt>
                <c:pt idx="1">
                  <c:v>27185</c:v>
                </c:pt>
                <c:pt idx="2">
                  <c:v>20785</c:v>
                </c:pt>
                <c:pt idx="3">
                  <c:v>19479</c:v>
                </c:pt>
                <c:pt idx="4">
                  <c:v>26484</c:v>
                </c:pt>
                <c:pt idx="5">
                  <c:v>27074</c:v>
                </c:pt>
                <c:pt idx="6">
                  <c:v>16773</c:v>
                </c:pt>
                <c:pt idx="7">
                  <c:v>25995</c:v>
                </c:pt>
                <c:pt idx="8">
                  <c:v>30399</c:v>
                </c:pt>
                <c:pt idx="9">
                  <c:v>39413</c:v>
                </c:pt>
                <c:pt idx="10">
                  <c:v>21393</c:v>
                </c:pt>
                <c:pt idx="11">
                  <c:v>18576</c:v>
                </c:pt>
                <c:pt idx="12">
                  <c:v>24809</c:v>
                </c:pt>
                <c:pt idx="13">
                  <c:v>24323</c:v>
                </c:pt>
                <c:pt idx="14">
                  <c:v>23194</c:v>
                </c:pt>
                <c:pt idx="15">
                  <c:v>28630</c:v>
                </c:pt>
                <c:pt idx="16">
                  <c:v>20019</c:v>
                </c:pt>
                <c:pt idx="17">
                  <c:v>23053</c:v>
                </c:pt>
                <c:pt idx="18">
                  <c:v>23773</c:v>
                </c:pt>
                <c:pt idx="19">
                  <c:v>30193</c:v>
                </c:pt>
                <c:pt idx="20">
                  <c:v>29042</c:v>
                </c:pt>
                <c:pt idx="21">
                  <c:v>30450</c:v>
                </c:pt>
                <c:pt idx="22">
                  <c:v>24084</c:v>
                </c:pt>
                <c:pt idx="23">
                  <c:v>39331</c:v>
                </c:pt>
                <c:pt idx="24">
                  <c:v>31127</c:v>
                </c:pt>
                <c:pt idx="25">
                  <c:v>22203</c:v>
                </c:pt>
                <c:pt idx="26">
                  <c:v>28460</c:v>
                </c:pt>
                <c:pt idx="27">
                  <c:v>27558</c:v>
                </c:pt>
                <c:pt idx="28">
                  <c:v>21927</c:v>
                </c:pt>
                <c:pt idx="29">
                  <c:v>28665</c:v>
                </c:pt>
                <c:pt idx="30">
                  <c:v>30734</c:v>
                </c:pt>
                <c:pt idx="31">
                  <c:v>16060</c:v>
                </c:pt>
                <c:pt idx="32">
                  <c:v>25089</c:v>
                </c:pt>
                <c:pt idx="33">
                  <c:v>17938</c:v>
                </c:pt>
                <c:pt idx="34">
                  <c:v>19766</c:v>
                </c:pt>
                <c:pt idx="35">
                  <c:v>23066</c:v>
                </c:pt>
                <c:pt idx="36">
                  <c:v>23830</c:v>
                </c:pt>
                <c:pt idx="37">
                  <c:v>18447</c:v>
                </c:pt>
                <c:pt idx="38">
                  <c:v>18981</c:v>
                </c:pt>
                <c:pt idx="39">
                  <c:v>16319</c:v>
                </c:pt>
                <c:pt idx="40">
                  <c:v>32872</c:v>
                </c:pt>
                <c:pt idx="41">
                  <c:v>19401</c:v>
                </c:pt>
                <c:pt idx="42">
                  <c:v>30946</c:v>
                </c:pt>
                <c:pt idx="43">
                  <c:v>10574</c:v>
                </c:pt>
                <c:pt idx="44">
                  <c:v>17038</c:v>
                </c:pt>
                <c:pt idx="45">
                  <c:v>8676</c:v>
                </c:pt>
                <c:pt idx="46">
                  <c:v>23827</c:v>
                </c:pt>
                <c:pt idx="47">
                  <c:v>29730</c:v>
                </c:pt>
                <c:pt idx="48">
                  <c:v>21461</c:v>
                </c:pt>
                <c:pt idx="49">
                  <c:v>22328</c:v>
                </c:pt>
                <c:pt idx="50">
                  <c:v>25197</c:v>
                </c:pt>
                <c:pt idx="51">
                  <c:v>27508</c:v>
                </c:pt>
                <c:pt idx="52">
                  <c:v>19283</c:v>
                </c:pt>
                <c:pt idx="53">
                  <c:v>29285</c:v>
                </c:pt>
                <c:pt idx="54">
                  <c:v>21609</c:v>
                </c:pt>
                <c:pt idx="55">
                  <c:v>28608</c:v>
                </c:pt>
                <c:pt idx="56">
                  <c:v>36951</c:v>
                </c:pt>
                <c:pt idx="57">
                  <c:v>26867</c:v>
                </c:pt>
              </c:numCache>
            </c:numRef>
          </c:val>
          <c:extLst>
            <c:ext xmlns:c16="http://schemas.microsoft.com/office/drawing/2014/chart" uri="{C3380CC4-5D6E-409C-BE32-E72D297353CC}">
              <c16:uniqueId val="{00000000-CD76-46EA-A061-EDC6638A1B41}"/>
            </c:ext>
          </c:extLst>
        </c:ser>
        <c:dLbls>
          <c:dLblPos val="outEnd"/>
          <c:showLegendKey val="0"/>
          <c:showVal val="1"/>
          <c:showCatName val="0"/>
          <c:showSerName val="0"/>
          <c:showPercent val="0"/>
          <c:showBubbleSize val="0"/>
        </c:dLbls>
        <c:gapWidth val="219"/>
        <c:overlap val="-27"/>
        <c:axId val="1181527119"/>
        <c:axId val="1270159023"/>
      </c:barChart>
      <c:catAx>
        <c:axId val="118152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Account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9023"/>
        <c:crosses val="autoZero"/>
        <c:auto val="1"/>
        <c:lblAlgn val="ctr"/>
        <c:lblOffset val="100"/>
        <c:noMultiLvlLbl val="0"/>
      </c:catAx>
      <c:valAx>
        <c:axId val="1270159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2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Analysis.xlsx]Sales trend by product 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Product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cmpd="sng">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 by product 1'!$B$11</c:f>
              <c:strCache>
                <c:ptCount val="1"/>
                <c:pt idx="0">
                  <c:v>Total</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cmpd="sng">
                <a:solidFill>
                  <a:schemeClr val="accent4">
                    <a:lumMod val="60000"/>
                    <a:lumOff val="40000"/>
                  </a:schemeClr>
                </a:solidFill>
                <a:round/>
              </a:ln>
              <a:effectLst/>
            </c:spPr>
            <c:extLst>
              <c:ext xmlns:c16="http://schemas.microsoft.com/office/drawing/2014/chart" uri="{C3380CC4-5D6E-409C-BE32-E72D297353CC}">
                <c16:uniqueId val="{00000003-1C85-4FF7-8A55-E862C8DA11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product 1'!$A$12:$A$17</c:f>
              <c:strCache>
                <c:ptCount val="5"/>
                <c:pt idx="0">
                  <c:v>2017</c:v>
                </c:pt>
                <c:pt idx="1">
                  <c:v>2018</c:v>
                </c:pt>
                <c:pt idx="2">
                  <c:v>2019</c:v>
                </c:pt>
                <c:pt idx="3">
                  <c:v>2020</c:v>
                </c:pt>
                <c:pt idx="4">
                  <c:v>2021</c:v>
                </c:pt>
              </c:strCache>
            </c:strRef>
          </c:cat>
          <c:val>
            <c:numRef>
              <c:f>'Sales trend by product 1'!$B$12:$B$17</c:f>
              <c:numCache>
                <c:formatCode>General</c:formatCode>
                <c:ptCount val="5"/>
                <c:pt idx="0">
                  <c:v>188371</c:v>
                </c:pt>
                <c:pt idx="1">
                  <c:v>236399</c:v>
                </c:pt>
                <c:pt idx="2">
                  <c:v>278319</c:v>
                </c:pt>
                <c:pt idx="3">
                  <c:v>337542</c:v>
                </c:pt>
                <c:pt idx="4">
                  <c:v>390843</c:v>
                </c:pt>
              </c:numCache>
            </c:numRef>
          </c:val>
          <c:smooth val="0"/>
          <c:extLst>
            <c:ext xmlns:c16="http://schemas.microsoft.com/office/drawing/2014/chart" uri="{C3380CC4-5D6E-409C-BE32-E72D297353CC}">
              <c16:uniqueId val="{00000000-1C85-4FF7-8A55-E862C8DA112B}"/>
            </c:ext>
          </c:extLst>
        </c:ser>
        <c:dLbls>
          <c:dLblPos val="t"/>
          <c:showLegendKey val="0"/>
          <c:showVal val="1"/>
          <c:showCatName val="0"/>
          <c:showSerName val="0"/>
          <c:showPercent val="0"/>
          <c:showBubbleSize val="0"/>
        </c:dLbls>
        <c:marker val="1"/>
        <c:smooth val="0"/>
        <c:axId val="1481724511"/>
        <c:axId val="1481720191"/>
      </c:lineChart>
      <c:catAx>
        <c:axId val="148172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0191"/>
        <c:crosses val="autoZero"/>
        <c:auto val="1"/>
        <c:lblAlgn val="ctr"/>
        <c:lblOffset val="100"/>
        <c:noMultiLvlLbl val="0"/>
      </c:catAx>
      <c:valAx>
        <c:axId val="148172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r>
              <a:rPr lang="en-US" sz="1400" b="1" i="0" u="none" strike="noStrike" baseline="0">
                <a:ln>
                  <a:noFill/>
                </a:ln>
                <a:solidFill>
                  <a:sysClr val="windowText" lastClr="000000">
                    <a:lumMod val="65000"/>
                    <a:lumOff val="35000"/>
                  </a:sysClr>
                </a:solidFill>
                <a:latin typeface="Calibri" panose="020F0502020204030204"/>
              </a:rPr>
              <a:t>Product </a:t>
            </a:r>
          </a:p>
          <a:p>
            <a:pPr algn="ctr" rtl="0">
              <a:defRPr>
                <a:ln>
                  <a:noFill/>
                </a:ln>
                <a:solidFill>
                  <a:sysClr val="windowText" lastClr="000000">
                    <a:lumMod val="65000"/>
                    <a:lumOff val="35000"/>
                  </a:sysClr>
                </a:solidFill>
              </a:defRPr>
            </a:pPr>
            <a:r>
              <a:rPr lang="en-US" sz="1400" b="1" i="0" u="none" strike="noStrike" baseline="0">
                <a:ln>
                  <a:noFill/>
                </a:ln>
                <a:solidFill>
                  <a:sysClr val="windowText" lastClr="000000">
                    <a:lumMod val="65000"/>
                    <a:lumOff val="35000"/>
                  </a:sysClr>
                </a:solidFill>
                <a:latin typeface="Calibri" panose="020F0502020204030204"/>
              </a:rPr>
              <a:t>Line adaption</a:t>
            </a:r>
          </a:p>
        </cx:rich>
      </cx:tx>
    </cx:title>
    <cx:plotArea>
      <cx:plotAreaRegion>
        <cx:series layoutId="funnel" uniqueId="{DAC8EA78-C8FB-470C-9059-DD370DDBC914}">
          <cx:tx>
            <cx:txData>
              <cx:f>_xlchart.v2.4</cx:f>
              <cx:v>Count</cx:v>
            </cx:txData>
          </cx:tx>
          <cx:spPr>
            <a:gradFill>
              <a:gsLst>
                <a:gs pos="0">
                  <a:schemeClr val="accent2">
                    <a:lumMod val="60000"/>
                    <a:lumOff val="40000"/>
                  </a:schemeClr>
                </a:gs>
                <a:gs pos="0">
                  <a:schemeClr val="accent2">
                    <a:lumMod val="0"/>
                    <a:lumOff val="100000"/>
                  </a:schemeClr>
                </a:gs>
                <a:gs pos="54000">
                  <a:srgbClr val="FFC000"/>
                </a:gs>
              </a:gsLst>
              <a:path path="circle">
                <a:fillToRect l="50000" t="-80000" r="50000" b="180000"/>
              </a:path>
            </a:gradFill>
          </cx:spPr>
          <cx:dataLabels>
            <cx:txPr>
              <a:bodyPr vertOverflow="overflow" horzOverflow="overflow" wrap="square" lIns="0" tIns="0" rIns="0" bIns="0"/>
              <a:lstStyle/>
              <a:p>
                <a:pPr algn="ctr" rtl="0">
                  <a:defRPr sz="900" b="0" i="0">
                    <a:ln>
                      <a:noFill/>
                    </a:ln>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IN">
                  <a:ln>
                    <a:noFill/>
                  </a:ln>
                  <a:solidFill>
                    <a:sysClr val="windowText" lastClr="000000">
                      <a:lumMod val="65000"/>
                      <a:lumOff val="35000"/>
                    </a:sysClr>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ln>
                  <a:noFill/>
                </a:ln>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IN">
              <a:ln>
                <a:noFill/>
              </a:ln>
              <a:solidFill>
                <a:sysClr val="windowText" lastClr="000000">
                  <a:lumMod val="65000"/>
                  <a:lumOff val="35000"/>
                </a:sysClr>
              </a:solidFill>
            </a:endParaRPr>
          </a:p>
        </cx:txPr>
      </cx:axis>
    </cx:plotArea>
  </cx:chart>
  <cx:spPr>
    <a:ln cap="rnd">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5 Year CAGR By Account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5 Year CAGR By Account</a:t>
          </a:r>
        </a:p>
      </cx:txPr>
    </cx:title>
    <cx:plotArea>
      <cx:plotAreaRegion>
        <cx:series layoutId="clusteredColumn" uniqueId="{FFB70B1E-B5F4-472A-BE8E-4B1E6AC2E5BF}">
          <cx:tx>
            <cx:txData>
              <cx:f>_xlchart.v1.1</cx:f>
              <cx:v>5 YR CAGR</cx:v>
            </cx:txData>
          </cx:tx>
          <cx:spPr>
            <a:solidFill>
              <a:srgbClr val="F5D367"/>
            </a:solidFill>
          </cx:spPr>
          <cx:dataId val="0"/>
          <cx:layoutPr>
            <cx:aggregation/>
          </cx:layoutPr>
          <cx:axisId val="1"/>
        </cx:series>
        <cx:series layoutId="paretoLine" ownerIdx="0" uniqueId="{FFA26D69-96CB-4888-AD85-C2F2C6A2DF48}">
          <cx:axisId val="2"/>
        </cx:series>
      </cx:plotAreaRegion>
      <cx:axis id="0">
        <cx:catScaling gapWidth="0"/>
        <cx:title>
          <cx:tx>
            <cx:txData>
              <cx:v>Account Name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Account Name</a:t>
              </a:r>
            </a:p>
          </cx:txPr>
        </cx:title>
        <cx:tickLabels/>
      </cx:axis>
      <cx:axis id="1">
        <cx:valScaling/>
        <cx:title>
          <cx:tx>
            <cx:txData>
              <cx:v>5 Year CAGR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5 Year CAGR</a:t>
              </a:r>
            </a:p>
          </cx:txPr>
        </cx:title>
        <cx:tickLabels/>
      </cx:axis>
      <cx:axis id="2">
        <cx:valScaling max="1" min="0"/>
        <cx:title/>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rich>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r>
              <a:rPr lang="en-US" sz="1400" b="1" i="0" u="none" strike="noStrike" baseline="0">
                <a:ln>
                  <a:noFill/>
                </a:ln>
                <a:solidFill>
                  <a:sysClr val="windowText" lastClr="000000">
                    <a:lumMod val="65000"/>
                    <a:lumOff val="35000"/>
                  </a:sysClr>
                </a:solidFill>
                <a:latin typeface="Calibri" panose="020F0502020204030204"/>
              </a:rPr>
              <a:t>Product </a:t>
            </a:r>
          </a:p>
          <a:p>
            <a:pPr algn="ctr" rtl="0">
              <a:defRPr>
                <a:ln>
                  <a:noFill/>
                </a:ln>
                <a:solidFill>
                  <a:sysClr val="windowText" lastClr="000000">
                    <a:lumMod val="65000"/>
                    <a:lumOff val="35000"/>
                  </a:sysClr>
                </a:solidFill>
              </a:defRPr>
            </a:pPr>
            <a:r>
              <a:rPr lang="en-US" sz="1400" b="1" i="0" u="none" strike="noStrike" baseline="0">
                <a:ln>
                  <a:noFill/>
                </a:ln>
                <a:solidFill>
                  <a:sysClr val="windowText" lastClr="000000">
                    <a:lumMod val="65000"/>
                    <a:lumOff val="35000"/>
                  </a:sysClr>
                </a:solidFill>
                <a:latin typeface="Calibri" panose="020F0502020204030204"/>
              </a:rPr>
              <a:t>Line adaption</a:t>
            </a:r>
          </a:p>
        </cx:rich>
      </cx:tx>
    </cx:title>
    <cx:plotArea>
      <cx:plotAreaRegion>
        <cx:series layoutId="funnel" uniqueId="{DAC8EA78-C8FB-470C-9059-DD370DDBC914}">
          <cx:tx>
            <cx:txData>
              <cx:f>_xlchart.v2.7</cx:f>
              <cx:v>Count</cx:v>
            </cx:txData>
          </cx:tx>
          <cx:spPr>
            <a:gradFill>
              <a:gsLst>
                <a:gs pos="0">
                  <a:schemeClr val="accent2">
                    <a:lumMod val="60000"/>
                    <a:lumOff val="40000"/>
                  </a:schemeClr>
                </a:gs>
                <a:gs pos="0">
                  <a:schemeClr val="accent2">
                    <a:lumMod val="0"/>
                    <a:lumOff val="100000"/>
                  </a:schemeClr>
                </a:gs>
                <a:gs pos="54000">
                  <a:srgbClr val="FFC000"/>
                </a:gs>
              </a:gsLst>
              <a:path path="circle">
                <a:fillToRect l="50000" t="-80000" r="50000" b="180000"/>
              </a:path>
            </a:gradFill>
          </cx:spPr>
          <cx:dataLabels>
            <cx:txPr>
              <a:bodyPr vertOverflow="overflow" horzOverflow="overflow" wrap="square" lIns="0" tIns="0" rIns="0" bIns="0"/>
              <a:lstStyle/>
              <a:p>
                <a:pPr algn="ctr" rtl="0">
                  <a:defRPr sz="900" b="0" i="0">
                    <a:ln>
                      <a:noFill/>
                    </a:ln>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IN">
                  <a:ln>
                    <a:noFill/>
                  </a:ln>
                  <a:solidFill>
                    <a:sysClr val="windowText" lastClr="000000">
                      <a:lumMod val="65000"/>
                      <a:lumOff val="35000"/>
                    </a:sysClr>
                  </a:solidFill>
                </a:endParaRPr>
              </a:p>
            </cx:txPr>
            <cx:visibility seriesName="0" categoryName="0" value="1"/>
          </cx:dataLabels>
          <cx:dataId val="0"/>
        </cx:series>
      </cx:plotAreaRegion>
      <cx:axis id="1">
        <cx:catScaling gapWidth="0.0599999987"/>
        <cx:tickLabels/>
        <cx:txPr>
          <a:bodyPr vertOverflow="overflow" horzOverflow="overflow" wrap="square" lIns="0" tIns="0" rIns="0" bIns="0"/>
          <a:lstStyle/>
          <a:p>
            <a:pPr algn="ctr" rtl="0">
              <a:defRPr sz="900" b="0" i="0">
                <a:ln>
                  <a:noFill/>
                </a:ln>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IN">
              <a:ln>
                <a:noFill/>
              </a:ln>
              <a:solidFill>
                <a:sysClr val="windowText" lastClr="000000">
                  <a:lumMod val="65000"/>
                  <a:lumOff val="35000"/>
                </a:sysClr>
              </a:solidFill>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5 Year CAGR By Account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5 Year CAGR By Account</a:t>
          </a:r>
        </a:p>
      </cx:txPr>
    </cx:title>
    <cx:plotArea>
      <cx:plotAreaRegion>
        <cx:series layoutId="clusteredColumn" uniqueId="{FFB70B1E-B5F4-472A-BE8E-4B1E6AC2E5BF}">
          <cx:tx>
            <cx:txData>
              <cx:f>_xlchart.v1.10</cx:f>
              <cx:v>5 YR CAGR</cx:v>
            </cx:txData>
          </cx:tx>
          <cx:spPr>
            <a:solidFill>
              <a:srgbClr val="F5D367"/>
            </a:solidFill>
          </cx:spPr>
          <cx:dataId val="0"/>
          <cx:layoutPr>
            <cx:aggregation/>
          </cx:layoutPr>
          <cx:axisId val="1"/>
        </cx:series>
        <cx:series layoutId="paretoLine" ownerIdx="0" uniqueId="{FFA26D69-96CB-4888-AD85-C2F2C6A2DF48}">
          <cx:axisId val="2"/>
        </cx:series>
      </cx:plotAreaRegion>
      <cx:axis id="0">
        <cx:catScaling gapWidth="0"/>
        <cx:title>
          <cx:tx>
            <cx:txData>
              <cx:v>Account Name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Account Name</a:t>
              </a:r>
            </a:p>
          </cx:txPr>
        </cx:title>
        <cx:tickLabels/>
      </cx:axis>
      <cx:axis id="1">
        <cx:valScaling/>
        <cx:title>
          <cx:tx>
            <cx:txData>
              <cx:v>5 Year CAGR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5 Year CAGR</a:t>
              </a:r>
            </a:p>
          </cx:txPr>
        </cx:title>
        <cx:tickLabels/>
      </cx:axis>
      <cx:axis id="2">
        <cx:valScaling max="1" min="0"/>
        <cx:title/>
        <cx:units unit="percentage"/>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312420</xdr:colOff>
      <xdr:row>3</xdr:row>
      <xdr:rowOff>76200</xdr:rowOff>
    </xdr:from>
    <xdr:to>
      <xdr:col>8</xdr:col>
      <xdr:colOff>441960</xdr:colOff>
      <xdr:row>15</xdr:row>
      <xdr:rowOff>102870</xdr:rowOff>
    </xdr:to>
    <xdr:graphicFrame macro="">
      <xdr:nvGraphicFramePr>
        <xdr:cNvPr id="2" name="Chart 1">
          <a:extLst>
            <a:ext uri="{FF2B5EF4-FFF2-40B4-BE49-F238E27FC236}">
              <a16:creationId xmlns:a16="http://schemas.microsoft.com/office/drawing/2014/main" id="{3152B160-09A4-4727-B16C-44B827BE4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16</xdr:row>
      <xdr:rowOff>15240</xdr:rowOff>
    </xdr:from>
    <xdr:to>
      <xdr:col>8</xdr:col>
      <xdr:colOff>449580</xdr:colOff>
      <xdr:row>27</xdr:row>
      <xdr:rowOff>76200</xdr:rowOff>
    </xdr:to>
    <xdr:graphicFrame macro="">
      <xdr:nvGraphicFramePr>
        <xdr:cNvPr id="3" name="Chart 2">
          <a:extLst>
            <a:ext uri="{FF2B5EF4-FFF2-40B4-BE49-F238E27FC236}">
              <a16:creationId xmlns:a16="http://schemas.microsoft.com/office/drawing/2014/main" id="{672ED313-16DB-4E78-B73F-245458B7E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563880</xdr:colOff>
      <xdr:row>3</xdr:row>
      <xdr:rowOff>91440</xdr:rowOff>
    </xdr:from>
    <xdr:to>
      <xdr:col>16</xdr:col>
      <xdr:colOff>152400</xdr:colOff>
      <xdr:row>15</xdr:row>
      <xdr:rowOff>106680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813A7BA-1878-4972-B8B4-13D88DBB0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40680" y="640080"/>
              <a:ext cx="4465320" cy="2209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541020</xdr:colOff>
      <xdr:row>16</xdr:row>
      <xdr:rowOff>45720</xdr:rowOff>
    </xdr:from>
    <xdr:to>
      <xdr:col>16</xdr:col>
      <xdr:colOff>129540</xdr:colOff>
      <xdr:row>27</xdr:row>
      <xdr:rowOff>76200</xdr:rowOff>
    </xdr:to>
    <xdr:graphicFrame macro="">
      <xdr:nvGraphicFramePr>
        <xdr:cNvPr id="5" name="Chart 4">
          <a:extLst>
            <a:ext uri="{FF2B5EF4-FFF2-40B4-BE49-F238E27FC236}">
              <a16:creationId xmlns:a16="http://schemas.microsoft.com/office/drawing/2014/main" id="{44A8208B-BFCD-4286-9175-2BACB549E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198120</xdr:colOff>
      <xdr:row>3</xdr:row>
      <xdr:rowOff>68580</xdr:rowOff>
    </xdr:from>
    <xdr:to>
      <xdr:col>23</xdr:col>
      <xdr:colOff>129540</xdr:colOff>
      <xdr:row>15</xdr:row>
      <xdr:rowOff>121920</xdr:rowOff>
    </xdr:to>
    <xdr:graphicFrame macro="">
      <xdr:nvGraphicFramePr>
        <xdr:cNvPr id="6" name="Chart 5">
          <a:extLst>
            <a:ext uri="{FF2B5EF4-FFF2-40B4-BE49-F238E27FC236}">
              <a16:creationId xmlns:a16="http://schemas.microsoft.com/office/drawing/2014/main" id="{9C7B9DEC-76E3-446A-8A1E-114FA22E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205740</xdr:colOff>
      <xdr:row>16</xdr:row>
      <xdr:rowOff>45720</xdr:rowOff>
    </xdr:from>
    <xdr:to>
      <xdr:col>23</xdr:col>
      <xdr:colOff>144780</xdr:colOff>
      <xdr:row>27</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650E7EB-BF09-48E5-ADB5-F85C1B026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59340" y="2971800"/>
              <a:ext cx="4206240" cy="2042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106679</xdr:rowOff>
    </xdr:from>
    <xdr:to>
      <xdr:col>2</xdr:col>
      <xdr:colOff>243840</xdr:colOff>
      <xdr:row>12</xdr:row>
      <xdr:rowOff>91440</xdr:rowOff>
    </xdr:to>
    <mc:AlternateContent xmlns:mc="http://schemas.openxmlformats.org/markup-compatibility/2006">
      <mc:Choice xmlns:a14="http://schemas.microsoft.com/office/drawing/2010/main" Requires="a14">
        <xdr:graphicFrame macro="">
          <xdr:nvGraphicFramePr>
            <xdr:cNvPr id="9" name="Account Name 1">
              <a:extLst>
                <a:ext uri="{FF2B5EF4-FFF2-40B4-BE49-F238E27FC236}">
                  <a16:creationId xmlns:a16="http://schemas.microsoft.com/office/drawing/2014/main" id="{06AB9A6D-B997-49E7-AF85-098C4BD86149}"/>
                </a:ext>
              </a:extLst>
            </xdr:cNvPr>
            <xdr:cNvGraphicFramePr/>
          </xdr:nvGraphicFramePr>
          <xdr:xfrm>
            <a:off x="0" y="0"/>
            <a:ext cx="0" cy="0"/>
          </xdr:xfrm>
          <a:graphic>
            <a:graphicData uri="http://schemas.microsoft.com/office/drawing/2010/slicer">
              <sle:slicer xmlns:sle="http://schemas.microsoft.com/office/drawing/2010/slicer" name="Account Name 1"/>
            </a:graphicData>
          </a:graphic>
        </xdr:graphicFrame>
      </mc:Choice>
      <mc:Fallback>
        <xdr:sp macro="" textlink="">
          <xdr:nvSpPr>
            <xdr:cNvPr id="0" name=""/>
            <xdr:cNvSpPr>
              <a:spLocks noTextEdit="1"/>
            </xdr:cNvSpPr>
          </xdr:nvSpPr>
          <xdr:spPr>
            <a:xfrm>
              <a:off x="0" y="655319"/>
              <a:ext cx="1463040" cy="1630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137160</xdr:rowOff>
    </xdr:from>
    <xdr:to>
      <xdr:col>2</xdr:col>
      <xdr:colOff>236220</xdr:colOff>
      <xdr:row>21</xdr:row>
      <xdr:rowOff>0</xdr:rowOff>
    </xdr:to>
    <mc:AlternateContent xmlns:mc="http://schemas.openxmlformats.org/markup-compatibility/2006">
      <mc:Choice xmlns:a14="http://schemas.microsoft.com/office/drawing/2010/main" Requires="a14">
        <xdr:graphicFrame macro="">
          <xdr:nvGraphicFramePr>
            <xdr:cNvPr id="10" name="Programm 1">
              <a:extLst>
                <a:ext uri="{FF2B5EF4-FFF2-40B4-BE49-F238E27FC236}">
                  <a16:creationId xmlns:a16="http://schemas.microsoft.com/office/drawing/2014/main" id="{0B33E901-BC6A-4189-994A-4AF6A2B9100E}"/>
                </a:ext>
              </a:extLst>
            </xdr:cNvPr>
            <xdr:cNvGraphicFramePr/>
          </xdr:nvGraphicFramePr>
          <xdr:xfrm>
            <a:off x="0" y="0"/>
            <a:ext cx="0" cy="0"/>
          </xdr:xfrm>
          <a:graphic>
            <a:graphicData uri="http://schemas.microsoft.com/office/drawing/2010/slicer">
              <sle:slicer xmlns:sle="http://schemas.microsoft.com/office/drawing/2010/slicer" name="Programm 1"/>
            </a:graphicData>
          </a:graphic>
        </xdr:graphicFrame>
      </mc:Choice>
      <mc:Fallback>
        <xdr:sp macro="" textlink="">
          <xdr:nvSpPr>
            <xdr:cNvPr id="0" name=""/>
            <xdr:cNvSpPr>
              <a:spLocks noTextEdit="1"/>
            </xdr:cNvSpPr>
          </xdr:nvSpPr>
          <xdr:spPr>
            <a:xfrm>
              <a:off x="0" y="2331720"/>
              <a:ext cx="145542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xdr:rowOff>
    </xdr:from>
    <xdr:to>
      <xdr:col>2</xdr:col>
      <xdr:colOff>220980</xdr:colOff>
      <xdr:row>27</xdr:row>
      <xdr:rowOff>45720</xdr:rowOff>
    </xdr:to>
    <mc:AlternateContent xmlns:mc="http://schemas.openxmlformats.org/markup-compatibility/2006">
      <mc:Choice xmlns:a14="http://schemas.microsoft.com/office/drawing/2010/main" Requires="a14">
        <xdr:graphicFrame macro="">
          <xdr:nvGraphicFramePr>
            <xdr:cNvPr id="11" name="Product Line 1">
              <a:extLst>
                <a:ext uri="{FF2B5EF4-FFF2-40B4-BE49-F238E27FC236}">
                  <a16:creationId xmlns:a16="http://schemas.microsoft.com/office/drawing/2014/main" id="{1D92F984-11BD-4DB9-BD76-91B427B759CE}"/>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3855720"/>
              <a:ext cx="14401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34290</xdr:rowOff>
    </xdr:from>
    <xdr:to>
      <xdr:col>13</xdr:col>
      <xdr:colOff>76200</xdr:colOff>
      <xdr:row>18</xdr:row>
      <xdr:rowOff>60960</xdr:rowOff>
    </xdr:to>
    <xdr:graphicFrame macro="">
      <xdr:nvGraphicFramePr>
        <xdr:cNvPr id="2" name="Chart 1">
          <a:extLst>
            <a:ext uri="{FF2B5EF4-FFF2-40B4-BE49-F238E27FC236}">
              <a16:creationId xmlns:a16="http://schemas.microsoft.com/office/drawing/2014/main" id="{152A0BE9-4E9E-2EFA-EBA6-02FA351B9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6</xdr:row>
      <xdr:rowOff>175260</xdr:rowOff>
    </xdr:from>
    <xdr:to>
      <xdr:col>15</xdr:col>
      <xdr:colOff>190500</xdr:colOff>
      <xdr:row>20</xdr:row>
      <xdr:rowOff>81915</xdr:rowOff>
    </xdr:to>
    <mc:AlternateContent xmlns:mc="http://schemas.openxmlformats.org/markup-compatibility/2006">
      <mc:Choice xmlns:a14="http://schemas.microsoft.com/office/drawing/2010/main" Requires="a14">
        <xdr:graphicFrame macro="">
          <xdr:nvGraphicFramePr>
            <xdr:cNvPr id="4" name="Account Name">
              <a:extLst>
                <a:ext uri="{FF2B5EF4-FFF2-40B4-BE49-F238E27FC236}">
                  <a16:creationId xmlns:a16="http://schemas.microsoft.com/office/drawing/2014/main" id="{DEC0E652-B222-A604-77EE-1B4669664CF6}"/>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630174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662940</xdr:colOff>
      <xdr:row>6</xdr:row>
      <xdr:rowOff>80010</xdr:rowOff>
    </xdr:from>
    <xdr:to>
      <xdr:col>8</xdr:col>
      <xdr:colOff>205740</xdr:colOff>
      <xdr:row>21</xdr:row>
      <xdr:rowOff>80010</xdr:rowOff>
    </xdr:to>
    <xdr:graphicFrame macro="">
      <xdr:nvGraphicFramePr>
        <xdr:cNvPr id="2" name="Chart 1">
          <a:extLst>
            <a:ext uri="{FF2B5EF4-FFF2-40B4-BE49-F238E27FC236}">
              <a16:creationId xmlns:a16="http://schemas.microsoft.com/office/drawing/2014/main" id="{B80C9F6F-81C5-4505-FDC7-3E41C69F5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266700</xdr:colOff>
      <xdr:row>6</xdr:row>
      <xdr:rowOff>175261</xdr:rowOff>
    </xdr:from>
    <xdr:to>
      <xdr:col>6</xdr:col>
      <xdr:colOff>449580</xdr:colOff>
      <xdr:row>15</xdr:row>
      <xdr:rowOff>38101</xdr:rowOff>
    </xdr:to>
    <mc:AlternateContent xmlns:mc="http://schemas.openxmlformats.org/markup-compatibility/2006">
      <mc:Choice xmlns:a14="http://schemas.microsoft.com/office/drawing/2010/main" Requires="a14">
        <xdr:graphicFrame macro="">
          <xdr:nvGraphicFramePr>
            <xdr:cNvPr id="3" name="Programm">
              <a:extLst>
                <a:ext uri="{FF2B5EF4-FFF2-40B4-BE49-F238E27FC236}">
                  <a16:creationId xmlns:a16="http://schemas.microsoft.com/office/drawing/2014/main" id="{2B8FBED6-4020-8DC4-1C05-E9B6F091B30B}"/>
                </a:ext>
              </a:extLst>
            </xdr:cNvPr>
            <xdr:cNvGraphicFramePr/>
          </xdr:nvGraphicFramePr>
          <xdr:xfrm>
            <a:off x="0" y="0"/>
            <a:ext cx="0" cy="0"/>
          </xdr:xfrm>
          <a:graphic>
            <a:graphicData uri="http://schemas.microsoft.com/office/drawing/2010/slicer">
              <sle:slicer xmlns:sle="http://schemas.microsoft.com/office/drawing/2010/slicer" name="Programm"/>
            </a:graphicData>
          </a:graphic>
        </xdr:graphicFrame>
      </mc:Choice>
      <mc:Fallback>
        <xdr:sp macro="" textlink="">
          <xdr:nvSpPr>
            <xdr:cNvPr id="0" name=""/>
            <xdr:cNvSpPr>
              <a:spLocks noTextEdit="1"/>
            </xdr:cNvSpPr>
          </xdr:nvSpPr>
          <xdr:spPr>
            <a:xfrm>
              <a:off x="4632960" y="1272541"/>
              <a:ext cx="18288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228600</xdr:colOff>
      <xdr:row>5</xdr:row>
      <xdr:rowOff>198120</xdr:rowOff>
    </xdr:from>
    <xdr:to>
      <xdr:col>14</xdr:col>
      <xdr:colOff>426720</xdr:colOff>
      <xdr:row>18</xdr:row>
      <xdr:rowOff>34290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F242399-69B9-F472-95D0-C6935F65BB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95400"/>
              <a:ext cx="4465320" cy="2579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472440</xdr:colOff>
      <xdr:row>6</xdr:row>
      <xdr:rowOff>175261</xdr:rowOff>
    </xdr:from>
    <xdr:to>
      <xdr:col>9</xdr:col>
      <xdr:colOff>472440</xdr:colOff>
      <xdr:row>13</xdr:row>
      <xdr:rowOff>30481</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A1D229EB-C530-8CD1-CB3D-6671B7C0CE2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632960" y="127254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41</xdr:row>
      <xdr:rowOff>34290</xdr:rowOff>
    </xdr:from>
    <xdr:to>
      <xdr:col>11</xdr:col>
      <xdr:colOff>228600</xdr:colOff>
      <xdr:row>56</xdr:row>
      <xdr:rowOff>34290</xdr:rowOff>
    </xdr:to>
    <xdr:graphicFrame macro="">
      <xdr:nvGraphicFramePr>
        <xdr:cNvPr id="2" name="Chart 1">
          <a:extLst>
            <a:ext uri="{FF2B5EF4-FFF2-40B4-BE49-F238E27FC236}">
              <a16:creationId xmlns:a16="http://schemas.microsoft.com/office/drawing/2014/main" id="{24DC4397-4F92-30EE-254C-4E3388775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548640</xdr:colOff>
      <xdr:row>6</xdr:row>
      <xdr:rowOff>34290</xdr:rowOff>
    </xdr:from>
    <xdr:to>
      <xdr:col>11</xdr:col>
      <xdr:colOff>243840</xdr:colOff>
      <xdr:row>21</xdr:row>
      <xdr:rowOff>34290</xdr:rowOff>
    </xdr:to>
    <xdr:graphicFrame macro="">
      <xdr:nvGraphicFramePr>
        <xdr:cNvPr id="2" name="Chart 1">
          <a:extLst>
            <a:ext uri="{FF2B5EF4-FFF2-40B4-BE49-F238E27FC236}">
              <a16:creationId xmlns:a16="http://schemas.microsoft.com/office/drawing/2014/main" id="{10C26C73-A89A-F8AB-528F-C11B72E3A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53340</xdr:colOff>
      <xdr:row>38</xdr:row>
      <xdr:rowOff>34290</xdr:rowOff>
    </xdr:from>
    <xdr:to>
      <xdr:col>14</xdr:col>
      <xdr:colOff>358140</xdr:colOff>
      <xdr:row>53</xdr:row>
      <xdr:rowOff>34290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A61CC4-8123-9623-BE34-FD03C52E7C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69837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u Kande" refreshedDate="45489.700219675928" createdVersion="8" refreshedVersion="8" minRefreshableVersion="3" recordCount="58" xr:uid="{A6D115C5-2550-4AA9-94B9-BA6B6FD510F8}">
  <cacheSource type="worksheet">
    <worksheetSource ref="A4:R62" sheet="DATA"/>
  </cacheSource>
  <cacheFields count="18">
    <cacheField name="Account Name" numFmtId="0">
      <sharedItems count="58">
        <s v="SB 1"/>
        <s v="SB 2"/>
        <s v="SB 3"/>
        <s v="SB 4"/>
        <s v="SB 5"/>
        <s v="SB 6"/>
        <s v="SB 7"/>
        <s v="SB 9"/>
        <s v="SB 10"/>
        <s v="SB 11"/>
        <s v="SB 12"/>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73"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8922"/>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2.2455667067018901" count="58">
        <n v="0.46352749292411066"/>
        <n v="0.25489826874508914"/>
        <n v="0.68595057009486848"/>
        <n v="0.79606828454142997"/>
        <n v="0.42582583880267388"/>
        <n v="0.390755806385503"/>
        <n v="-0.61139202601329412"/>
        <n v="-0.29790601141591733"/>
        <n v="0.40734683274409145"/>
        <n v="-0.25247905109930902"/>
        <n v="0.3690560602470212"/>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2462130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u Kande" refreshedDate="45489.742425231481" createdVersion="8" refreshedVersion="8" minRefreshableVersion="3" recordCount="4" xr:uid="{9CC9B47D-0200-4AD5-97F7-3DC5B6EF2F9D}">
  <cacheSource type="worksheet">
    <worksheetSource ref="A3:C7" sheet="Participation in marketing"/>
  </cacheSource>
  <cacheFields count="3">
    <cacheField name="Programm" numFmtId="0">
      <sharedItems count="4">
        <s v="Social Media"/>
        <s v="Coupons"/>
        <s v="Catalog Inclusion"/>
        <s v="Posters"/>
      </sharedItems>
    </cacheField>
    <cacheField name="Count" numFmtId="0">
      <sharedItems containsSemiMixedTypes="0" containsString="0" containsNumber="1" containsInteger="1" minValue="16" maxValue="41" count="4">
        <n v="22"/>
        <n v="19"/>
        <n v="41"/>
        <n v="16"/>
      </sharedItems>
    </cacheField>
    <cacheField name="Participation rate" numFmtId="0">
      <sharedItems containsSemiMixedTypes="0" containsString="0" containsNumber="1" minValue="0.27586206896551724" maxValue="0.7068965517241379"/>
    </cacheField>
  </cacheFields>
  <extLst>
    <ext xmlns:x14="http://schemas.microsoft.com/office/spreadsheetml/2009/9/main" uri="{725AE2AE-9491-48be-B2B4-4EB974FC3084}">
      <x14:pivotCacheDefinition pivotCacheId="3919511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u Kande" refreshedDate="45489.747715046295" createdVersion="8" refreshedVersion="8" minRefreshableVersion="3" recordCount="5" xr:uid="{690279CE-F3BE-431D-BAE0-BC65C18164D8}">
  <cacheSource type="worksheet">
    <worksheetSource ref="A3:B8" sheet="Sales trend by product 1"/>
  </cacheSource>
  <cacheFields count="2">
    <cacheField name="Year" numFmtId="0">
      <sharedItems containsSemiMixedTypes="0" containsString="0" containsNumber="1" containsInteger="1" minValue="2017" maxValue="2021" count="5">
        <n v="2017"/>
        <n v="2018"/>
        <n v="2019"/>
        <n v="2020"/>
        <n v="2021"/>
      </sharedItems>
    </cacheField>
    <cacheField name="Total sales" numFmtId="0">
      <sharedItems containsSemiMixedTypes="0" containsString="0" containsNumber="1" containsInteger="1" minValue="188371" maxValue="39084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u Kande" refreshedDate="45489.751227777779" createdVersion="8" refreshedVersion="8" minRefreshableVersion="3" recordCount="58" xr:uid="{398FE545-CAC8-448E-8D97-E741EFB6B0DB}">
  <cacheSource type="worksheet">
    <worksheetSource ref="A4:S62" sheet="DATA"/>
  </cacheSource>
  <cacheFields count="19">
    <cacheField name="Account Name" numFmtId="0">
      <sharedItems count="58">
        <s v="SB 1"/>
        <s v="SB 2"/>
        <s v="SB 3"/>
        <s v="SB 4"/>
        <s v="SB 5"/>
        <s v="SB 6"/>
        <s v="SB 7"/>
        <s v="SB 9"/>
        <s v="SB 10"/>
        <s v="SB 11"/>
        <s v="SB 12"/>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73"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8922"/>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2.2455667067018901"/>
    </cacheField>
    <cacheField name="Total Sales" numFmtId="0">
      <sharedItems containsSemiMixedTypes="0" containsString="0" containsNumber="1" containsInteger="1" minValue="8676" maxValue="3941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u Kande" refreshedDate="45489.811928240742" createdVersion="8" refreshedVersion="8" minRefreshableVersion="3" recordCount="3" xr:uid="{9B80A3C6-F70D-467E-A000-9E5D857021DE}">
  <cacheSource type="worksheet">
    <worksheetSource ref="A4:B7" sheet="Product line adaption"/>
  </cacheSource>
  <cacheFields count="2">
    <cacheField name="Product Line" numFmtId="0">
      <sharedItems count="3">
        <s v="Product Line 1"/>
        <s v="Product Line 2"/>
        <s v="Product Line 3"/>
      </sharedItems>
    </cacheField>
    <cacheField name="Count" numFmtId="0">
      <sharedItems containsSemiMixedTypes="0" containsString="0" containsNumber="1" containsInteger="1" minValue="28" maxValue="58"/>
    </cacheField>
  </cacheFields>
  <extLst>
    <ext xmlns:x14="http://schemas.microsoft.com/office/spreadsheetml/2009/9/main" uri="{725AE2AE-9491-48be-B2B4-4EB974FC3084}">
      <x14:pivotCacheDefinition pivotCacheId="70409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2131 Patterson Road, Brooklyn NY 11201"/>
    <s v="Dorothy Rizzo"/>
    <s v="(880) 283-6803"/>
    <x v="0"/>
    <x v="0"/>
    <x v="0"/>
    <x v="0"/>
    <x v="0"/>
    <x v="0"/>
    <x v="0"/>
    <x v="0"/>
    <n v="1982"/>
    <n v="5388"/>
    <n v="7063"/>
    <n v="7208"/>
    <n v="9093"/>
    <x v="0"/>
  </r>
  <r>
    <x v="1"/>
    <s v="3685 Morningview Lane, New York NY 10013"/>
    <s v="Lawson Moore"/>
    <s v="(711) 426-7350"/>
    <x v="0"/>
    <x v="0"/>
    <x v="0"/>
    <x v="0"/>
    <x v="1"/>
    <x v="0"/>
    <x v="0"/>
    <x v="0"/>
    <n v="2786"/>
    <n v="3804"/>
    <n v="4121"/>
    <n v="6210"/>
    <n v="6909"/>
    <x v="1"/>
  </r>
  <r>
    <x v="2"/>
    <s v="2285 Ladybug Drive, New York NY 10013"/>
    <s v="Vin Hudson"/>
    <s v="(952) 952-5573"/>
    <x v="0"/>
    <x v="0"/>
    <x v="0"/>
    <x v="0"/>
    <x v="0"/>
    <x v="0"/>
    <x v="0"/>
    <x v="0"/>
    <n v="1209"/>
    <n v="1534"/>
    <n v="1634"/>
    <n v="4302"/>
    <n v="9768"/>
    <x v="2"/>
  </r>
  <r>
    <x v="3"/>
    <s v="2930 Southern Street, New York NY 10005"/>
    <s v="Susana Huels"/>
    <s v="(491) 505-6064"/>
    <x v="0"/>
    <x v="0"/>
    <x v="0"/>
    <x v="0"/>
    <x v="0"/>
    <x v="0"/>
    <x v="0"/>
    <x v="0"/>
    <n v="906"/>
    <n v="1251"/>
    <n v="2897"/>
    <n v="4499"/>
    <n v="9428"/>
    <x v="3"/>
  </r>
  <r>
    <x v="4"/>
    <s v="2807 Geraldine Lane, New York NY 10004"/>
    <s v="Shanna Hettinger"/>
    <s v="(412) 570-0596"/>
    <x v="0"/>
    <x v="0"/>
    <x v="0"/>
    <x v="1"/>
    <x v="0"/>
    <x v="0"/>
    <x v="0"/>
    <x v="0"/>
    <n v="1421"/>
    <n v="1893"/>
    <n v="2722"/>
    <n v="4410"/>
    <n v="5873"/>
    <x v="4"/>
  </r>
  <r>
    <x v="5"/>
    <s v="7778 Cherry Road, Bronx NY 10467"/>
    <s v="Roy McGlynn"/>
    <s v="(594) 807-4187"/>
    <x v="0"/>
    <x v="0"/>
    <x v="0"/>
    <x v="0"/>
    <x v="1"/>
    <x v="0"/>
    <x v="0"/>
    <x v="1"/>
    <n v="2341"/>
    <n v="6105"/>
    <n v="7777"/>
    <n v="7891"/>
    <n v="8758"/>
    <x v="5"/>
  </r>
  <r>
    <x v="6"/>
    <s v="48 Winchester Avenue, New York NY 10024"/>
    <s v="Lorena Posacco"/>
    <s v="(678) 294-8103"/>
    <x v="0"/>
    <x v="0"/>
    <x v="1"/>
    <x v="1"/>
    <x v="1"/>
    <x v="1"/>
    <x v="0"/>
    <x v="1"/>
    <n v="9252"/>
    <n v="8499"/>
    <n v="991"/>
    <n v="448"/>
    <n v="211"/>
    <x v="6"/>
  </r>
  <r>
    <x v="7"/>
    <s v="267 Third Road, New York NY 10034"/>
    <s v="Velma Riley"/>
    <s v="(697) 543-0310"/>
    <x v="0"/>
    <x v="0"/>
    <x v="1"/>
    <x v="1"/>
    <x v="1"/>
    <x v="1"/>
    <x v="0"/>
    <x v="1"/>
    <n v="9766"/>
    <n v="8049"/>
    <n v="5556"/>
    <n v="5202"/>
    <n v="2373"/>
    <x v="7"/>
  </r>
  <r>
    <x v="8"/>
    <s v="102 Coffee Court, Bronx NY 10461"/>
    <s v="Holly Gaines"/>
    <s v="(277) 456-4626"/>
    <x v="0"/>
    <x v="0"/>
    <x v="0"/>
    <x v="1"/>
    <x v="0"/>
    <x v="1"/>
    <x v="0"/>
    <x v="1"/>
    <n v="1530"/>
    <n v="1620"/>
    <n v="2027"/>
    <n v="4881"/>
    <n v="6002"/>
    <x v="8"/>
  </r>
  <r>
    <x v="9"/>
    <s v="44 W. Pheasant Street, Brooklyn NY 11233"/>
    <s v="Gary Brown"/>
    <s v="(459) 968-9453"/>
    <x v="0"/>
    <x v="0"/>
    <x v="1"/>
    <x v="1"/>
    <x v="1"/>
    <x v="1"/>
    <x v="1"/>
    <x v="1"/>
    <n v="7555"/>
    <n v="6551"/>
    <n v="5188"/>
    <n v="3436"/>
    <n v="2359"/>
    <x v="9"/>
  </r>
  <r>
    <x v="10"/>
    <s v="7488 N. Marconi Ave, Brooklyn NY 11237"/>
    <s v="Jeffrey Akins"/>
    <s v="(313) 417-8968"/>
    <x v="0"/>
    <x v="0"/>
    <x v="1"/>
    <x v="1"/>
    <x v="1"/>
    <x v="1"/>
    <x v="1"/>
    <x v="1"/>
    <n v="1532"/>
    <n v="2678"/>
    <n v="4068"/>
    <n v="4278"/>
    <n v="5382"/>
    <x v="10"/>
  </r>
  <r>
    <x v="11"/>
    <s v="8156 Lake View Street, New York, NY 10025"/>
    <s v="Debra Kroll"/>
    <s v="(628) 832-4986"/>
    <x v="0"/>
    <x v="0"/>
    <x v="0"/>
    <x v="0"/>
    <x v="0"/>
    <x v="0"/>
    <x v="0"/>
    <x v="0"/>
    <n v="861"/>
    <n v="1314"/>
    <n v="1810"/>
    <n v="6510"/>
    <n v="9271"/>
    <x v="11"/>
  </r>
  <r>
    <x v="12"/>
    <s v="44 Madison Dr, New York NY 10032"/>
    <s v="Kelly Boyd"/>
    <s v="(220) 929-0797"/>
    <x v="0"/>
    <x v="0"/>
    <x v="0"/>
    <x v="1"/>
    <x v="1"/>
    <x v="1"/>
    <x v="1"/>
    <x v="1"/>
    <n v="9058"/>
    <n v="4839"/>
    <n v="4776"/>
    <n v="4024"/>
    <n v="369"/>
    <x v="12"/>
  </r>
  <r>
    <x v="13"/>
    <s v="9848 Linden St, New York NY 10011"/>
    <s v="Dan Hill"/>
    <s v="(248) 450-0797"/>
    <x v="1"/>
    <x v="0"/>
    <x v="0"/>
    <x v="1"/>
    <x v="1"/>
    <x v="1"/>
    <x v="1"/>
    <x v="1"/>
    <n v="3501"/>
    <n v="7079"/>
    <n v="7438"/>
    <n v="7443"/>
    <n v="9225"/>
    <x v="13"/>
  </r>
  <r>
    <x v="14"/>
    <s v="805 South Pilgrim Court, Brooklyn NY 11225"/>
    <s v="Javier George"/>
    <s v="(964) 214-3742"/>
    <x v="1"/>
    <x v="0"/>
    <x v="0"/>
    <x v="1"/>
    <x v="1"/>
    <x v="1"/>
    <x v="1"/>
    <x v="1"/>
    <n v="3916"/>
    <n v="4218"/>
    <n v="5072"/>
    <n v="5201"/>
    <n v="7588"/>
    <x v="14"/>
  </r>
  <r>
    <x v="15"/>
    <s v="9132 Redwood Rd, Bronx NY 10466"/>
    <s v="Christopher Evans"/>
    <s v="(831) 406-6300"/>
    <x v="1"/>
    <x v="0"/>
    <x v="0"/>
    <x v="1"/>
    <x v="0"/>
    <x v="1"/>
    <x v="0"/>
    <x v="1"/>
    <n v="700"/>
    <n v="5721"/>
    <n v="6247"/>
    <n v="8495"/>
    <n v="9236"/>
    <x v="15"/>
  </r>
  <r>
    <x v="16"/>
    <s v="3 Warren Drive, New York NY 10040"/>
    <s v="Julie Ross"/>
    <s v="(778) 387-0744"/>
    <x v="1"/>
    <x v="0"/>
    <x v="0"/>
    <x v="1"/>
    <x v="1"/>
    <x v="1"/>
    <x v="1"/>
    <x v="1"/>
    <n v="9773"/>
    <n v="9179"/>
    <n v="8390"/>
    <n v="8256"/>
    <n v="3815"/>
    <x v="16"/>
  </r>
  <r>
    <x v="17"/>
    <s v="402 Bridgeton Lane, Bronx NY 10468"/>
    <s v="Bill Callahan"/>
    <s v="(617) 419-7996"/>
    <x v="1"/>
    <x v="0"/>
    <x v="0"/>
    <x v="1"/>
    <x v="0"/>
    <x v="1"/>
    <x v="0"/>
    <x v="1"/>
    <n v="73"/>
    <n v="3485"/>
    <n v="4592"/>
    <n v="5143"/>
    <n v="8100"/>
    <x v="17"/>
  </r>
  <r>
    <x v="18"/>
    <s v="6 E. Nichols Ave, New York NY 10027"/>
    <s v="Anthony Brooks"/>
    <s v="(349) 801-7566"/>
    <x v="1"/>
    <x v="0"/>
    <x v="0"/>
    <x v="1"/>
    <x v="0"/>
    <x v="1"/>
    <x v="0"/>
    <x v="1"/>
    <n v="238"/>
    <n v="1235"/>
    <n v="1822"/>
    <n v="7074"/>
    <n v="8207"/>
    <x v="18"/>
  </r>
  <r>
    <x v="19"/>
    <s v="323 North Edgewood St, Bronx NY 10457"/>
    <s v="Charlotte Leroux"/>
    <s v="(784) 634-6873"/>
    <x v="1"/>
    <x v="0"/>
    <x v="0"/>
    <x v="1"/>
    <x v="0"/>
    <x v="1"/>
    <x v="0"/>
    <x v="1"/>
    <n v="1368"/>
    <n v="3447"/>
    <n v="4535"/>
    <n v="5476"/>
    <n v="9983"/>
    <x v="19"/>
  </r>
  <r>
    <x v="20"/>
    <s v="484 Thorne St, New York NY 10128"/>
    <s v="Nina Coulter"/>
    <s v="(938) 752-9381"/>
    <x v="1"/>
    <x v="0"/>
    <x v="1"/>
    <x v="1"/>
    <x v="1"/>
    <x v="0"/>
    <x v="1"/>
    <x v="1"/>
    <n v="8331"/>
    <n v="7667"/>
    <n v="5952"/>
    <n v="1998"/>
    <n v="375"/>
    <x v="20"/>
  </r>
  <r>
    <x v="21"/>
    <s v="861 Gonzales Lane, Bronx NY 10472"/>
    <s v="Mia Ang"/>
    <s v="(253) 861-1301"/>
    <x v="1"/>
    <x v="0"/>
    <x v="0"/>
    <x v="1"/>
    <x v="0"/>
    <x v="0"/>
    <x v="0"/>
    <x v="1"/>
    <n v="1779"/>
    <n v="2124"/>
    <n v="2844"/>
    <n v="6877"/>
    <n v="9570"/>
    <x v="21"/>
  </r>
  <r>
    <x v="22"/>
    <s v="267 Randall Mill Dr, New York NY 10033"/>
    <s v="Kathy Rogers"/>
    <s v="(939) 738-6471"/>
    <x v="1"/>
    <x v="0"/>
    <x v="0"/>
    <x v="1"/>
    <x v="0"/>
    <x v="0"/>
    <x v="0"/>
    <x v="1"/>
    <n v="570"/>
    <n v="1322"/>
    <n v="7279"/>
    <n v="8443"/>
    <n v="9571"/>
    <x v="22"/>
  </r>
  <r>
    <x v="23"/>
    <s v="12 Lees Creek St, Brooklyn NY 11211"/>
    <s v="Rita Varga"/>
    <s v="(754) 696-3109"/>
    <x v="1"/>
    <x v="0"/>
    <x v="1"/>
    <x v="1"/>
    <x v="1"/>
    <x v="0"/>
    <x v="1"/>
    <x v="1"/>
    <n v="6156"/>
    <n v="6110"/>
    <n v="5791"/>
    <n v="1759"/>
    <n v="969"/>
    <x v="23"/>
  </r>
  <r>
    <x v="24"/>
    <s v="240 W. Manhattan St, Bronx NY 10462"/>
    <s v="Mel Berkowitz"/>
    <s v="(967) 547-1542"/>
    <x v="1"/>
    <x v="0"/>
    <x v="0"/>
    <x v="1"/>
    <x v="0"/>
    <x v="0"/>
    <x v="0"/>
    <x v="1"/>
    <n v="209"/>
    <n v="621"/>
    <n v="3098"/>
    <n v="7118"/>
    <n v="8433"/>
    <x v="24"/>
  </r>
  <r>
    <x v="25"/>
    <s v="62 Lower River Road, Staten Island, NY 10306"/>
    <s v="Debra Martin"/>
    <s v="(743) 960-6716"/>
    <x v="1"/>
    <x v="0"/>
    <x v="0"/>
    <x v="1"/>
    <x v="1"/>
    <x v="1"/>
    <x v="1"/>
    <x v="1"/>
    <n v="6309"/>
    <n v="6227"/>
    <n v="5123"/>
    <n v="4968"/>
    <n v="3857"/>
    <x v="25"/>
  </r>
  <r>
    <x v="26"/>
    <s v="48 S. Brandywine St, New York NY 10002"/>
    <s v="Deshaun Fletcher"/>
    <s v="(845) 304-6511"/>
    <x v="1"/>
    <x v="0"/>
    <x v="0"/>
    <x v="1"/>
    <x v="0"/>
    <x v="1"/>
    <x v="0"/>
    <x v="1"/>
    <n v="712"/>
    <n v="4182"/>
    <n v="6087"/>
    <n v="7494"/>
    <n v="8599"/>
    <x v="26"/>
  </r>
  <r>
    <x v="27"/>
    <s v="5 Tallwood St, Brooklyn NY 11233"/>
    <s v="Kari Lenz"/>
    <s v="(886) 554-5339"/>
    <x v="1"/>
    <x v="0"/>
    <x v="0"/>
    <x v="1"/>
    <x v="1"/>
    <x v="1"/>
    <x v="1"/>
    <x v="1"/>
    <n v="2390"/>
    <n v="2415"/>
    <n v="3461"/>
    <n v="3850"/>
    <n v="4657"/>
    <x v="27"/>
  </r>
  <r>
    <x v="28"/>
    <s v="77 Stillwater St, Brooklyn NY 11213"/>
    <s v="John Mackey"/>
    <s v="(831) 581-1892"/>
    <x v="2"/>
    <x v="0"/>
    <x v="0"/>
    <x v="0"/>
    <x v="1"/>
    <x v="1"/>
    <x v="0"/>
    <x v="1"/>
    <n v="2519"/>
    <n v="3938"/>
    <n v="5190"/>
    <n v="8203"/>
    <n v="8780"/>
    <x v="28"/>
  </r>
  <r>
    <x v="29"/>
    <s v="7061 Bishop St, Yonkers NY 10701"/>
    <s v="Raymond Heywin"/>
    <s v="(571) 843-1746"/>
    <x v="2"/>
    <x v="0"/>
    <x v="0"/>
    <x v="0"/>
    <x v="0"/>
    <x v="0"/>
    <x v="0"/>
    <x v="1"/>
    <n v="138"/>
    <n v="286"/>
    <n v="6750"/>
    <n v="8254"/>
    <n v="8656"/>
    <x v="29"/>
  </r>
  <r>
    <x v="30"/>
    <s v="7223 Cedarwood Ave, Brooklyn NY 11221"/>
    <s v="Janie Roberson"/>
    <s v="(924) 516-6566"/>
    <x v="2"/>
    <x v="0"/>
    <x v="0"/>
    <x v="0"/>
    <x v="1"/>
    <x v="1"/>
    <x v="0"/>
    <x v="0"/>
    <n v="8873"/>
    <n v="8484"/>
    <n v="7883"/>
    <n v="7499"/>
    <n v="6592"/>
    <x v="30"/>
  </r>
  <r>
    <x v="31"/>
    <s v="62 Lafayette Ave, Bronx NY 10462"/>
    <s v="Brooke Hayes"/>
    <s v="(247) 999-3394"/>
    <x v="2"/>
    <x v="0"/>
    <x v="0"/>
    <x v="0"/>
    <x v="1"/>
    <x v="1"/>
    <x v="0"/>
    <x v="0"/>
    <n v="3297"/>
    <n v="4866"/>
    <n v="4928"/>
    <n v="8451"/>
    <n v="9585"/>
    <x v="31"/>
  </r>
  <r>
    <x v="32"/>
    <s v="7839 Elm St, Staten Island NY 10306"/>
    <s v="Lee Niemeyer"/>
    <s v="(920) 451-3973"/>
    <x v="2"/>
    <x v="0"/>
    <x v="0"/>
    <x v="0"/>
    <x v="0"/>
    <x v="0"/>
    <x v="0"/>
    <x v="0"/>
    <n v="1092"/>
    <n v="3140"/>
    <n v="4123"/>
    <n v="4366"/>
    <n v="9482"/>
    <x v="32"/>
  </r>
  <r>
    <x v="33"/>
    <s v="429 Stonybrook Dr, Brooklyn NY 11203"/>
    <s v="Stephen Harris"/>
    <s v="(258) 948-7479"/>
    <x v="2"/>
    <x v="0"/>
    <x v="0"/>
    <x v="0"/>
    <x v="1"/>
    <x v="1"/>
    <x v="0"/>
    <x v="0"/>
    <n v="2541"/>
    <n v="3794"/>
    <n v="3984"/>
    <n v="8803"/>
    <n v="9338"/>
    <x v="33"/>
  </r>
  <r>
    <x v="34"/>
    <s v="640 Beechwood Dr, Bronx NY 10461"/>
    <s v="Juan Scott"/>
    <s v="(357) 532-0838"/>
    <x v="2"/>
    <x v="0"/>
    <x v="0"/>
    <x v="0"/>
    <x v="0"/>
    <x v="0"/>
    <x v="0"/>
    <x v="0"/>
    <n v="742"/>
    <n v="3751"/>
    <n v="4423"/>
    <n v="8733"/>
    <n v="9909"/>
    <x v="34"/>
  </r>
  <r>
    <x v="35"/>
    <s v="9453 N. Wagon Lane, Brooklyn NY 11237"/>
    <s v="Kurt Issacs"/>
    <s v="(454) 903-5770"/>
    <x v="2"/>
    <x v="0"/>
    <x v="1"/>
    <x v="1"/>
    <x v="1"/>
    <x v="1"/>
    <x v="0"/>
    <x v="0"/>
    <n v="7703"/>
    <n v="6957"/>
    <n v="3898"/>
    <n v="1857"/>
    <n v="1512"/>
    <x v="35"/>
  </r>
  <r>
    <x v="36"/>
    <s v="81 San Carlos Road, Bronx NY 10463"/>
    <s v="Dominique Johnson"/>
    <s v="(336) 448-7026"/>
    <x v="2"/>
    <x v="0"/>
    <x v="0"/>
    <x v="0"/>
    <x v="0"/>
    <x v="0"/>
    <x v="0"/>
    <x v="0"/>
    <n v="488"/>
    <n v="5535"/>
    <n v="5775"/>
    <n v="7661"/>
    <n v="9206"/>
    <x v="36"/>
  </r>
  <r>
    <x v="37"/>
    <s v="596 Coffee St, Bronx NY 10472"/>
    <s v="Larry Alaimo"/>
    <s v="(242) 869-1226"/>
    <x v="2"/>
    <x v="0"/>
    <x v="0"/>
    <x v="0"/>
    <x v="0"/>
    <x v="0"/>
    <x v="0"/>
    <x v="0"/>
    <n v="376"/>
    <n v="889"/>
    <n v="4373"/>
    <n v="6803"/>
    <n v="7578"/>
    <x v="37"/>
  </r>
  <r>
    <x v="38"/>
    <s v="92 Princess St, New York NY 10033"/>
    <s v="Carlos Moya"/>
    <s v="(485) 453-8693"/>
    <x v="2"/>
    <x v="0"/>
    <x v="1"/>
    <x v="1"/>
    <x v="1"/>
    <x v="1"/>
    <x v="0"/>
    <x v="0"/>
    <n v="7840"/>
    <n v="5804"/>
    <n v="4259"/>
    <n v="4243"/>
    <n v="907"/>
    <x v="38"/>
  </r>
  <r>
    <x v="39"/>
    <s v="9151 River St, Brooklyn NY 11230"/>
    <s v="Shaun Salvatore"/>
    <s v="(691) 657-1498"/>
    <x v="2"/>
    <x v="0"/>
    <x v="0"/>
    <x v="0"/>
    <x v="0"/>
    <x v="0"/>
    <x v="0"/>
    <x v="0"/>
    <n v="1038"/>
    <n v="3615"/>
    <n v="3712"/>
    <n v="5819"/>
    <n v="9589"/>
    <x v="39"/>
  </r>
  <r>
    <x v="40"/>
    <s v="424 Hall Ave, New York NY 10128"/>
    <s v="Annie Fuentes"/>
    <s v="(462) 693-6254"/>
    <x v="2"/>
    <x v="0"/>
    <x v="0"/>
    <x v="1"/>
    <x v="1"/>
    <x v="1"/>
    <x v="1"/>
    <x v="1"/>
    <n v="8891"/>
    <n v="5952"/>
    <n v="5914"/>
    <n v="5405"/>
    <n v="4031"/>
    <x v="40"/>
  </r>
  <r>
    <x v="41"/>
    <s v="81 Crescent St, Brooklyn NY 11210"/>
    <s v="Maria Sawyer"/>
    <s v="(881) 243-5276"/>
    <x v="2"/>
    <x v="0"/>
    <x v="0"/>
    <x v="0"/>
    <x v="0"/>
    <x v="1"/>
    <x v="1"/>
    <x v="1"/>
    <n v="1290"/>
    <n v="4033"/>
    <n v="6956"/>
    <n v="7929"/>
    <n v="8834"/>
    <x v="41"/>
  </r>
  <r>
    <x v="42"/>
    <s v="7217 Birch Hill Dr, New York NY 10009"/>
    <s v="Darnell Straughter"/>
    <s v="(680) 628-4625"/>
    <x v="2"/>
    <x v="0"/>
    <x v="0"/>
    <x v="0"/>
    <x v="0"/>
    <x v="0"/>
    <x v="1"/>
    <x v="1"/>
    <n v="431"/>
    <n v="6231"/>
    <n v="7478"/>
    <n v="8039"/>
    <n v="8271"/>
    <x v="42"/>
  </r>
  <r>
    <x v="43"/>
    <s v="7184 Center Court, Brooklyn NY 11208"/>
    <s v="Richard Breaux"/>
    <s v="(685) 981-8556"/>
    <x v="3"/>
    <x v="0"/>
    <x v="1"/>
    <x v="1"/>
    <x v="1"/>
    <x v="1"/>
    <x v="0"/>
    <x v="1"/>
    <n v="8156"/>
    <n v="1245"/>
    <n v="791"/>
    <n v="338"/>
    <n v="44"/>
    <x v="43"/>
  </r>
  <r>
    <x v="44"/>
    <s v="815 2nd St, New York NY 10028"/>
    <s v="Craig Collins"/>
    <s v="(828) 840-2736"/>
    <x v="3"/>
    <x v="0"/>
    <x v="0"/>
    <x v="0"/>
    <x v="1"/>
    <x v="1"/>
    <x v="0"/>
    <x v="1"/>
    <n v="299"/>
    <n v="657"/>
    <n v="6238"/>
    <n v="8922"/>
    <n v="9081"/>
    <x v="44"/>
  </r>
  <r>
    <x v="45"/>
    <s v="9875 Franklin Rd, Brooklyn NY 11223"/>
    <s v="Donna Lam"/>
    <s v="(931) 618-9558"/>
    <x v="3"/>
    <x v="0"/>
    <x v="0"/>
    <x v="0"/>
    <x v="1"/>
    <x v="1"/>
    <x v="0"/>
    <x v="1"/>
    <n v="1323"/>
    <n v="4963"/>
    <n v="6292"/>
    <n v="6728"/>
    <n v="8202"/>
    <x v="45"/>
  </r>
  <r>
    <x v="46"/>
    <s v="601 Bank Ave, Brooklyn NY 11218"/>
    <s v="Teresa Vasbinder"/>
    <s v="(261) 690-0303"/>
    <x v="3"/>
    <x v="0"/>
    <x v="1"/>
    <x v="1"/>
    <x v="1"/>
    <x v="1"/>
    <x v="0"/>
    <x v="1"/>
    <n v="8466"/>
    <n v="4079"/>
    <n v="2797"/>
    <n v="2245"/>
    <n v="1696"/>
    <x v="46"/>
  </r>
  <r>
    <x v="47"/>
    <s v="21 Yukon St, Bronx NY 10451"/>
    <s v="Andre Mobley"/>
    <s v="(597) 701-9429"/>
    <x v="3"/>
    <x v="0"/>
    <x v="0"/>
    <x v="0"/>
    <x v="1"/>
    <x v="1"/>
    <x v="0"/>
    <x v="1"/>
    <n v="870"/>
    <n v="2428"/>
    <n v="7386"/>
    <n v="8835"/>
    <n v="9766"/>
    <x v="47"/>
  </r>
  <r>
    <x v="48"/>
    <s v="18 N. Woodland Ave, New York NY 10025"/>
    <s v="Ray Hernandez"/>
    <s v="(609) 345-8163"/>
    <x v="3"/>
    <x v="0"/>
    <x v="0"/>
    <x v="0"/>
    <x v="1"/>
    <x v="1"/>
    <x v="0"/>
    <x v="1"/>
    <n v="1497"/>
    <n v="1768"/>
    <n v="2804"/>
    <n v="5718"/>
    <n v="9822"/>
    <x v="48"/>
  </r>
  <r>
    <x v="49"/>
    <s v="65 Lower River Ave, Bronx NY 10465"/>
    <s v="Thomas Stewart"/>
    <s v="(381) 643-1230"/>
    <x v="3"/>
    <x v="0"/>
    <x v="0"/>
    <x v="0"/>
    <x v="1"/>
    <x v="1"/>
    <x v="0"/>
    <x v="1"/>
    <n v="1082"/>
    <n v="3353"/>
    <n v="6351"/>
    <n v="8550"/>
    <n v="9272"/>
    <x v="49"/>
  </r>
  <r>
    <x v="50"/>
    <s v="8680 Alderwood St, New York NY 10032"/>
    <s v="Henry Lange"/>
    <s v="(293) 473-1512"/>
    <x v="3"/>
    <x v="0"/>
    <x v="0"/>
    <x v="1"/>
    <x v="1"/>
    <x v="1"/>
    <x v="0"/>
    <x v="1"/>
    <n v="9791"/>
    <n v="9610"/>
    <n v="7534"/>
    <n v="5080"/>
    <n v="4936"/>
    <x v="50"/>
  </r>
  <r>
    <x v="51"/>
    <s v="8388 Gonzales St, Brooklyn NY 11228"/>
    <s v="Danielle Tomas"/>
    <s v="(459) 261-2301"/>
    <x v="3"/>
    <x v="0"/>
    <x v="0"/>
    <x v="0"/>
    <x v="1"/>
    <x v="1"/>
    <x v="0"/>
    <x v="1"/>
    <n v="1357"/>
    <n v="4189"/>
    <n v="5407"/>
    <n v="6233"/>
    <n v="9681"/>
    <x v="51"/>
  </r>
  <r>
    <x v="52"/>
    <s v="9760 Taylor Dr, Brooklyn NY 11211"/>
    <s v="Joe Schimke"/>
    <s v="(936) 816-9148"/>
    <x v="3"/>
    <x v="0"/>
    <x v="1"/>
    <x v="1"/>
    <x v="1"/>
    <x v="1"/>
    <x v="0"/>
    <x v="1"/>
    <n v="576"/>
    <n v="2628"/>
    <n v="3612"/>
    <n v="5066"/>
    <n v="5156"/>
    <x v="52"/>
  </r>
  <r>
    <x v="53"/>
    <s v="419 E. Henry Ave, New York NY 10031"/>
    <s v="Carlos Jackson"/>
    <s v="(201) 363-0653"/>
    <x v="3"/>
    <x v="0"/>
    <x v="0"/>
    <x v="0"/>
    <x v="1"/>
    <x v="1"/>
    <x v="0"/>
    <x v="1"/>
    <n v="128"/>
    <n v="416"/>
    <n v="747"/>
    <n v="1028"/>
    <n v="6357"/>
    <x v="53"/>
  </r>
  <r>
    <x v="54"/>
    <s v="8083 8th St, Brooklyn NY 11209"/>
    <s v="Russell Wallace"/>
    <s v="(237) 890-0247"/>
    <x v="3"/>
    <x v="0"/>
    <x v="1"/>
    <x v="1"/>
    <x v="1"/>
    <x v="1"/>
    <x v="1"/>
    <x v="1"/>
    <n v="8034"/>
    <n v="6541"/>
    <n v="3311"/>
    <n v="3254"/>
    <n v="2687"/>
    <x v="54"/>
  </r>
  <r>
    <x v="55"/>
    <s v="2 Rock Maple Ave, New York NY 10029"/>
    <s v="Shameka West"/>
    <s v="(488) 656-0761"/>
    <x v="3"/>
    <x v="0"/>
    <x v="0"/>
    <x v="0"/>
    <x v="1"/>
    <x v="1"/>
    <x v="1"/>
    <x v="1"/>
    <n v="1263"/>
    <n v="2517"/>
    <n v="8042"/>
    <n v="8222"/>
    <n v="9686"/>
    <x v="55"/>
  </r>
  <r>
    <x v="56"/>
    <s v="9577 Nicolls Ave, Staten Island NY 10312"/>
    <s v="Kevin Fleming"/>
    <s v="(650) 848-8284"/>
    <x v="3"/>
    <x v="0"/>
    <x v="0"/>
    <x v="0"/>
    <x v="1"/>
    <x v="1"/>
    <x v="1"/>
    <x v="1"/>
    <n v="1032"/>
    <n v="3919"/>
    <n v="4466"/>
    <n v="5568"/>
    <n v="6476"/>
    <x v="56"/>
  </r>
  <r>
    <x v="57"/>
    <s v="174 Del Monte St, Brooklyn NY 11224"/>
    <s v="Anna Grey"/>
    <s v="(980) 437-1451"/>
    <x v="3"/>
    <x v="0"/>
    <x v="0"/>
    <x v="0"/>
    <x v="1"/>
    <x v="1"/>
    <x v="1"/>
    <x v="1"/>
    <n v="1014"/>
    <n v="2254"/>
    <n v="4534"/>
    <n v="6796"/>
    <n v="7730"/>
    <x v="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0.37931034482758619"/>
  </r>
  <r>
    <x v="1"/>
    <x v="1"/>
    <n v="0.32758620689655171"/>
  </r>
  <r>
    <x v="2"/>
    <x v="2"/>
    <n v="0.7068965517241379"/>
  </r>
  <r>
    <x v="3"/>
    <x v="3"/>
    <n v="0.275862068965517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88371"/>
  </r>
  <r>
    <x v="1"/>
    <n v="236399"/>
  </r>
  <r>
    <x v="2"/>
    <n v="278319"/>
  </r>
  <r>
    <x v="3"/>
    <n v="337542"/>
  </r>
  <r>
    <x v="4"/>
    <n v="39084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2131 Patterson Road, Brooklyn NY 11201"/>
    <s v="Dorothy Rizzo"/>
    <s v="(880) 283-6803"/>
    <s v="Small Business"/>
    <s v="Yes"/>
    <s v="Yes"/>
    <s v="Yes"/>
    <s v="Yes"/>
    <s v="Yes"/>
    <s v="Yes"/>
    <s v="Yes"/>
    <n v="1982"/>
    <n v="5388"/>
    <n v="7063"/>
    <n v="7208"/>
    <n v="9093"/>
    <n v="0.46352749292411066"/>
    <n v="30734"/>
  </r>
  <r>
    <x v="1"/>
    <s v="3685 Morningview Lane, New York NY 10013"/>
    <s v="Lawson Moore"/>
    <s v="(711) 426-7350"/>
    <s v="Small Business"/>
    <s v="Yes"/>
    <s v="Yes"/>
    <s v="Yes"/>
    <s v="No"/>
    <s v="Yes"/>
    <s v="Yes"/>
    <s v="Yes"/>
    <n v="2786"/>
    <n v="3804"/>
    <n v="4121"/>
    <n v="6210"/>
    <n v="6909"/>
    <n v="0.25489826874508914"/>
    <n v="23830"/>
  </r>
  <r>
    <x v="2"/>
    <s v="2285 Ladybug Drive, New York NY 10013"/>
    <s v="Vin Hudson"/>
    <s v="(952) 952-5573"/>
    <s v="Small Business"/>
    <s v="Yes"/>
    <s v="Yes"/>
    <s v="Yes"/>
    <s v="Yes"/>
    <s v="Yes"/>
    <s v="Yes"/>
    <s v="Yes"/>
    <n v="1209"/>
    <n v="1534"/>
    <n v="1634"/>
    <n v="4302"/>
    <n v="9768"/>
    <n v="0.68595057009486848"/>
    <n v="18447"/>
  </r>
  <r>
    <x v="3"/>
    <s v="2930 Southern Street, New York NY 10005"/>
    <s v="Susana Huels"/>
    <s v="(491) 505-6064"/>
    <s v="Small Business"/>
    <s v="Yes"/>
    <s v="Yes"/>
    <s v="Yes"/>
    <s v="Yes"/>
    <s v="Yes"/>
    <s v="Yes"/>
    <s v="Yes"/>
    <n v="906"/>
    <n v="1251"/>
    <n v="2897"/>
    <n v="4499"/>
    <n v="9428"/>
    <n v="0.79606828454142997"/>
    <n v="18981"/>
  </r>
  <r>
    <x v="4"/>
    <s v="2807 Geraldine Lane, New York NY 10004"/>
    <s v="Shanna Hettinger"/>
    <s v="(412) 570-0596"/>
    <s v="Small Business"/>
    <s v="Yes"/>
    <s v="Yes"/>
    <s v="No"/>
    <s v="Yes"/>
    <s v="Yes"/>
    <s v="Yes"/>
    <s v="Yes"/>
    <n v="1421"/>
    <n v="1893"/>
    <n v="2722"/>
    <n v="4410"/>
    <n v="5873"/>
    <n v="0.42582583880267388"/>
    <n v="16319"/>
  </r>
  <r>
    <x v="5"/>
    <s v="7778 Cherry Road, Bronx NY 10467"/>
    <s v="Roy McGlynn"/>
    <s v="(594) 807-4187"/>
    <s v="Small Business"/>
    <s v="Yes"/>
    <s v="Yes"/>
    <s v="Yes"/>
    <s v="No"/>
    <s v="Yes"/>
    <s v="Yes"/>
    <s v="No"/>
    <n v="2341"/>
    <n v="6105"/>
    <n v="7777"/>
    <n v="7891"/>
    <n v="8758"/>
    <n v="0.390755806385503"/>
    <n v="32872"/>
  </r>
  <r>
    <x v="6"/>
    <s v="48 Winchester Avenue, New York NY 10024"/>
    <s v="Lorena Posacco"/>
    <s v="(678) 294-8103"/>
    <s v="Small Business"/>
    <s v="Yes"/>
    <s v="No"/>
    <s v="No"/>
    <s v="No"/>
    <s v="No"/>
    <s v="Yes"/>
    <s v="No"/>
    <n v="9252"/>
    <n v="8499"/>
    <n v="991"/>
    <n v="448"/>
    <n v="211"/>
    <n v="-0.61139202601329412"/>
    <n v="19401"/>
  </r>
  <r>
    <x v="7"/>
    <s v="267 Third Road, New York NY 10034"/>
    <s v="Velma Riley"/>
    <s v="(697) 543-0310"/>
    <s v="Small Business"/>
    <s v="Yes"/>
    <s v="No"/>
    <s v="No"/>
    <s v="No"/>
    <s v="No"/>
    <s v="Yes"/>
    <s v="No"/>
    <n v="9766"/>
    <n v="8049"/>
    <n v="5556"/>
    <n v="5202"/>
    <n v="2373"/>
    <n v="-0.29790601141591733"/>
    <n v="30946"/>
  </r>
  <r>
    <x v="8"/>
    <s v="102 Coffee Court, Bronx NY 10461"/>
    <s v="Holly Gaines"/>
    <s v="(277) 456-4626"/>
    <s v="Small Business"/>
    <s v="Yes"/>
    <s v="Yes"/>
    <s v="No"/>
    <s v="Yes"/>
    <s v="No"/>
    <s v="Yes"/>
    <s v="No"/>
    <n v="1530"/>
    <n v="1620"/>
    <n v="2027"/>
    <n v="4881"/>
    <n v="6002"/>
    <n v="0.40734683274409145"/>
    <n v="16060"/>
  </r>
  <r>
    <x v="9"/>
    <s v="44 W. Pheasant Street, Brooklyn NY 11233"/>
    <s v="Gary Brown"/>
    <s v="(459) 968-9453"/>
    <s v="Small Business"/>
    <s v="Yes"/>
    <s v="No"/>
    <s v="No"/>
    <s v="No"/>
    <s v="No"/>
    <s v="No"/>
    <s v="No"/>
    <n v="7555"/>
    <n v="6551"/>
    <n v="5188"/>
    <n v="3436"/>
    <n v="2359"/>
    <n v="-0.25247905109930902"/>
    <n v="25089"/>
  </r>
  <r>
    <x v="10"/>
    <s v="7488 N. Marconi Ave, Brooklyn NY 11237"/>
    <s v="Jeffrey Akins"/>
    <s v="(313) 417-8968"/>
    <s v="Small Business"/>
    <s v="Yes"/>
    <s v="No"/>
    <s v="No"/>
    <s v="No"/>
    <s v="No"/>
    <s v="No"/>
    <s v="No"/>
    <n v="1532"/>
    <n v="2678"/>
    <n v="4068"/>
    <n v="4278"/>
    <n v="5382"/>
    <n v="0.3690560602470212"/>
    <n v="17938"/>
  </r>
  <r>
    <x v="11"/>
    <s v="8156 Lake View Street, New York, NY 10025"/>
    <s v="Debra Kroll"/>
    <s v="(628) 832-4986"/>
    <s v="Small Business"/>
    <s v="Yes"/>
    <s v="Yes"/>
    <s v="Yes"/>
    <s v="Yes"/>
    <s v="Yes"/>
    <s v="Yes"/>
    <s v="Yes"/>
    <n v="861"/>
    <n v="1314"/>
    <n v="1810"/>
    <n v="6510"/>
    <n v="9271"/>
    <n v="0.81146879617010592"/>
    <n v="19766"/>
  </r>
  <r>
    <x v="12"/>
    <s v="44 Madison Dr, New York NY 10032"/>
    <s v="Kelly Boyd"/>
    <s v="(220) 929-0797"/>
    <s v="Small Business"/>
    <s v="Yes"/>
    <s v="Yes"/>
    <s v="No"/>
    <s v="No"/>
    <s v="No"/>
    <s v="No"/>
    <s v="No"/>
    <n v="9058"/>
    <n v="4839"/>
    <n v="4776"/>
    <n v="4024"/>
    <n v="369"/>
    <n v="-0.55073921414194782"/>
    <n v="23066"/>
  </r>
  <r>
    <x v="13"/>
    <s v="9848 Linden St, New York NY 10011"/>
    <s v="Dan Hill"/>
    <s v="(248) 450-0797"/>
    <s v="Medium Business"/>
    <s v="Yes"/>
    <s v="Yes"/>
    <s v="No"/>
    <s v="No"/>
    <s v="No"/>
    <s v="No"/>
    <s v="No"/>
    <n v="3501"/>
    <n v="7079"/>
    <n v="7438"/>
    <n v="7443"/>
    <n v="9225"/>
    <n v="0.27407081068210992"/>
    <n v="34686"/>
  </r>
  <r>
    <x v="14"/>
    <s v="805 South Pilgrim Court, Brooklyn NY 11225"/>
    <s v="Javier George"/>
    <s v="(964) 214-3742"/>
    <s v="Medium Business"/>
    <s v="Yes"/>
    <s v="Yes"/>
    <s v="No"/>
    <s v="No"/>
    <s v="No"/>
    <s v="No"/>
    <s v="No"/>
    <n v="3916"/>
    <n v="4218"/>
    <n v="5072"/>
    <n v="5201"/>
    <n v="7588"/>
    <n v="0.17983468576187267"/>
    <n v="25995"/>
  </r>
  <r>
    <x v="15"/>
    <s v="9132 Redwood Rd, Bronx NY 10466"/>
    <s v="Christopher Evans"/>
    <s v="(831) 406-6300"/>
    <s v="Medium Business"/>
    <s v="Yes"/>
    <s v="Yes"/>
    <s v="No"/>
    <s v="Yes"/>
    <s v="No"/>
    <s v="Yes"/>
    <s v="No"/>
    <n v="700"/>
    <n v="5721"/>
    <n v="6247"/>
    <n v="8495"/>
    <n v="9236"/>
    <n v="0.90588403033885334"/>
    <n v="30399"/>
  </r>
  <r>
    <x v="16"/>
    <s v="3 Warren Drive, New York NY 10040"/>
    <s v="Julie Ross"/>
    <s v="(778) 387-0744"/>
    <s v="Medium Business"/>
    <s v="Yes"/>
    <s v="Yes"/>
    <s v="No"/>
    <s v="No"/>
    <s v="No"/>
    <s v="No"/>
    <s v="No"/>
    <n v="9773"/>
    <n v="9179"/>
    <n v="8390"/>
    <n v="8256"/>
    <n v="3815"/>
    <n v="-0.20956409258224717"/>
    <n v="39413"/>
  </r>
  <r>
    <x v="17"/>
    <s v="402 Bridgeton Lane, Bronx NY 10468"/>
    <s v="Bill Callahan"/>
    <s v="(617) 419-7996"/>
    <s v="Medium Business"/>
    <s v="Yes"/>
    <s v="Yes"/>
    <s v="No"/>
    <s v="Yes"/>
    <s v="No"/>
    <s v="Yes"/>
    <s v="No"/>
    <n v="73"/>
    <n v="3485"/>
    <n v="4592"/>
    <n v="5143"/>
    <n v="8100"/>
    <n v="2.2455667067018901"/>
    <n v="21393"/>
  </r>
  <r>
    <x v="18"/>
    <s v="6 E. Nichols Ave, New York NY 10027"/>
    <s v="Anthony Brooks"/>
    <s v="(349) 801-7566"/>
    <s v="Medium Business"/>
    <s v="Yes"/>
    <s v="Yes"/>
    <s v="No"/>
    <s v="Yes"/>
    <s v="No"/>
    <s v="Yes"/>
    <s v="No"/>
    <n v="238"/>
    <n v="1235"/>
    <n v="1822"/>
    <n v="7074"/>
    <n v="8207"/>
    <n v="1.4232703532020747"/>
    <n v="18576"/>
  </r>
  <r>
    <x v="19"/>
    <s v="323 North Edgewood St, Bronx NY 10457"/>
    <s v="Charlotte Leroux"/>
    <s v="(784) 634-6873"/>
    <s v="Medium Business"/>
    <s v="Yes"/>
    <s v="Yes"/>
    <s v="No"/>
    <s v="Yes"/>
    <s v="No"/>
    <s v="Yes"/>
    <s v="No"/>
    <n v="1368"/>
    <n v="3447"/>
    <n v="4535"/>
    <n v="5476"/>
    <n v="9983"/>
    <n v="0.64359095818904954"/>
    <n v="24809"/>
  </r>
  <r>
    <x v="20"/>
    <s v="484 Thorne St, New York NY 10128"/>
    <s v="Nina Coulter"/>
    <s v="(938) 752-9381"/>
    <s v="Medium Business"/>
    <s v="Yes"/>
    <s v="No"/>
    <s v="No"/>
    <s v="No"/>
    <s v="Yes"/>
    <s v="No"/>
    <s v="No"/>
    <n v="8331"/>
    <n v="7667"/>
    <n v="5952"/>
    <n v="1998"/>
    <n v="375"/>
    <n v="-0.53938981874158332"/>
    <n v="24323"/>
  </r>
  <r>
    <x v="21"/>
    <s v="861 Gonzales Lane, Bronx NY 10472"/>
    <s v="Mia Ang"/>
    <s v="(253) 861-1301"/>
    <s v="Medium Business"/>
    <s v="Yes"/>
    <s v="Yes"/>
    <s v="No"/>
    <s v="Yes"/>
    <s v="Yes"/>
    <s v="Yes"/>
    <s v="No"/>
    <n v="1779"/>
    <n v="2124"/>
    <n v="2844"/>
    <n v="6877"/>
    <n v="9570"/>
    <n v="0.52294422157633269"/>
    <n v="23194"/>
  </r>
  <r>
    <x v="22"/>
    <s v="267 Randall Mill Dr, New York NY 10033"/>
    <s v="Kathy Rogers"/>
    <s v="(939) 738-6471"/>
    <s v="Medium Business"/>
    <s v="Yes"/>
    <s v="Yes"/>
    <s v="No"/>
    <s v="Yes"/>
    <s v="Yes"/>
    <s v="Yes"/>
    <s v="No"/>
    <n v="570"/>
    <n v="1322"/>
    <n v="7279"/>
    <n v="8443"/>
    <n v="9571"/>
    <n v="1.0242801438529217"/>
    <n v="27185"/>
  </r>
  <r>
    <x v="23"/>
    <s v="12 Lees Creek St, Brooklyn NY 11211"/>
    <s v="Rita Varga"/>
    <s v="(754) 696-3109"/>
    <s v="Medium Business"/>
    <s v="Yes"/>
    <s v="No"/>
    <s v="No"/>
    <s v="No"/>
    <s v="Yes"/>
    <s v="No"/>
    <s v="No"/>
    <n v="6156"/>
    <n v="6110"/>
    <n v="5791"/>
    <n v="1759"/>
    <n v="969"/>
    <n v="-0.37012221518144006"/>
    <n v="20785"/>
  </r>
  <r>
    <x v="24"/>
    <s v="240 W. Manhattan St, Bronx NY 10462"/>
    <s v="Mel Berkowitz"/>
    <s v="(967) 547-1542"/>
    <s v="Medium Business"/>
    <s v="Yes"/>
    <s v="Yes"/>
    <s v="No"/>
    <s v="Yes"/>
    <s v="Yes"/>
    <s v="Yes"/>
    <s v="No"/>
    <n v="209"/>
    <n v="621"/>
    <n v="3098"/>
    <n v="7118"/>
    <n v="8433"/>
    <n v="1.5203389637502625"/>
    <n v="19479"/>
  </r>
  <r>
    <x v="25"/>
    <s v="62 Lower River Road, Staten Island, NY 10306"/>
    <s v="Debra Martin"/>
    <s v="(743) 960-6716"/>
    <s v="Medium Business"/>
    <s v="Yes"/>
    <s v="Yes"/>
    <s v="No"/>
    <s v="No"/>
    <s v="No"/>
    <s v="No"/>
    <s v="No"/>
    <n v="6309"/>
    <n v="6227"/>
    <n v="5123"/>
    <n v="4968"/>
    <n v="3857"/>
    <n v="-0.11575568185753915"/>
    <n v="26484"/>
  </r>
  <r>
    <x v="26"/>
    <s v="48 S. Brandywine St, New York NY 10002"/>
    <s v="Deshaun Fletcher"/>
    <s v="(845) 304-6511"/>
    <s v="Medium Business"/>
    <s v="Yes"/>
    <s v="Yes"/>
    <s v="No"/>
    <s v="Yes"/>
    <s v="No"/>
    <s v="Yes"/>
    <s v="No"/>
    <n v="712"/>
    <n v="4182"/>
    <n v="6087"/>
    <n v="7494"/>
    <n v="8599"/>
    <n v="0.86419779018759768"/>
    <n v="27074"/>
  </r>
  <r>
    <x v="27"/>
    <s v="5 Tallwood St, Brooklyn NY 11233"/>
    <s v="Kari Lenz"/>
    <s v="(886) 554-5339"/>
    <s v="Medium Business"/>
    <s v="Yes"/>
    <s v="Yes"/>
    <s v="No"/>
    <s v="No"/>
    <s v="No"/>
    <s v="No"/>
    <s v="No"/>
    <n v="2390"/>
    <n v="2415"/>
    <n v="3461"/>
    <n v="3850"/>
    <n v="4657"/>
    <n v="0.18148193130433588"/>
    <n v="16773"/>
  </r>
  <r>
    <x v="28"/>
    <s v="77 Stillwater St, Brooklyn NY 11213"/>
    <s v="John Mackey"/>
    <s v="(831) 581-1892"/>
    <s v="Online Retailer"/>
    <s v="Yes"/>
    <s v="Yes"/>
    <s v="Yes"/>
    <s v="No"/>
    <s v="No"/>
    <s v="Yes"/>
    <s v="No"/>
    <n v="2519"/>
    <n v="3938"/>
    <n v="5190"/>
    <n v="8203"/>
    <n v="8780"/>
    <n v="0.36636455401735013"/>
    <n v="28630"/>
  </r>
  <r>
    <x v="29"/>
    <s v="7061 Bishop St, Yonkers NY 10701"/>
    <s v="Raymond Heywin"/>
    <s v="(571) 843-1746"/>
    <s v="Online Retailer"/>
    <s v="Yes"/>
    <s v="Yes"/>
    <s v="Yes"/>
    <s v="Yes"/>
    <s v="Yes"/>
    <s v="Yes"/>
    <s v="No"/>
    <n v="138"/>
    <n v="286"/>
    <n v="6750"/>
    <n v="8254"/>
    <n v="8656"/>
    <n v="1.8142296888697582"/>
    <n v="24084"/>
  </r>
  <r>
    <x v="30"/>
    <s v="7223 Cedarwood Ave, Brooklyn NY 11221"/>
    <s v="Janie Roberson"/>
    <s v="(924) 516-6566"/>
    <s v="Online Retailer"/>
    <s v="Yes"/>
    <s v="Yes"/>
    <s v="Yes"/>
    <s v="No"/>
    <s v="No"/>
    <s v="Yes"/>
    <s v="Yes"/>
    <n v="8873"/>
    <n v="8484"/>
    <n v="7883"/>
    <n v="7499"/>
    <n v="6592"/>
    <n v="-7.1596691853915484E-2"/>
    <n v="39331"/>
  </r>
  <r>
    <x v="31"/>
    <s v="62 Lafayette Ave, Bronx NY 10462"/>
    <s v="Brooke Hayes"/>
    <s v="(247) 999-3394"/>
    <s v="Online Retailer"/>
    <s v="Yes"/>
    <s v="Yes"/>
    <s v="Yes"/>
    <s v="No"/>
    <s v="No"/>
    <s v="Yes"/>
    <s v="Yes"/>
    <n v="3297"/>
    <n v="4866"/>
    <n v="4928"/>
    <n v="8451"/>
    <n v="9585"/>
    <n v="0.30577482876902251"/>
    <n v="31127"/>
  </r>
  <r>
    <x v="32"/>
    <s v="7839 Elm St, Staten Island NY 10306"/>
    <s v="Lee Niemeyer"/>
    <s v="(920) 451-3973"/>
    <s v="Online Retailer"/>
    <s v="Yes"/>
    <s v="Yes"/>
    <s v="Yes"/>
    <s v="Yes"/>
    <s v="Yes"/>
    <s v="Yes"/>
    <s v="Yes"/>
    <n v="1092"/>
    <n v="3140"/>
    <n v="4123"/>
    <n v="4366"/>
    <n v="9482"/>
    <n v="0.71660086943635504"/>
    <n v="22203"/>
  </r>
  <r>
    <x v="33"/>
    <s v="429 Stonybrook Dr, Brooklyn NY 11203"/>
    <s v="Stephen Harris"/>
    <s v="(258) 948-7479"/>
    <s v="Online Retailer"/>
    <s v="Yes"/>
    <s v="Yes"/>
    <s v="Yes"/>
    <s v="No"/>
    <s v="No"/>
    <s v="Yes"/>
    <s v="Yes"/>
    <n v="2541"/>
    <n v="3794"/>
    <n v="3984"/>
    <n v="8803"/>
    <n v="9338"/>
    <n v="0.38456165928272146"/>
    <n v="28460"/>
  </r>
  <r>
    <x v="34"/>
    <s v="640 Beechwood Dr, Bronx NY 10461"/>
    <s v="Juan Scott"/>
    <s v="(357) 532-0838"/>
    <s v="Online Retailer"/>
    <s v="Yes"/>
    <s v="Yes"/>
    <s v="Yes"/>
    <s v="Yes"/>
    <s v="Yes"/>
    <s v="Yes"/>
    <s v="Yes"/>
    <n v="742"/>
    <n v="3751"/>
    <n v="4423"/>
    <n v="8733"/>
    <n v="9909"/>
    <n v="0.91164163510334228"/>
    <n v="27558"/>
  </r>
  <r>
    <x v="35"/>
    <s v="9453 N. Wagon Lane, Brooklyn NY 11237"/>
    <s v="Kurt Issacs"/>
    <s v="(454) 903-5770"/>
    <s v="Online Retailer"/>
    <s v="Yes"/>
    <s v="No"/>
    <s v="No"/>
    <s v="No"/>
    <s v="No"/>
    <s v="Yes"/>
    <s v="Yes"/>
    <n v="7703"/>
    <n v="6957"/>
    <n v="3898"/>
    <n v="1857"/>
    <n v="1512"/>
    <n v="-0.33438519484677687"/>
    <n v="21927"/>
  </r>
  <r>
    <x v="36"/>
    <s v="81 San Carlos Road, Bronx NY 10463"/>
    <s v="Dominique Johnson"/>
    <s v="(336) 448-7026"/>
    <s v="Online Retailer"/>
    <s v="Yes"/>
    <s v="Yes"/>
    <s v="Yes"/>
    <s v="Yes"/>
    <s v="Yes"/>
    <s v="Yes"/>
    <s v="Yes"/>
    <n v="488"/>
    <n v="5535"/>
    <n v="5775"/>
    <n v="7661"/>
    <n v="9206"/>
    <n v="1.084072328017021"/>
    <n v="28665"/>
  </r>
  <r>
    <x v="37"/>
    <s v="596 Coffee St, Bronx NY 10472"/>
    <s v="Larry Alaimo"/>
    <s v="(242) 869-1226"/>
    <s v="Online Retailer"/>
    <s v="Yes"/>
    <s v="Yes"/>
    <s v="Yes"/>
    <s v="Yes"/>
    <s v="Yes"/>
    <s v="Yes"/>
    <s v="Yes"/>
    <n v="376"/>
    <n v="889"/>
    <n v="4373"/>
    <n v="6803"/>
    <n v="7578"/>
    <n v="1.1188084145320056"/>
    <n v="20019"/>
  </r>
  <r>
    <x v="38"/>
    <s v="92 Princess St, New York NY 10033"/>
    <s v="Carlos Moya"/>
    <s v="(485) 453-8693"/>
    <s v="Online Retailer"/>
    <s v="Yes"/>
    <s v="No"/>
    <s v="No"/>
    <s v="No"/>
    <s v="No"/>
    <s v="Yes"/>
    <s v="Yes"/>
    <n v="7840"/>
    <n v="5804"/>
    <n v="4259"/>
    <n v="4243"/>
    <n v="907"/>
    <n v="-0.41679289513417705"/>
    <n v="23053"/>
  </r>
  <r>
    <x v="39"/>
    <s v="9151 River St, Brooklyn NY 11230"/>
    <s v="Shaun Salvatore"/>
    <s v="(691) 657-1498"/>
    <s v="Online Retailer"/>
    <s v="Yes"/>
    <s v="Yes"/>
    <s v="Yes"/>
    <s v="Yes"/>
    <s v="Yes"/>
    <s v="Yes"/>
    <s v="Yes"/>
    <n v="1038"/>
    <n v="3615"/>
    <n v="3712"/>
    <n v="5819"/>
    <n v="9589"/>
    <n v="0.74338775485751718"/>
    <n v="23773"/>
  </r>
  <r>
    <x v="40"/>
    <s v="424 Hall Ave, New York NY 10128"/>
    <s v="Annie Fuentes"/>
    <s v="(462) 693-6254"/>
    <s v="Online Retailer"/>
    <s v="Yes"/>
    <s v="Yes"/>
    <s v="No"/>
    <s v="No"/>
    <s v="No"/>
    <s v="No"/>
    <s v="No"/>
    <n v="8891"/>
    <n v="5952"/>
    <n v="5914"/>
    <n v="5405"/>
    <n v="4031"/>
    <n v="-0.17943016656995925"/>
    <n v="30193"/>
  </r>
  <r>
    <x v="41"/>
    <s v="81 Crescent St, Brooklyn NY 11210"/>
    <s v="Maria Sawyer"/>
    <s v="(881) 243-5276"/>
    <s v="Online Retailer"/>
    <s v="Yes"/>
    <s v="Yes"/>
    <s v="Yes"/>
    <s v="Yes"/>
    <s v="No"/>
    <s v="No"/>
    <s v="No"/>
    <n v="1290"/>
    <n v="4033"/>
    <n v="6956"/>
    <n v="7929"/>
    <n v="8834"/>
    <n v="0.61767741115573149"/>
    <n v="29042"/>
  </r>
  <r>
    <x v="42"/>
    <s v="7217 Birch Hill Dr, New York NY 10009"/>
    <s v="Darnell Straughter"/>
    <s v="(680) 628-4625"/>
    <s v="Online Retailer"/>
    <s v="Yes"/>
    <s v="Yes"/>
    <s v="Yes"/>
    <s v="Yes"/>
    <s v="Yes"/>
    <s v="No"/>
    <s v="No"/>
    <n v="431"/>
    <n v="6231"/>
    <n v="7478"/>
    <n v="8039"/>
    <n v="8271"/>
    <n v="1.0930046233022455"/>
    <n v="30450"/>
  </r>
  <r>
    <x v="43"/>
    <s v="7184 Center Court, Brooklyn NY 11208"/>
    <s v="Richard Breaux"/>
    <s v="(685) 981-8556"/>
    <s v="Wholesale Distributor"/>
    <s v="Yes"/>
    <s v="No"/>
    <s v="No"/>
    <s v="No"/>
    <s v="No"/>
    <s v="Yes"/>
    <s v="No"/>
    <n v="8156"/>
    <n v="1245"/>
    <n v="791"/>
    <n v="338"/>
    <n v="44"/>
    <n v="-0.72898466539472961"/>
    <n v="10574"/>
  </r>
  <r>
    <x v="44"/>
    <s v="815 2nd St, New York NY 10028"/>
    <s v="Craig Collins"/>
    <s v="(828) 840-2736"/>
    <s v="Wholesale Distributor"/>
    <s v="Yes"/>
    <s v="Yes"/>
    <s v="Yes"/>
    <s v="No"/>
    <s v="No"/>
    <s v="Yes"/>
    <s v="No"/>
    <n v="299"/>
    <n v="657"/>
    <n v="6238"/>
    <n v="8922"/>
    <n v="9081"/>
    <n v="1.3475541667800686"/>
    <n v="25197"/>
  </r>
  <r>
    <x v="45"/>
    <s v="9875 Franklin Rd, Brooklyn NY 11223"/>
    <s v="Donna Lam"/>
    <s v="(931) 618-9558"/>
    <s v="Wholesale Distributor"/>
    <s v="Yes"/>
    <s v="Yes"/>
    <s v="Yes"/>
    <s v="No"/>
    <s v="No"/>
    <s v="Yes"/>
    <s v="No"/>
    <n v="1323"/>
    <n v="4963"/>
    <n v="6292"/>
    <n v="6728"/>
    <n v="8202"/>
    <n v="0.57793816418173161"/>
    <n v="27508"/>
  </r>
  <r>
    <x v="46"/>
    <s v="601 Bank Ave, Brooklyn NY 11218"/>
    <s v="Teresa Vasbinder"/>
    <s v="(261) 690-0303"/>
    <s v="Wholesale Distributor"/>
    <s v="Yes"/>
    <s v="No"/>
    <s v="No"/>
    <s v="No"/>
    <s v="No"/>
    <s v="Yes"/>
    <s v="No"/>
    <n v="8466"/>
    <n v="4079"/>
    <n v="2797"/>
    <n v="2245"/>
    <n v="1696"/>
    <n v="-0.33098339677163802"/>
    <n v="19283"/>
  </r>
  <r>
    <x v="47"/>
    <s v="21 Yukon St, Bronx NY 10451"/>
    <s v="Andre Mobley"/>
    <s v="(597) 701-9429"/>
    <s v="Wholesale Distributor"/>
    <s v="Yes"/>
    <s v="Yes"/>
    <s v="Yes"/>
    <s v="No"/>
    <s v="No"/>
    <s v="Yes"/>
    <s v="No"/>
    <n v="870"/>
    <n v="2428"/>
    <n v="7386"/>
    <n v="8835"/>
    <n v="9766"/>
    <n v="0.83041416010220881"/>
    <n v="29285"/>
  </r>
  <r>
    <x v="48"/>
    <s v="18 N. Woodland Ave, New York NY 10025"/>
    <s v="Ray Hernandez"/>
    <s v="(609) 345-8163"/>
    <s v="Wholesale Distributor"/>
    <s v="Yes"/>
    <s v="Yes"/>
    <s v="Yes"/>
    <s v="No"/>
    <s v="No"/>
    <s v="Yes"/>
    <s v="No"/>
    <n v="1497"/>
    <n v="1768"/>
    <n v="2804"/>
    <n v="5718"/>
    <n v="9822"/>
    <n v="0.60045892388204325"/>
    <n v="21609"/>
  </r>
  <r>
    <x v="49"/>
    <s v="65 Lower River Ave, Bronx NY 10465"/>
    <s v="Thomas Stewart"/>
    <s v="(381) 643-1230"/>
    <s v="Wholesale Distributor"/>
    <s v="Yes"/>
    <s v="Yes"/>
    <s v="Yes"/>
    <s v="No"/>
    <s v="No"/>
    <s v="Yes"/>
    <s v="No"/>
    <n v="1082"/>
    <n v="3353"/>
    <n v="6351"/>
    <n v="8550"/>
    <n v="9272"/>
    <n v="0.71094693671276654"/>
    <n v="28608"/>
  </r>
  <r>
    <x v="50"/>
    <s v="8680 Alderwood St, New York NY 10032"/>
    <s v="Henry Lange"/>
    <s v="(293) 473-1512"/>
    <s v="Wholesale Distributor"/>
    <s v="Yes"/>
    <s v="Yes"/>
    <s v="No"/>
    <s v="No"/>
    <s v="No"/>
    <s v="Yes"/>
    <s v="No"/>
    <n v="9791"/>
    <n v="9610"/>
    <n v="7534"/>
    <n v="5080"/>
    <n v="4936"/>
    <n v="-0.15736979056747447"/>
    <n v="36951"/>
  </r>
  <r>
    <x v="51"/>
    <s v="8388 Gonzales St, Brooklyn NY 11228"/>
    <s v="Danielle Tomas"/>
    <s v="(459) 261-2301"/>
    <s v="Wholesale Distributor"/>
    <s v="Yes"/>
    <s v="Yes"/>
    <s v="Yes"/>
    <s v="No"/>
    <s v="No"/>
    <s v="Yes"/>
    <s v="No"/>
    <n v="1357"/>
    <n v="4189"/>
    <n v="5407"/>
    <n v="6233"/>
    <n v="9681"/>
    <n v="0.63431246502429839"/>
    <n v="26867"/>
  </r>
  <r>
    <x v="52"/>
    <s v="9760 Taylor Dr, Brooklyn NY 11211"/>
    <s v="Joe Schimke"/>
    <s v="(936) 816-9148"/>
    <s v="Wholesale Distributor"/>
    <s v="Yes"/>
    <s v="No"/>
    <s v="No"/>
    <s v="No"/>
    <s v="No"/>
    <s v="Yes"/>
    <s v="No"/>
    <n v="576"/>
    <n v="2628"/>
    <n v="3612"/>
    <n v="5066"/>
    <n v="5156"/>
    <n v="0.72970725225475852"/>
    <n v="17038"/>
  </r>
  <r>
    <x v="53"/>
    <s v="419 E. Henry Ave, New York NY 10031"/>
    <s v="Carlos Jackson"/>
    <s v="(201) 363-0653"/>
    <s v="Wholesale Distributor"/>
    <s v="Yes"/>
    <s v="Yes"/>
    <s v="Yes"/>
    <s v="No"/>
    <s v="No"/>
    <s v="Yes"/>
    <s v="No"/>
    <n v="128"/>
    <n v="416"/>
    <n v="747"/>
    <n v="1028"/>
    <n v="6357"/>
    <n v="1.6546701130112136"/>
    <n v="8676"/>
  </r>
  <r>
    <x v="54"/>
    <s v="8083 8th St, Brooklyn NY 11209"/>
    <s v="Russell Wallace"/>
    <s v="(237) 890-0247"/>
    <s v="Wholesale Distributor"/>
    <s v="Yes"/>
    <s v="No"/>
    <s v="No"/>
    <s v="No"/>
    <s v="No"/>
    <s v="No"/>
    <s v="No"/>
    <n v="8034"/>
    <n v="6541"/>
    <n v="3311"/>
    <n v="3254"/>
    <n v="2687"/>
    <n v="-0.23952671916055424"/>
    <n v="23827"/>
  </r>
  <r>
    <x v="55"/>
    <s v="2 Rock Maple Ave, New York NY 10029"/>
    <s v="Shameka West"/>
    <s v="(488) 656-0761"/>
    <s v="Wholesale Distributor"/>
    <s v="Yes"/>
    <s v="Yes"/>
    <s v="Yes"/>
    <s v="No"/>
    <s v="No"/>
    <s v="No"/>
    <s v="No"/>
    <n v="1263"/>
    <n v="2517"/>
    <n v="8042"/>
    <n v="8222"/>
    <n v="9686"/>
    <n v="0.66412244620782168"/>
    <n v="29730"/>
  </r>
  <r>
    <x v="56"/>
    <s v="9577 Nicolls Ave, Staten Island NY 10312"/>
    <s v="Kevin Fleming"/>
    <s v="(650) 848-8284"/>
    <s v="Wholesale Distributor"/>
    <s v="Yes"/>
    <s v="Yes"/>
    <s v="Yes"/>
    <s v="No"/>
    <s v="No"/>
    <s v="No"/>
    <s v="No"/>
    <n v="1032"/>
    <n v="3919"/>
    <n v="4466"/>
    <n v="5568"/>
    <n v="6476"/>
    <n v="0.58272982283102692"/>
    <n v="21461"/>
  </r>
  <r>
    <x v="57"/>
    <s v="174 Del Monte St, Brooklyn NY 11224"/>
    <s v="Anna Grey"/>
    <s v="(980) 437-1451"/>
    <s v="Wholesale Distributor"/>
    <s v="Yes"/>
    <s v="Yes"/>
    <s v="Yes"/>
    <s v="No"/>
    <s v="No"/>
    <s v="No"/>
    <s v="No"/>
    <n v="1014"/>
    <n v="2254"/>
    <n v="4534"/>
    <n v="6796"/>
    <n v="7730"/>
    <n v="0.66163405613342663"/>
    <n v="2232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58"/>
  </r>
  <r>
    <x v="1"/>
    <n v="46"/>
  </r>
  <r>
    <x v="2"/>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B31FD-FC2F-47AC-89DA-346628C4A32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8">
    <pivotField dataField="1" showAll="0">
      <items count="59">
        <item x="13"/>
        <item x="22"/>
        <item x="23"/>
        <item x="24"/>
        <item x="25"/>
        <item x="26"/>
        <item x="27"/>
        <item x="14"/>
        <item x="15"/>
        <item x="16"/>
        <item x="17"/>
        <item x="18"/>
        <item x="19"/>
        <item x="20"/>
        <item x="21"/>
        <item x="28"/>
        <item x="37"/>
        <item x="38"/>
        <item x="39"/>
        <item x="40"/>
        <item x="41"/>
        <item x="42"/>
        <item x="29"/>
        <item x="30"/>
        <item x="31"/>
        <item x="32"/>
        <item x="33"/>
        <item x="34"/>
        <item x="35"/>
        <item x="36"/>
        <item x="0"/>
        <item x="8"/>
        <item x="9"/>
        <item x="10"/>
        <item x="11"/>
        <item x="12"/>
        <item x="1"/>
        <item x="2"/>
        <item x="3"/>
        <item x="4"/>
        <item x="5"/>
        <item x="6"/>
        <item x="7"/>
        <item x="43"/>
        <item x="52"/>
        <item x="53"/>
        <item x="54"/>
        <item x="55"/>
        <item x="56"/>
        <item x="57"/>
        <item x="44"/>
        <item x="45"/>
        <item x="46"/>
        <item x="47"/>
        <item x="48"/>
        <item x="49"/>
        <item x="50"/>
        <item x="51"/>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items count="59">
        <item x="43"/>
        <item x="6"/>
        <item x="12"/>
        <item x="20"/>
        <item x="38"/>
        <item x="23"/>
        <item x="35"/>
        <item x="46"/>
        <item x="7"/>
        <item x="9"/>
        <item x="54"/>
        <item x="16"/>
        <item x="40"/>
        <item x="50"/>
        <item x="25"/>
        <item x="30"/>
        <item x="14"/>
        <item x="27"/>
        <item x="1"/>
        <item x="13"/>
        <item x="31"/>
        <item x="28"/>
        <item x="10"/>
        <item x="33"/>
        <item x="5"/>
        <item x="8"/>
        <item x="4"/>
        <item x="0"/>
        <item x="21"/>
        <item x="45"/>
        <item x="56"/>
        <item x="48"/>
        <item x="41"/>
        <item x="51"/>
        <item x="19"/>
        <item x="57"/>
        <item x="55"/>
        <item x="2"/>
        <item x="49"/>
        <item x="32"/>
        <item x="52"/>
        <item x="39"/>
        <item x="3"/>
        <item x="11"/>
        <item x="47"/>
        <item x="26"/>
        <item x="15"/>
        <item x="34"/>
        <item x="22"/>
        <item x="36"/>
        <item x="42"/>
        <item x="37"/>
        <item x="44"/>
        <item x="18"/>
        <item x="24"/>
        <item x="53"/>
        <item x="29"/>
        <item x="17"/>
        <item t="default"/>
      </items>
    </pivotField>
  </pivotFields>
  <rowFields count="1">
    <field x="4"/>
  </rowFields>
  <rowItems count="5">
    <i>
      <x/>
    </i>
    <i>
      <x v="1"/>
    </i>
    <i>
      <x v="2"/>
    </i>
    <i>
      <x v="3"/>
    </i>
    <i t="grand">
      <x/>
    </i>
  </rowItems>
  <colItems count="1">
    <i/>
  </colItems>
  <dataFields count="1">
    <dataField name="Count of Account Name" fld="0"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76DD4-A786-4DA4-9699-DDF99B97D1F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3" firstHeaderRow="1" firstDataRow="1" firstDataCol="1"/>
  <pivotFields count="3">
    <pivotField axis="axisRow" showAll="0">
      <items count="5">
        <item x="2"/>
        <item x="1"/>
        <item x="3"/>
        <item x="0"/>
        <item t="default"/>
      </items>
    </pivotField>
    <pivotField axis="axisRow" showAll="0">
      <items count="5">
        <item x="3"/>
        <item x="1"/>
        <item x="0"/>
        <item x="2"/>
        <item t="default"/>
      </items>
    </pivotField>
    <pivotField dataField="1" showAll="0"/>
  </pivotFields>
  <rowFields count="2">
    <field x="0"/>
    <field x="1"/>
  </rowFields>
  <rowItems count="9">
    <i>
      <x/>
    </i>
    <i r="1">
      <x v="3"/>
    </i>
    <i>
      <x v="1"/>
    </i>
    <i r="1">
      <x v="1"/>
    </i>
    <i>
      <x v="2"/>
    </i>
    <i r="1">
      <x/>
    </i>
    <i>
      <x v="3"/>
    </i>
    <i r="1">
      <x v="2"/>
    </i>
    <i t="grand">
      <x/>
    </i>
  </rowItems>
  <colItems count="1">
    <i/>
  </colItems>
  <dataFields count="1">
    <dataField name="Sum of Participation rate" fld="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3"/>
          </reference>
        </references>
      </pivotArea>
    </chartFormat>
    <chartFormat chart="0" format="2">
      <pivotArea type="data" outline="0" fieldPosition="0">
        <references count="3">
          <reference field="4294967294" count="1" selected="0">
            <x v="0"/>
          </reference>
          <reference field="0" count="1" selected="0">
            <x v="3"/>
          </reference>
          <reference field="1" count="1" selected="0">
            <x v="2"/>
          </reference>
        </references>
      </pivotArea>
    </chartFormat>
    <chartFormat chart="0" format="3">
      <pivotArea type="data" outline="0" fieldPosition="0">
        <references count="3">
          <reference field="4294967294" count="1" selected="0">
            <x v="0"/>
          </reference>
          <reference field="0" count="1" selected="0">
            <x v="2"/>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0" count="1" selected="0">
            <x v="0"/>
          </reference>
          <reference field="1" count="1" selected="0">
            <x v="3"/>
          </reference>
        </references>
      </pivotArea>
    </chartFormat>
    <chartFormat chart="2" format="12">
      <pivotArea type="data" outline="0" fieldPosition="0">
        <references count="3">
          <reference field="4294967294" count="1" selected="0">
            <x v="0"/>
          </reference>
          <reference field="0" count="1" selected="0">
            <x v="1"/>
          </reference>
          <reference field="1" count="1" selected="0">
            <x v="1"/>
          </reference>
        </references>
      </pivotArea>
    </chartFormat>
    <chartFormat chart="2" format="13">
      <pivotArea type="data" outline="0" fieldPosition="0">
        <references count="3">
          <reference field="4294967294" count="1" selected="0">
            <x v="0"/>
          </reference>
          <reference field="0" count="1" selected="0">
            <x v="2"/>
          </reference>
          <reference field="1" count="1" selected="0">
            <x v="0"/>
          </reference>
        </references>
      </pivotArea>
    </chartFormat>
    <chartFormat chart="2" format="14">
      <pivotArea type="data" outline="0" fieldPosition="0">
        <references count="3">
          <reference field="4294967294" count="1" selected="0">
            <x v="0"/>
          </reference>
          <reference field="0" count="1" selected="0">
            <x v="3"/>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3E650-9FC3-42BC-8403-C03E680A436F}"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3"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7E41B-B54F-4874-97D6-B4DF7DD7F037}"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2" firstHeaderRow="1" firstDataRow="1" firstDataCol="1"/>
  <pivotFields count="19">
    <pivotField axis="axisRow" showAll="0">
      <items count="59">
        <item x="13"/>
        <item x="22"/>
        <item x="23"/>
        <item x="24"/>
        <item x="25"/>
        <item x="26"/>
        <item x="27"/>
        <item x="14"/>
        <item x="15"/>
        <item x="16"/>
        <item x="17"/>
        <item x="18"/>
        <item x="19"/>
        <item x="20"/>
        <item x="21"/>
        <item x="28"/>
        <item x="37"/>
        <item x="38"/>
        <item x="39"/>
        <item x="40"/>
        <item x="41"/>
        <item x="42"/>
        <item x="29"/>
        <item x="30"/>
        <item x="31"/>
        <item x="32"/>
        <item x="33"/>
        <item x="34"/>
        <item x="35"/>
        <item x="36"/>
        <item x="0"/>
        <item x="8"/>
        <item x="9"/>
        <item x="10"/>
        <item x="11"/>
        <item x="12"/>
        <item x="1"/>
        <item x="2"/>
        <item x="3"/>
        <item x="4"/>
        <item x="5"/>
        <item x="6"/>
        <item x="7"/>
        <item x="43"/>
        <item x="52"/>
        <item x="53"/>
        <item x="54"/>
        <item x="55"/>
        <item x="56"/>
        <item x="57"/>
        <item x="44"/>
        <item x="45"/>
        <item x="46"/>
        <item x="47"/>
        <item x="48"/>
        <item x="49"/>
        <item x="50"/>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Total Sales" fld="1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068B6-1906-43C2-86BB-BA65D6156CC5}"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17"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 sales"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FB0F1424-9FA6-42AA-B073-8B2FA27A0A46}" sourceName="Account Name">
  <pivotTables>
    <pivotTable tabId="2" name="PivotTable1"/>
  </pivotTables>
  <data>
    <tabular pivotCacheId="246213015">
      <items count="58">
        <i x="13" s="1"/>
        <i x="22" s="1"/>
        <i x="23" s="1"/>
        <i x="24" s="1"/>
        <i x="25" s="1"/>
        <i x="26" s="1"/>
        <i x="27" s="1"/>
        <i x="14" s="1"/>
        <i x="15" s="1"/>
        <i x="16" s="1"/>
        <i x="17" s="1"/>
        <i x="18" s="1"/>
        <i x="19" s="1"/>
        <i x="20" s="1"/>
        <i x="21" s="1"/>
        <i x="28" s="1"/>
        <i x="37" s="1"/>
        <i x="38" s="1"/>
        <i x="39" s="1"/>
        <i x="40" s="1"/>
        <i x="41" s="1"/>
        <i x="42" s="1"/>
        <i x="29" s="1"/>
        <i x="30" s="1"/>
        <i x="31" s="1"/>
        <i x="32" s="1"/>
        <i x="33" s="1"/>
        <i x="34" s="1"/>
        <i x="35" s="1"/>
        <i x="36" s="1"/>
        <i x="0" s="1"/>
        <i x="8" s="1"/>
        <i x="9" s="1"/>
        <i x="10" s="1"/>
        <i x="11" s="1"/>
        <i x="12" s="1"/>
        <i x="1" s="1"/>
        <i x="2" s="1"/>
        <i x="3" s="1"/>
        <i x="4" s="1"/>
        <i x="5" s="1"/>
        <i x="6" s="1"/>
        <i x="7" s="1"/>
        <i x="43" s="1"/>
        <i x="52" s="1"/>
        <i x="53" s="1"/>
        <i x="54" s="1"/>
        <i x="55" s="1"/>
        <i x="56" s="1"/>
        <i x="57" s="1"/>
        <i x="44" s="1"/>
        <i x="45" s="1"/>
        <i x="46" s="1"/>
        <i x="47" s="1"/>
        <i x="48" s="1"/>
        <i x="49" s="1"/>
        <i x="50"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m" xr10:uid="{7F704647-2BAA-4D64-B6AF-01711088DCFA}" sourceName="Programm">
  <pivotTables>
    <pivotTable tabId="5" name="PivotTable4"/>
  </pivotTables>
  <data>
    <tabular pivotCacheId="39195112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14CBFA8-DBFB-41EF-B92F-43A12E0ABD48}" sourceName="Product Line">
  <pivotTables>
    <pivotTable tabId="11" name="PivotTable12"/>
  </pivotTables>
  <data>
    <tabular pivotCacheId="70409933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1" xr10:uid="{00AE6F81-6847-4B3C-8480-C7B88CF10C5F}" cache="Slicer_Account_Name" caption="Account Name" style="SlicerStyleLight2" rowHeight="234950"/>
  <slicer name="Programm 1" xr10:uid="{3539A520-6C0C-4A76-BC12-DBF69AE37A9E}" cache="Slicer_Programm" caption="Programm" style="SlicerStyleLight2" rowHeight="234950"/>
  <slicer name="Product Line 1" xr10:uid="{09F03E47-F193-48CD-BDEE-3101D0265F70}" cache="Slicer_Product_Line" caption="Product Lin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xr10:uid="{E651272B-D493-4F2D-9C62-8D55C19569F3}" cache="Slicer_Account_Name" caption="Account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gramm" xr10:uid="{B0D9335C-9823-42D0-8FE4-96CAAA649B6C}" cache="Slicer_Programm" caption="Programm"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B9D9F8C2-F914-4F5C-899D-5AA25B67528C}" cache="Slicer_Product_Line" caption="Product Lin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C989-03AD-402A-BFAC-771584E8FDFA}">
  <dimension ref="A1:X28"/>
  <sheetViews>
    <sheetView tabSelected="1" workbookViewId="0">
      <selection sqref="A1:X3"/>
    </sheetView>
  </sheetViews>
  <sheetFormatPr defaultRowHeight="14.4" x14ac:dyDescent="0.3"/>
  <sheetData>
    <row r="1" spans="1:24" x14ac:dyDescent="0.3">
      <c r="A1" s="17" t="s">
        <v>267</v>
      </c>
      <c r="B1" s="18"/>
      <c r="C1" s="18"/>
      <c r="D1" s="18"/>
      <c r="E1" s="18"/>
      <c r="F1" s="18"/>
      <c r="G1" s="18"/>
      <c r="H1" s="18"/>
      <c r="I1" s="18"/>
      <c r="J1" s="18"/>
      <c r="K1" s="18"/>
      <c r="L1" s="18"/>
      <c r="M1" s="18"/>
      <c r="N1" s="18"/>
      <c r="O1" s="18"/>
      <c r="P1" s="18"/>
      <c r="Q1" s="18"/>
      <c r="R1" s="18"/>
      <c r="S1" s="18"/>
      <c r="T1" s="18"/>
      <c r="U1" s="18"/>
      <c r="V1" s="18"/>
      <c r="W1" s="18"/>
      <c r="X1" s="19"/>
    </row>
    <row r="2" spans="1:24" x14ac:dyDescent="0.3">
      <c r="A2" s="20"/>
      <c r="B2" s="16"/>
      <c r="C2" s="16"/>
      <c r="D2" s="16"/>
      <c r="E2" s="16"/>
      <c r="F2" s="16"/>
      <c r="G2" s="16"/>
      <c r="H2" s="16"/>
      <c r="I2" s="16"/>
      <c r="J2" s="16"/>
      <c r="K2" s="16"/>
      <c r="L2" s="16"/>
      <c r="M2" s="16"/>
      <c r="N2" s="16"/>
      <c r="O2" s="16"/>
      <c r="P2" s="16"/>
      <c r="Q2" s="16"/>
      <c r="R2" s="16"/>
      <c r="S2" s="16"/>
      <c r="T2" s="16"/>
      <c r="U2" s="16"/>
      <c r="V2" s="16"/>
      <c r="W2" s="16"/>
      <c r="X2" s="21"/>
    </row>
    <row r="3" spans="1:24" x14ac:dyDescent="0.3">
      <c r="A3" s="22"/>
      <c r="B3" s="23"/>
      <c r="C3" s="23"/>
      <c r="D3" s="23"/>
      <c r="E3" s="23"/>
      <c r="F3" s="23"/>
      <c r="G3" s="23"/>
      <c r="H3" s="23"/>
      <c r="I3" s="23"/>
      <c r="J3" s="23"/>
      <c r="K3" s="23"/>
      <c r="L3" s="23"/>
      <c r="M3" s="23"/>
      <c r="N3" s="23"/>
      <c r="O3" s="23"/>
      <c r="P3" s="23"/>
      <c r="Q3" s="23"/>
      <c r="R3" s="23"/>
      <c r="S3" s="23"/>
      <c r="T3" s="23"/>
      <c r="U3" s="23"/>
      <c r="V3" s="23"/>
      <c r="W3" s="23"/>
      <c r="X3" s="24"/>
    </row>
    <row r="4" spans="1:24" x14ac:dyDescent="0.3">
      <c r="A4" s="25"/>
      <c r="B4" s="25"/>
      <c r="C4" s="25"/>
      <c r="D4" s="25"/>
      <c r="E4" s="25"/>
      <c r="F4" s="25"/>
      <c r="G4" s="25"/>
      <c r="H4" s="25"/>
      <c r="I4" s="25"/>
      <c r="J4" s="25"/>
      <c r="K4" s="25"/>
      <c r="L4" s="25"/>
      <c r="M4" s="25"/>
      <c r="N4" s="25"/>
      <c r="O4" s="25"/>
      <c r="P4" s="25"/>
      <c r="Q4" s="25"/>
      <c r="R4" s="25"/>
      <c r="S4" s="25"/>
      <c r="T4" s="25"/>
      <c r="U4" s="25"/>
      <c r="V4" s="25"/>
      <c r="W4" s="25"/>
      <c r="X4" s="25"/>
    </row>
    <row r="5" spans="1:24" x14ac:dyDescent="0.3">
      <c r="A5" s="26"/>
      <c r="B5" s="26"/>
      <c r="C5" s="26"/>
      <c r="D5" s="26"/>
      <c r="E5" s="26"/>
      <c r="F5" s="26"/>
      <c r="G5" s="26"/>
      <c r="H5" s="26"/>
      <c r="I5" s="26"/>
      <c r="J5" s="26"/>
      <c r="K5" s="26"/>
      <c r="L5" s="26"/>
      <c r="M5" s="26"/>
      <c r="N5" s="26"/>
      <c r="O5" s="26"/>
      <c r="P5" s="26"/>
      <c r="Q5" s="26"/>
      <c r="R5" s="26"/>
      <c r="S5" s="26"/>
      <c r="T5" s="26"/>
      <c r="U5" s="26"/>
      <c r="V5" s="26"/>
      <c r="W5" s="26"/>
      <c r="X5" s="26"/>
    </row>
    <row r="6" spans="1:24" x14ac:dyDescent="0.3">
      <c r="A6" s="26"/>
      <c r="B6" s="26"/>
      <c r="C6" s="26"/>
      <c r="D6" s="26"/>
      <c r="E6" s="26"/>
      <c r="F6" s="26"/>
      <c r="G6" s="26"/>
      <c r="H6" s="26"/>
      <c r="I6" s="26"/>
      <c r="J6" s="26"/>
      <c r="K6" s="26"/>
      <c r="L6" s="26"/>
      <c r="M6" s="26"/>
      <c r="N6" s="26"/>
      <c r="O6" s="26"/>
      <c r="P6" s="26"/>
      <c r="Q6" s="26"/>
      <c r="R6" s="26"/>
      <c r="S6" s="26"/>
      <c r="T6" s="26"/>
      <c r="U6" s="26"/>
      <c r="V6" s="26"/>
      <c r="W6" s="26"/>
      <c r="X6" s="26"/>
    </row>
    <row r="7" spans="1:24" x14ac:dyDescent="0.3">
      <c r="A7" s="26"/>
      <c r="B7" s="26"/>
      <c r="C7" s="26"/>
      <c r="D7" s="26"/>
      <c r="E7" s="26"/>
      <c r="F7" s="26"/>
      <c r="G7" s="26"/>
      <c r="H7" s="26"/>
      <c r="I7" s="26"/>
      <c r="J7" s="26"/>
      <c r="K7" s="26"/>
      <c r="L7" s="26"/>
      <c r="M7" s="26"/>
      <c r="N7" s="26"/>
      <c r="O7" s="26"/>
      <c r="P7" s="26"/>
      <c r="Q7" s="26"/>
      <c r="R7" s="26"/>
      <c r="S7" s="26"/>
      <c r="T7" s="26"/>
      <c r="U7" s="26"/>
      <c r="V7" s="26"/>
      <c r="W7" s="26"/>
      <c r="X7" s="26"/>
    </row>
    <row r="8" spans="1:24" x14ac:dyDescent="0.3">
      <c r="A8" s="26"/>
      <c r="B8" s="26"/>
      <c r="C8" s="26"/>
      <c r="D8" s="26"/>
      <c r="E8" s="26"/>
      <c r="F8" s="26"/>
      <c r="G8" s="26"/>
      <c r="H8" s="26"/>
      <c r="I8" s="26"/>
      <c r="J8" s="26"/>
      <c r="K8" s="26"/>
      <c r="L8" s="26"/>
      <c r="M8" s="26"/>
      <c r="N8" s="26"/>
      <c r="O8" s="26"/>
      <c r="P8" s="26"/>
      <c r="Q8" s="26"/>
      <c r="R8" s="26"/>
      <c r="S8" s="26"/>
      <c r="T8" s="26"/>
      <c r="U8" s="26"/>
      <c r="V8" s="26"/>
      <c r="W8" s="26"/>
      <c r="X8" s="26"/>
    </row>
    <row r="9" spans="1:24" x14ac:dyDescent="0.3">
      <c r="A9" s="26"/>
      <c r="B9" s="26"/>
      <c r="C9" s="26"/>
      <c r="D9" s="26"/>
      <c r="E9" s="26"/>
      <c r="F9" s="26"/>
      <c r="G9" s="26"/>
      <c r="H9" s="26"/>
      <c r="I9" s="26"/>
      <c r="J9" s="26"/>
      <c r="K9" s="26"/>
      <c r="L9" s="26"/>
      <c r="M9" s="26"/>
      <c r="N9" s="26"/>
      <c r="O9" s="26"/>
      <c r="P9" s="26"/>
      <c r="Q9" s="26"/>
      <c r="R9" s="26"/>
      <c r="S9" s="26"/>
      <c r="T9" s="26"/>
      <c r="U9" s="26"/>
      <c r="V9" s="26"/>
      <c r="W9" s="26"/>
      <c r="X9" s="26"/>
    </row>
    <row r="10" spans="1:24"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row>
    <row r="11" spans="1:24"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row>
    <row r="12" spans="1:24"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row>
    <row r="13" spans="1:24"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row>
    <row r="14" spans="1:24"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row>
    <row r="15" spans="1:24"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row>
    <row r="16" spans="1:24"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row>
    <row r="17" spans="1:24"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row>
    <row r="18" spans="1:24"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row>
    <row r="19" spans="1:24"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row>
    <row r="20" spans="1:24"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row>
    <row r="21" spans="1:24"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row>
    <row r="22" spans="1:24"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row>
    <row r="23" spans="1:24"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24"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row>
    <row r="25" spans="1:24"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row>
    <row r="26" spans="1:24"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row>
    <row r="27" spans="1:24"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row>
    <row r="28" spans="1:24" x14ac:dyDescent="0.3">
      <c r="A28" s="27"/>
      <c r="B28" s="27"/>
      <c r="C28" s="27"/>
      <c r="D28" s="27"/>
      <c r="E28" s="27"/>
      <c r="F28" s="27"/>
      <c r="G28" s="27"/>
      <c r="H28" s="27"/>
      <c r="I28" s="27"/>
      <c r="J28" s="27"/>
      <c r="K28" s="27"/>
      <c r="L28" s="27"/>
      <c r="M28" s="27"/>
      <c r="N28" s="27"/>
      <c r="O28" s="27"/>
      <c r="P28" s="27"/>
      <c r="Q28" s="27"/>
      <c r="R28" s="27"/>
      <c r="S28" s="27"/>
      <c r="T28" s="27"/>
      <c r="U28" s="27"/>
      <c r="V28" s="27"/>
      <c r="W28" s="27"/>
      <c r="X28" s="27"/>
    </row>
  </sheetData>
  <mergeCells count="2">
    <mergeCell ref="A1:X3"/>
    <mergeCell ref="A4:X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S62"/>
  <sheetViews>
    <sheetView topLeftCell="C1" workbookViewId="0">
      <selection activeCell="A4" sqref="A4:S62"/>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2.77734375" customWidth="1"/>
    <col min="7" max="7" width="10.109375" customWidth="1"/>
    <col min="8" max="8" width="10.33203125" customWidth="1"/>
    <col min="9" max="9" width="13" customWidth="1"/>
    <col min="10" max="10" width="9.88671875" customWidth="1"/>
    <col min="11" max="11" width="16.88671875" customWidth="1"/>
    <col min="13" max="13" width="9.77734375" customWidth="1"/>
    <col min="18" max="18" width="10.44140625" customWidth="1"/>
  </cols>
  <sheetData>
    <row r="1" spans="1:19" ht="18" x14ac:dyDescent="0.35">
      <c r="A1" s="2" t="s">
        <v>0</v>
      </c>
    </row>
    <row r="3" spans="1:19" x14ac:dyDescent="0.3">
      <c r="A3" s="1"/>
      <c r="B3" s="1"/>
      <c r="C3" s="1"/>
      <c r="D3" s="1"/>
      <c r="E3" s="1"/>
      <c r="F3" s="9" t="s">
        <v>1</v>
      </c>
      <c r="G3" s="10"/>
      <c r="H3" s="10"/>
      <c r="I3" s="5" t="s">
        <v>2</v>
      </c>
      <c r="J3" s="6"/>
      <c r="K3" s="6"/>
      <c r="L3" s="6"/>
      <c r="M3" s="7" t="s">
        <v>3</v>
      </c>
      <c r="N3" s="8"/>
      <c r="O3" s="8"/>
      <c r="P3" s="8"/>
      <c r="Q3" s="8"/>
      <c r="R3" s="3"/>
    </row>
    <row r="4" spans="1:19"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c r="S4" t="s">
        <v>261</v>
      </c>
    </row>
    <row r="5" spans="1:19"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_xlfn.RRI($Q$4-$M$4,M5,Q5)</f>
        <v>0.46352749292411066</v>
      </c>
      <c r="S5">
        <f>SUM($M5:$Q5)</f>
        <v>30734</v>
      </c>
    </row>
    <row r="6" spans="1:19"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_xlfn.RRI($Q$4-$M$4,M6,Q6)</f>
        <v>0.25489826874508914</v>
      </c>
      <c r="S6">
        <f t="shared" ref="S6:S62" si="0">SUM($M6:$Q6)</f>
        <v>23830</v>
      </c>
    </row>
    <row r="7" spans="1:19"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_xlfn.RRI($Q$4-$M$4,M7,Q7)</f>
        <v>0.68595057009486848</v>
      </c>
      <c r="S7">
        <f t="shared" si="0"/>
        <v>18447</v>
      </c>
    </row>
    <row r="8" spans="1:19"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_xlfn.RRI($Q$4-$M$4,M8,Q8)</f>
        <v>0.79606828454142997</v>
      </c>
      <c r="S8">
        <f t="shared" si="0"/>
        <v>18981</v>
      </c>
    </row>
    <row r="9" spans="1:19"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_xlfn.RRI($Q$4-$M$4,M9,Q9)</f>
        <v>0.42582583880267388</v>
      </c>
      <c r="S9">
        <f t="shared" si="0"/>
        <v>16319</v>
      </c>
    </row>
    <row r="10" spans="1:19"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_xlfn.RRI($Q$4-$M$4,M10,Q10)</f>
        <v>0.390755806385503</v>
      </c>
      <c r="S10">
        <f t="shared" si="0"/>
        <v>32872</v>
      </c>
    </row>
    <row r="11" spans="1:19"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_xlfn.RRI($Q$4-$M$4,M11,Q11)</f>
        <v>-0.61139202601329412</v>
      </c>
      <c r="S11">
        <f t="shared" si="0"/>
        <v>19401</v>
      </c>
    </row>
    <row r="12" spans="1:19" x14ac:dyDescent="0.3">
      <c r="A12" t="s">
        <v>48</v>
      </c>
      <c r="B12" t="s">
        <v>49</v>
      </c>
      <c r="C12" t="s">
        <v>50</v>
      </c>
      <c r="D12" t="s">
        <v>51</v>
      </c>
      <c r="E12" t="s">
        <v>21</v>
      </c>
      <c r="F12" t="s">
        <v>22</v>
      </c>
      <c r="G12" t="s">
        <v>27</v>
      </c>
      <c r="H12" t="s">
        <v>27</v>
      </c>
      <c r="I12" t="s">
        <v>27</v>
      </c>
      <c r="J12" t="s">
        <v>27</v>
      </c>
      <c r="K12" t="s">
        <v>22</v>
      </c>
      <c r="L12" t="s">
        <v>27</v>
      </c>
      <c r="M12">
        <v>9766</v>
      </c>
      <c r="N12">
        <v>8049</v>
      </c>
      <c r="O12">
        <v>5556</v>
      </c>
      <c r="P12">
        <v>5202</v>
      </c>
      <c r="Q12">
        <v>2373</v>
      </c>
      <c r="R12" s="4">
        <f>_xlfn.RRI($Q$4-$M$4,M12,Q12)</f>
        <v>-0.29790601141591733</v>
      </c>
      <c r="S12">
        <f t="shared" si="0"/>
        <v>30946</v>
      </c>
    </row>
    <row r="13" spans="1:19" x14ac:dyDescent="0.3">
      <c r="A13" t="s">
        <v>52</v>
      </c>
      <c r="B13" t="s">
        <v>53</v>
      </c>
      <c r="C13" t="s">
        <v>54</v>
      </c>
      <c r="D13" t="s">
        <v>55</v>
      </c>
      <c r="E13" t="s">
        <v>21</v>
      </c>
      <c r="F13" t="s">
        <v>22</v>
      </c>
      <c r="G13" t="s">
        <v>22</v>
      </c>
      <c r="H13" t="s">
        <v>27</v>
      </c>
      <c r="I13" t="s">
        <v>22</v>
      </c>
      <c r="J13" t="s">
        <v>27</v>
      </c>
      <c r="K13" t="s">
        <v>22</v>
      </c>
      <c r="L13" t="s">
        <v>27</v>
      </c>
      <c r="M13">
        <v>1530</v>
      </c>
      <c r="N13">
        <v>1620</v>
      </c>
      <c r="O13">
        <v>2027</v>
      </c>
      <c r="P13">
        <v>4881</v>
      </c>
      <c r="Q13">
        <v>6002</v>
      </c>
      <c r="R13" s="4">
        <f>_xlfn.RRI($Q$4-$M$4,M13,Q13)</f>
        <v>0.40734683274409145</v>
      </c>
      <c r="S13">
        <f t="shared" si="0"/>
        <v>16060</v>
      </c>
    </row>
    <row r="14" spans="1:19" x14ac:dyDescent="0.3">
      <c r="A14" t="s">
        <v>56</v>
      </c>
      <c r="B14" t="s">
        <v>57</v>
      </c>
      <c r="C14" t="s">
        <v>58</v>
      </c>
      <c r="D14" t="s">
        <v>59</v>
      </c>
      <c r="E14" t="s">
        <v>21</v>
      </c>
      <c r="F14" t="s">
        <v>22</v>
      </c>
      <c r="G14" t="s">
        <v>27</v>
      </c>
      <c r="H14" t="s">
        <v>27</v>
      </c>
      <c r="I14" t="s">
        <v>27</v>
      </c>
      <c r="J14" t="s">
        <v>27</v>
      </c>
      <c r="K14" t="s">
        <v>27</v>
      </c>
      <c r="L14" t="s">
        <v>27</v>
      </c>
      <c r="M14">
        <v>7555</v>
      </c>
      <c r="N14">
        <v>6551</v>
      </c>
      <c r="O14">
        <v>5188</v>
      </c>
      <c r="P14">
        <v>3436</v>
      </c>
      <c r="Q14">
        <v>2359</v>
      </c>
      <c r="R14" s="4">
        <f>_xlfn.RRI($Q$4-$M$4,M14,Q14)</f>
        <v>-0.25247905109930902</v>
      </c>
      <c r="S14">
        <f t="shared" si="0"/>
        <v>25089</v>
      </c>
    </row>
    <row r="15" spans="1:19" x14ac:dyDescent="0.3">
      <c r="A15" t="s">
        <v>60</v>
      </c>
      <c r="B15" t="s">
        <v>61</v>
      </c>
      <c r="C15" t="s">
        <v>62</v>
      </c>
      <c r="D15" t="s">
        <v>63</v>
      </c>
      <c r="E15" t="s">
        <v>21</v>
      </c>
      <c r="F15" t="s">
        <v>22</v>
      </c>
      <c r="G15" t="s">
        <v>27</v>
      </c>
      <c r="H15" t="s">
        <v>27</v>
      </c>
      <c r="I15" t="s">
        <v>27</v>
      </c>
      <c r="J15" t="s">
        <v>27</v>
      </c>
      <c r="K15" t="s">
        <v>27</v>
      </c>
      <c r="L15" t="s">
        <v>27</v>
      </c>
      <c r="M15">
        <v>1532</v>
      </c>
      <c r="N15">
        <v>2678</v>
      </c>
      <c r="O15">
        <v>4068</v>
      </c>
      <c r="P15">
        <v>4278</v>
      </c>
      <c r="Q15">
        <v>5382</v>
      </c>
      <c r="R15" s="4">
        <f>_xlfn.RRI($Q$4-$M$4,M15,Q15)</f>
        <v>0.3690560602470212</v>
      </c>
      <c r="S15">
        <f t="shared" si="0"/>
        <v>17938</v>
      </c>
    </row>
    <row r="16" spans="1:19" x14ac:dyDescent="0.3">
      <c r="A16" t="s">
        <v>64</v>
      </c>
      <c r="B16" t="s">
        <v>65</v>
      </c>
      <c r="C16" t="s">
        <v>66</v>
      </c>
      <c r="D16" t="s">
        <v>67</v>
      </c>
      <c r="E16" t="s">
        <v>21</v>
      </c>
      <c r="F16" t="s">
        <v>22</v>
      </c>
      <c r="G16" t="s">
        <v>22</v>
      </c>
      <c r="H16" t="s">
        <v>22</v>
      </c>
      <c r="I16" t="s">
        <v>22</v>
      </c>
      <c r="J16" t="s">
        <v>22</v>
      </c>
      <c r="K16" t="s">
        <v>22</v>
      </c>
      <c r="L16" t="s">
        <v>22</v>
      </c>
      <c r="M16">
        <v>861</v>
      </c>
      <c r="N16">
        <v>1314</v>
      </c>
      <c r="O16">
        <v>1810</v>
      </c>
      <c r="P16">
        <v>6510</v>
      </c>
      <c r="Q16">
        <v>9271</v>
      </c>
      <c r="R16" s="4">
        <f>_xlfn.RRI($Q$4-$M$4,M16,Q16)</f>
        <v>0.81146879617010592</v>
      </c>
      <c r="S16">
        <f t="shared" si="0"/>
        <v>19766</v>
      </c>
    </row>
    <row r="17" spans="1:19" x14ac:dyDescent="0.3">
      <c r="A17" t="s">
        <v>68</v>
      </c>
      <c r="B17" t="s">
        <v>69</v>
      </c>
      <c r="C17" t="s">
        <v>70</v>
      </c>
      <c r="D17" t="s">
        <v>71</v>
      </c>
      <c r="E17" t="s">
        <v>21</v>
      </c>
      <c r="F17" t="s">
        <v>22</v>
      </c>
      <c r="G17" t="s">
        <v>22</v>
      </c>
      <c r="H17" t="s">
        <v>27</v>
      </c>
      <c r="I17" t="s">
        <v>27</v>
      </c>
      <c r="J17" t="s">
        <v>27</v>
      </c>
      <c r="K17" t="s">
        <v>27</v>
      </c>
      <c r="L17" t="s">
        <v>27</v>
      </c>
      <c r="M17">
        <v>9058</v>
      </c>
      <c r="N17">
        <v>4839</v>
      </c>
      <c r="O17">
        <v>4776</v>
      </c>
      <c r="P17">
        <v>4024</v>
      </c>
      <c r="Q17">
        <v>369</v>
      </c>
      <c r="R17" s="4">
        <f>_xlfn.RRI($Q$4-$M$4,M17,Q17)</f>
        <v>-0.55073921414194782</v>
      </c>
      <c r="S17">
        <f t="shared" si="0"/>
        <v>23066</v>
      </c>
    </row>
    <row r="18" spans="1:19" x14ac:dyDescent="0.3">
      <c r="A18" t="s">
        <v>72</v>
      </c>
      <c r="B18" t="s">
        <v>73</v>
      </c>
      <c r="C18" t="s">
        <v>74</v>
      </c>
      <c r="D18" t="s">
        <v>75</v>
      </c>
      <c r="E18" t="s">
        <v>76</v>
      </c>
      <c r="F18" t="s">
        <v>22</v>
      </c>
      <c r="G18" t="s">
        <v>22</v>
      </c>
      <c r="H18" t="s">
        <v>27</v>
      </c>
      <c r="I18" t="s">
        <v>27</v>
      </c>
      <c r="J18" t="s">
        <v>27</v>
      </c>
      <c r="K18" t="s">
        <v>27</v>
      </c>
      <c r="L18" t="s">
        <v>27</v>
      </c>
      <c r="M18">
        <v>3501</v>
      </c>
      <c r="N18">
        <v>7079</v>
      </c>
      <c r="O18">
        <v>7438</v>
      </c>
      <c r="P18">
        <v>7443</v>
      </c>
      <c r="Q18">
        <v>9225</v>
      </c>
      <c r="R18" s="4">
        <f>_xlfn.RRI($Q$4-$M$4,M18,Q18)</f>
        <v>0.27407081068210992</v>
      </c>
      <c r="S18">
        <f t="shared" si="0"/>
        <v>34686</v>
      </c>
    </row>
    <row r="19" spans="1:19" x14ac:dyDescent="0.3">
      <c r="A19" t="s">
        <v>77</v>
      </c>
      <c r="B19" t="s">
        <v>78</v>
      </c>
      <c r="C19" t="s">
        <v>79</v>
      </c>
      <c r="D19" t="s">
        <v>80</v>
      </c>
      <c r="E19" t="s">
        <v>76</v>
      </c>
      <c r="F19" t="s">
        <v>22</v>
      </c>
      <c r="G19" t="s">
        <v>22</v>
      </c>
      <c r="H19" t="s">
        <v>27</v>
      </c>
      <c r="I19" t="s">
        <v>27</v>
      </c>
      <c r="J19" t="s">
        <v>27</v>
      </c>
      <c r="K19" t="s">
        <v>27</v>
      </c>
      <c r="L19" t="s">
        <v>27</v>
      </c>
      <c r="M19">
        <v>3916</v>
      </c>
      <c r="N19">
        <v>4218</v>
      </c>
      <c r="O19">
        <v>5072</v>
      </c>
      <c r="P19">
        <v>5201</v>
      </c>
      <c r="Q19">
        <v>7588</v>
      </c>
      <c r="R19" s="4">
        <f>_xlfn.RRI($Q$4-$M$4,M19,Q19)</f>
        <v>0.17983468576187267</v>
      </c>
      <c r="S19">
        <f t="shared" si="0"/>
        <v>25995</v>
      </c>
    </row>
    <row r="20" spans="1:19" x14ac:dyDescent="0.3">
      <c r="A20" t="s">
        <v>81</v>
      </c>
      <c r="B20" t="s">
        <v>82</v>
      </c>
      <c r="C20" t="s">
        <v>83</v>
      </c>
      <c r="D20" t="s">
        <v>84</v>
      </c>
      <c r="E20" t="s">
        <v>76</v>
      </c>
      <c r="F20" t="s">
        <v>22</v>
      </c>
      <c r="G20" t="s">
        <v>22</v>
      </c>
      <c r="H20" t="s">
        <v>27</v>
      </c>
      <c r="I20" t="s">
        <v>22</v>
      </c>
      <c r="J20" t="s">
        <v>27</v>
      </c>
      <c r="K20" t="s">
        <v>22</v>
      </c>
      <c r="L20" t="s">
        <v>27</v>
      </c>
      <c r="M20">
        <v>700</v>
      </c>
      <c r="N20">
        <v>5721</v>
      </c>
      <c r="O20">
        <v>6247</v>
      </c>
      <c r="P20">
        <v>8495</v>
      </c>
      <c r="Q20">
        <v>9236</v>
      </c>
      <c r="R20" s="4">
        <f>_xlfn.RRI($Q$4-$M$4,M20,Q20)</f>
        <v>0.90588403033885334</v>
      </c>
      <c r="S20">
        <f t="shared" si="0"/>
        <v>30399</v>
      </c>
    </row>
    <row r="21" spans="1:19" x14ac:dyDescent="0.3">
      <c r="A21" t="s">
        <v>85</v>
      </c>
      <c r="B21" t="s">
        <v>86</v>
      </c>
      <c r="C21" t="s">
        <v>87</v>
      </c>
      <c r="D21" t="s">
        <v>88</v>
      </c>
      <c r="E21" t="s">
        <v>76</v>
      </c>
      <c r="F21" t="s">
        <v>22</v>
      </c>
      <c r="G21" t="s">
        <v>22</v>
      </c>
      <c r="H21" t="s">
        <v>27</v>
      </c>
      <c r="I21" t="s">
        <v>27</v>
      </c>
      <c r="J21" t="s">
        <v>27</v>
      </c>
      <c r="K21" t="s">
        <v>27</v>
      </c>
      <c r="L21" t="s">
        <v>27</v>
      </c>
      <c r="M21">
        <v>9773</v>
      </c>
      <c r="N21">
        <v>9179</v>
      </c>
      <c r="O21">
        <v>8390</v>
      </c>
      <c r="P21">
        <v>8256</v>
      </c>
      <c r="Q21">
        <v>3815</v>
      </c>
      <c r="R21" s="4">
        <f>_xlfn.RRI($Q$4-$M$4,M21,Q21)</f>
        <v>-0.20956409258224717</v>
      </c>
      <c r="S21">
        <f t="shared" si="0"/>
        <v>39413</v>
      </c>
    </row>
    <row r="22" spans="1:19" x14ac:dyDescent="0.3">
      <c r="A22" t="s">
        <v>89</v>
      </c>
      <c r="B22" t="s">
        <v>90</v>
      </c>
      <c r="C22" t="s">
        <v>91</v>
      </c>
      <c r="D22" t="s">
        <v>92</v>
      </c>
      <c r="E22" t="s">
        <v>76</v>
      </c>
      <c r="F22" t="s">
        <v>22</v>
      </c>
      <c r="G22" t="s">
        <v>22</v>
      </c>
      <c r="H22" t="s">
        <v>27</v>
      </c>
      <c r="I22" t="s">
        <v>22</v>
      </c>
      <c r="J22" t="s">
        <v>27</v>
      </c>
      <c r="K22" t="s">
        <v>22</v>
      </c>
      <c r="L22" t="s">
        <v>27</v>
      </c>
      <c r="M22">
        <v>73</v>
      </c>
      <c r="N22">
        <v>3485</v>
      </c>
      <c r="O22">
        <v>4592</v>
      </c>
      <c r="P22">
        <v>5143</v>
      </c>
      <c r="Q22">
        <v>8100</v>
      </c>
      <c r="R22" s="4">
        <f>_xlfn.RRI($Q$4-$M$4,M22,Q22)</f>
        <v>2.2455667067018901</v>
      </c>
      <c r="S22">
        <f t="shared" si="0"/>
        <v>21393</v>
      </c>
    </row>
    <row r="23" spans="1:19" x14ac:dyDescent="0.3">
      <c r="A23" t="s">
        <v>93</v>
      </c>
      <c r="B23" t="s">
        <v>94</v>
      </c>
      <c r="C23" t="s">
        <v>95</v>
      </c>
      <c r="D23" t="s">
        <v>96</v>
      </c>
      <c r="E23" t="s">
        <v>76</v>
      </c>
      <c r="F23" t="s">
        <v>22</v>
      </c>
      <c r="G23" t="s">
        <v>22</v>
      </c>
      <c r="H23" t="s">
        <v>27</v>
      </c>
      <c r="I23" t="s">
        <v>22</v>
      </c>
      <c r="J23" t="s">
        <v>27</v>
      </c>
      <c r="K23" t="s">
        <v>22</v>
      </c>
      <c r="L23" t="s">
        <v>27</v>
      </c>
      <c r="M23">
        <v>238</v>
      </c>
      <c r="N23">
        <v>1235</v>
      </c>
      <c r="O23">
        <v>1822</v>
      </c>
      <c r="P23">
        <v>7074</v>
      </c>
      <c r="Q23">
        <v>8207</v>
      </c>
      <c r="R23" s="4">
        <f>_xlfn.RRI($Q$4-$M$4,M23,Q23)</f>
        <v>1.4232703532020747</v>
      </c>
      <c r="S23">
        <f t="shared" si="0"/>
        <v>18576</v>
      </c>
    </row>
    <row r="24" spans="1:19" x14ac:dyDescent="0.3">
      <c r="A24" t="s">
        <v>97</v>
      </c>
      <c r="B24" t="s">
        <v>98</v>
      </c>
      <c r="C24" t="s">
        <v>99</v>
      </c>
      <c r="D24" t="s">
        <v>100</v>
      </c>
      <c r="E24" t="s">
        <v>76</v>
      </c>
      <c r="F24" t="s">
        <v>22</v>
      </c>
      <c r="G24" t="s">
        <v>22</v>
      </c>
      <c r="H24" t="s">
        <v>27</v>
      </c>
      <c r="I24" t="s">
        <v>22</v>
      </c>
      <c r="J24" t="s">
        <v>27</v>
      </c>
      <c r="K24" t="s">
        <v>22</v>
      </c>
      <c r="L24" t="s">
        <v>27</v>
      </c>
      <c r="M24">
        <v>1368</v>
      </c>
      <c r="N24">
        <v>3447</v>
      </c>
      <c r="O24">
        <v>4535</v>
      </c>
      <c r="P24">
        <v>5476</v>
      </c>
      <c r="Q24">
        <v>9983</v>
      </c>
      <c r="R24" s="4">
        <f>_xlfn.RRI($Q$4-$M$4,M24,Q24)</f>
        <v>0.64359095818904954</v>
      </c>
      <c r="S24">
        <f t="shared" si="0"/>
        <v>24809</v>
      </c>
    </row>
    <row r="25" spans="1:19" x14ac:dyDescent="0.3">
      <c r="A25" t="s">
        <v>101</v>
      </c>
      <c r="B25" t="s">
        <v>102</v>
      </c>
      <c r="C25" t="s">
        <v>103</v>
      </c>
      <c r="D25" t="s">
        <v>104</v>
      </c>
      <c r="E25" t="s">
        <v>76</v>
      </c>
      <c r="F25" t="s">
        <v>22</v>
      </c>
      <c r="G25" t="s">
        <v>27</v>
      </c>
      <c r="H25" t="s">
        <v>27</v>
      </c>
      <c r="I25" t="s">
        <v>27</v>
      </c>
      <c r="J25" t="s">
        <v>22</v>
      </c>
      <c r="K25" t="s">
        <v>27</v>
      </c>
      <c r="L25" t="s">
        <v>27</v>
      </c>
      <c r="M25">
        <v>8331</v>
      </c>
      <c r="N25">
        <v>7667</v>
      </c>
      <c r="O25">
        <v>5952</v>
      </c>
      <c r="P25">
        <v>1998</v>
      </c>
      <c r="Q25">
        <v>375</v>
      </c>
      <c r="R25" s="4">
        <f>_xlfn.RRI($Q$4-$M$4,M25,Q25)</f>
        <v>-0.53938981874158332</v>
      </c>
      <c r="S25">
        <f t="shared" si="0"/>
        <v>24323</v>
      </c>
    </row>
    <row r="26" spans="1:19" x14ac:dyDescent="0.3">
      <c r="A26" t="s">
        <v>105</v>
      </c>
      <c r="B26" t="s">
        <v>106</v>
      </c>
      <c r="C26" t="s">
        <v>107</v>
      </c>
      <c r="D26" t="s">
        <v>108</v>
      </c>
      <c r="E26" t="s">
        <v>76</v>
      </c>
      <c r="F26" t="s">
        <v>22</v>
      </c>
      <c r="G26" t="s">
        <v>22</v>
      </c>
      <c r="H26" t="s">
        <v>27</v>
      </c>
      <c r="I26" t="s">
        <v>22</v>
      </c>
      <c r="J26" t="s">
        <v>22</v>
      </c>
      <c r="K26" t="s">
        <v>22</v>
      </c>
      <c r="L26" t="s">
        <v>27</v>
      </c>
      <c r="M26">
        <v>1779</v>
      </c>
      <c r="N26">
        <v>2124</v>
      </c>
      <c r="O26">
        <v>2844</v>
      </c>
      <c r="P26">
        <v>6877</v>
      </c>
      <c r="Q26">
        <v>9570</v>
      </c>
      <c r="R26" s="4">
        <f>_xlfn.RRI($Q$4-$M$4,M26,Q26)</f>
        <v>0.52294422157633269</v>
      </c>
      <c r="S26">
        <f t="shared" si="0"/>
        <v>23194</v>
      </c>
    </row>
    <row r="27" spans="1:19" x14ac:dyDescent="0.3">
      <c r="A27" t="s">
        <v>109</v>
      </c>
      <c r="B27" t="s">
        <v>110</v>
      </c>
      <c r="C27" t="s">
        <v>111</v>
      </c>
      <c r="D27" t="s">
        <v>112</v>
      </c>
      <c r="E27" t="s">
        <v>76</v>
      </c>
      <c r="F27" t="s">
        <v>22</v>
      </c>
      <c r="G27" t="s">
        <v>22</v>
      </c>
      <c r="H27" t="s">
        <v>27</v>
      </c>
      <c r="I27" t="s">
        <v>22</v>
      </c>
      <c r="J27" t="s">
        <v>22</v>
      </c>
      <c r="K27" t="s">
        <v>22</v>
      </c>
      <c r="L27" t="s">
        <v>27</v>
      </c>
      <c r="M27">
        <v>570</v>
      </c>
      <c r="N27">
        <v>1322</v>
      </c>
      <c r="O27">
        <v>7279</v>
      </c>
      <c r="P27">
        <v>8443</v>
      </c>
      <c r="Q27">
        <v>9571</v>
      </c>
      <c r="R27" s="4">
        <f>_xlfn.RRI($Q$4-$M$4,M27,Q27)</f>
        <v>1.0242801438529217</v>
      </c>
      <c r="S27">
        <f t="shared" si="0"/>
        <v>27185</v>
      </c>
    </row>
    <row r="28" spans="1:19" x14ac:dyDescent="0.3">
      <c r="A28" t="s">
        <v>113</v>
      </c>
      <c r="B28" t="s">
        <v>114</v>
      </c>
      <c r="C28" t="s">
        <v>115</v>
      </c>
      <c r="D28" t="s">
        <v>116</v>
      </c>
      <c r="E28" t="s">
        <v>76</v>
      </c>
      <c r="F28" t="s">
        <v>22</v>
      </c>
      <c r="G28" t="s">
        <v>27</v>
      </c>
      <c r="H28" t="s">
        <v>27</v>
      </c>
      <c r="I28" t="s">
        <v>27</v>
      </c>
      <c r="J28" t="s">
        <v>22</v>
      </c>
      <c r="K28" t="s">
        <v>27</v>
      </c>
      <c r="L28" t="s">
        <v>27</v>
      </c>
      <c r="M28">
        <v>6156</v>
      </c>
      <c r="N28">
        <v>6110</v>
      </c>
      <c r="O28">
        <v>5791</v>
      </c>
      <c r="P28">
        <v>1759</v>
      </c>
      <c r="Q28">
        <v>969</v>
      </c>
      <c r="R28" s="4">
        <f>_xlfn.RRI($Q$4-$M$4,M28,Q28)</f>
        <v>-0.37012221518144006</v>
      </c>
      <c r="S28">
        <f t="shared" si="0"/>
        <v>20785</v>
      </c>
    </row>
    <row r="29" spans="1:19" x14ac:dyDescent="0.3">
      <c r="A29" t="s">
        <v>117</v>
      </c>
      <c r="B29" t="s">
        <v>118</v>
      </c>
      <c r="C29" t="s">
        <v>119</v>
      </c>
      <c r="D29" t="s">
        <v>120</v>
      </c>
      <c r="E29" t="s">
        <v>76</v>
      </c>
      <c r="F29" t="s">
        <v>22</v>
      </c>
      <c r="G29" t="s">
        <v>22</v>
      </c>
      <c r="H29" t="s">
        <v>27</v>
      </c>
      <c r="I29" t="s">
        <v>22</v>
      </c>
      <c r="J29" t="s">
        <v>22</v>
      </c>
      <c r="K29" t="s">
        <v>22</v>
      </c>
      <c r="L29" t="s">
        <v>27</v>
      </c>
      <c r="M29">
        <v>209</v>
      </c>
      <c r="N29">
        <v>621</v>
      </c>
      <c r="O29">
        <v>3098</v>
      </c>
      <c r="P29">
        <v>7118</v>
      </c>
      <c r="Q29">
        <v>8433</v>
      </c>
      <c r="R29" s="4">
        <f>_xlfn.RRI($Q$4-$M$4,M29,Q29)</f>
        <v>1.5203389637502625</v>
      </c>
      <c r="S29">
        <f t="shared" si="0"/>
        <v>19479</v>
      </c>
    </row>
    <row r="30" spans="1:19" x14ac:dyDescent="0.3">
      <c r="A30" t="s">
        <v>121</v>
      </c>
      <c r="B30" t="s">
        <v>122</v>
      </c>
      <c r="C30" t="s">
        <v>123</v>
      </c>
      <c r="D30" t="s">
        <v>124</v>
      </c>
      <c r="E30" t="s">
        <v>76</v>
      </c>
      <c r="F30" t="s">
        <v>22</v>
      </c>
      <c r="G30" t="s">
        <v>22</v>
      </c>
      <c r="H30" t="s">
        <v>27</v>
      </c>
      <c r="I30" t="s">
        <v>27</v>
      </c>
      <c r="J30" t="s">
        <v>27</v>
      </c>
      <c r="K30" t="s">
        <v>27</v>
      </c>
      <c r="L30" t="s">
        <v>27</v>
      </c>
      <c r="M30">
        <v>6309</v>
      </c>
      <c r="N30">
        <v>6227</v>
      </c>
      <c r="O30">
        <v>5123</v>
      </c>
      <c r="P30">
        <v>4968</v>
      </c>
      <c r="Q30">
        <v>3857</v>
      </c>
      <c r="R30" s="4">
        <f>_xlfn.RRI($Q$4-$M$4,M30,Q30)</f>
        <v>-0.11575568185753915</v>
      </c>
      <c r="S30">
        <f t="shared" si="0"/>
        <v>26484</v>
      </c>
    </row>
    <row r="31" spans="1:19" x14ac:dyDescent="0.3">
      <c r="A31" t="s">
        <v>125</v>
      </c>
      <c r="B31" t="s">
        <v>126</v>
      </c>
      <c r="C31" t="s">
        <v>127</v>
      </c>
      <c r="D31" t="s">
        <v>128</v>
      </c>
      <c r="E31" t="s">
        <v>76</v>
      </c>
      <c r="F31" t="s">
        <v>22</v>
      </c>
      <c r="G31" t="s">
        <v>22</v>
      </c>
      <c r="H31" t="s">
        <v>27</v>
      </c>
      <c r="I31" t="s">
        <v>22</v>
      </c>
      <c r="J31" t="s">
        <v>27</v>
      </c>
      <c r="K31" t="s">
        <v>22</v>
      </c>
      <c r="L31" t="s">
        <v>27</v>
      </c>
      <c r="M31">
        <v>712</v>
      </c>
      <c r="N31">
        <v>4182</v>
      </c>
      <c r="O31">
        <v>6087</v>
      </c>
      <c r="P31">
        <v>7494</v>
      </c>
      <c r="Q31">
        <v>8599</v>
      </c>
      <c r="R31" s="4">
        <f>_xlfn.RRI($Q$4-$M$4,M31,Q31)</f>
        <v>0.86419779018759768</v>
      </c>
      <c r="S31">
        <f t="shared" si="0"/>
        <v>27074</v>
      </c>
    </row>
    <row r="32" spans="1:19" x14ac:dyDescent="0.3">
      <c r="A32" t="s">
        <v>129</v>
      </c>
      <c r="B32" t="s">
        <v>130</v>
      </c>
      <c r="C32" t="s">
        <v>131</v>
      </c>
      <c r="D32" t="s">
        <v>132</v>
      </c>
      <c r="E32" t="s">
        <v>76</v>
      </c>
      <c r="F32" t="s">
        <v>22</v>
      </c>
      <c r="G32" t="s">
        <v>22</v>
      </c>
      <c r="H32" t="s">
        <v>27</v>
      </c>
      <c r="I32" t="s">
        <v>27</v>
      </c>
      <c r="J32" t="s">
        <v>27</v>
      </c>
      <c r="K32" t="s">
        <v>27</v>
      </c>
      <c r="L32" t="s">
        <v>27</v>
      </c>
      <c r="M32">
        <v>2390</v>
      </c>
      <c r="N32">
        <v>2415</v>
      </c>
      <c r="O32">
        <v>3461</v>
      </c>
      <c r="P32">
        <v>3850</v>
      </c>
      <c r="Q32">
        <v>4657</v>
      </c>
      <c r="R32" s="4">
        <f>_xlfn.RRI($Q$4-$M$4,M32,Q32)</f>
        <v>0.18148193130433588</v>
      </c>
      <c r="S32">
        <f t="shared" si="0"/>
        <v>16773</v>
      </c>
    </row>
    <row r="33" spans="1:19" x14ac:dyDescent="0.3">
      <c r="A33" t="s">
        <v>133</v>
      </c>
      <c r="B33" t="s">
        <v>134</v>
      </c>
      <c r="C33" t="s">
        <v>135</v>
      </c>
      <c r="D33" t="s">
        <v>136</v>
      </c>
      <c r="E33" t="s">
        <v>137</v>
      </c>
      <c r="F33" t="s">
        <v>22</v>
      </c>
      <c r="G33" t="s">
        <v>22</v>
      </c>
      <c r="H33" t="s">
        <v>22</v>
      </c>
      <c r="I33" t="s">
        <v>27</v>
      </c>
      <c r="J33" t="s">
        <v>27</v>
      </c>
      <c r="K33" t="s">
        <v>22</v>
      </c>
      <c r="L33" t="s">
        <v>27</v>
      </c>
      <c r="M33">
        <v>2519</v>
      </c>
      <c r="N33">
        <v>3938</v>
      </c>
      <c r="O33">
        <v>5190</v>
      </c>
      <c r="P33">
        <v>8203</v>
      </c>
      <c r="Q33">
        <v>8780</v>
      </c>
      <c r="R33" s="4">
        <f>_xlfn.RRI($Q$4-$M$4,M33,Q33)</f>
        <v>0.36636455401735013</v>
      </c>
      <c r="S33">
        <f t="shared" si="0"/>
        <v>28630</v>
      </c>
    </row>
    <row r="34" spans="1:19" x14ac:dyDescent="0.3">
      <c r="A34" t="s">
        <v>138</v>
      </c>
      <c r="B34" t="s">
        <v>139</v>
      </c>
      <c r="C34" t="s">
        <v>140</v>
      </c>
      <c r="D34" t="s">
        <v>141</v>
      </c>
      <c r="E34" t="s">
        <v>137</v>
      </c>
      <c r="F34" t="s">
        <v>22</v>
      </c>
      <c r="G34" t="s">
        <v>22</v>
      </c>
      <c r="H34" t="s">
        <v>22</v>
      </c>
      <c r="I34" t="s">
        <v>22</v>
      </c>
      <c r="J34" t="s">
        <v>22</v>
      </c>
      <c r="K34" t="s">
        <v>22</v>
      </c>
      <c r="L34" t="s">
        <v>27</v>
      </c>
      <c r="M34">
        <v>138</v>
      </c>
      <c r="N34">
        <v>286</v>
      </c>
      <c r="O34">
        <v>6750</v>
      </c>
      <c r="P34">
        <v>8254</v>
      </c>
      <c r="Q34">
        <v>8656</v>
      </c>
      <c r="R34" s="4">
        <f>_xlfn.RRI($Q$4-$M$4,M34,Q34)</f>
        <v>1.8142296888697582</v>
      </c>
      <c r="S34">
        <f t="shared" si="0"/>
        <v>24084</v>
      </c>
    </row>
    <row r="35" spans="1:19" x14ac:dyDescent="0.3">
      <c r="A35" t="s">
        <v>142</v>
      </c>
      <c r="B35" t="s">
        <v>143</v>
      </c>
      <c r="C35" t="s">
        <v>144</v>
      </c>
      <c r="D35" t="s">
        <v>145</v>
      </c>
      <c r="E35" t="s">
        <v>137</v>
      </c>
      <c r="F35" t="s">
        <v>22</v>
      </c>
      <c r="G35" t="s">
        <v>22</v>
      </c>
      <c r="H35" t="s">
        <v>22</v>
      </c>
      <c r="I35" t="s">
        <v>27</v>
      </c>
      <c r="J35" t="s">
        <v>27</v>
      </c>
      <c r="K35" t="s">
        <v>22</v>
      </c>
      <c r="L35" t="s">
        <v>22</v>
      </c>
      <c r="M35">
        <v>8873</v>
      </c>
      <c r="N35">
        <v>8484</v>
      </c>
      <c r="O35">
        <v>7883</v>
      </c>
      <c r="P35">
        <v>7499</v>
      </c>
      <c r="Q35">
        <v>6592</v>
      </c>
      <c r="R35" s="4">
        <f>_xlfn.RRI($Q$4-$M$4,M35,Q35)</f>
        <v>-7.1596691853915484E-2</v>
      </c>
      <c r="S35">
        <f t="shared" si="0"/>
        <v>39331</v>
      </c>
    </row>
    <row r="36" spans="1:19" x14ac:dyDescent="0.3">
      <c r="A36" t="s">
        <v>146</v>
      </c>
      <c r="B36" t="s">
        <v>147</v>
      </c>
      <c r="C36" t="s">
        <v>148</v>
      </c>
      <c r="D36" t="s">
        <v>149</v>
      </c>
      <c r="E36" t="s">
        <v>137</v>
      </c>
      <c r="F36" t="s">
        <v>22</v>
      </c>
      <c r="G36" t="s">
        <v>22</v>
      </c>
      <c r="H36" t="s">
        <v>22</v>
      </c>
      <c r="I36" t="s">
        <v>27</v>
      </c>
      <c r="J36" t="s">
        <v>27</v>
      </c>
      <c r="K36" t="s">
        <v>22</v>
      </c>
      <c r="L36" t="s">
        <v>22</v>
      </c>
      <c r="M36">
        <v>3297</v>
      </c>
      <c r="N36">
        <v>4866</v>
      </c>
      <c r="O36">
        <v>4928</v>
      </c>
      <c r="P36">
        <v>8451</v>
      </c>
      <c r="Q36">
        <v>9585</v>
      </c>
      <c r="R36" s="4">
        <f>_xlfn.RRI($Q$4-$M$4,M36,Q36)</f>
        <v>0.30577482876902251</v>
      </c>
      <c r="S36">
        <f t="shared" si="0"/>
        <v>31127</v>
      </c>
    </row>
    <row r="37" spans="1:19" x14ac:dyDescent="0.3">
      <c r="A37" t="s">
        <v>150</v>
      </c>
      <c r="B37" t="s">
        <v>151</v>
      </c>
      <c r="C37" t="s">
        <v>152</v>
      </c>
      <c r="D37" t="s">
        <v>153</v>
      </c>
      <c r="E37" t="s">
        <v>137</v>
      </c>
      <c r="F37" t="s">
        <v>22</v>
      </c>
      <c r="G37" t="s">
        <v>22</v>
      </c>
      <c r="H37" t="s">
        <v>22</v>
      </c>
      <c r="I37" t="s">
        <v>22</v>
      </c>
      <c r="J37" t="s">
        <v>22</v>
      </c>
      <c r="K37" t="s">
        <v>22</v>
      </c>
      <c r="L37" t="s">
        <v>22</v>
      </c>
      <c r="M37">
        <v>1092</v>
      </c>
      <c r="N37">
        <v>3140</v>
      </c>
      <c r="O37">
        <v>4123</v>
      </c>
      <c r="P37">
        <v>4366</v>
      </c>
      <c r="Q37">
        <v>9482</v>
      </c>
      <c r="R37" s="4">
        <f>_xlfn.RRI($Q$4-$M$4,M37,Q37)</f>
        <v>0.71660086943635504</v>
      </c>
      <c r="S37">
        <f t="shared" si="0"/>
        <v>22203</v>
      </c>
    </row>
    <row r="38" spans="1:19" x14ac:dyDescent="0.3">
      <c r="A38" t="s">
        <v>154</v>
      </c>
      <c r="B38" t="s">
        <v>155</v>
      </c>
      <c r="C38" t="s">
        <v>156</v>
      </c>
      <c r="D38" t="s">
        <v>157</v>
      </c>
      <c r="E38" t="s">
        <v>137</v>
      </c>
      <c r="F38" t="s">
        <v>22</v>
      </c>
      <c r="G38" t="s">
        <v>22</v>
      </c>
      <c r="H38" t="s">
        <v>22</v>
      </c>
      <c r="I38" t="s">
        <v>27</v>
      </c>
      <c r="J38" t="s">
        <v>27</v>
      </c>
      <c r="K38" t="s">
        <v>22</v>
      </c>
      <c r="L38" t="s">
        <v>22</v>
      </c>
      <c r="M38">
        <v>2541</v>
      </c>
      <c r="N38">
        <v>3794</v>
      </c>
      <c r="O38">
        <v>3984</v>
      </c>
      <c r="P38">
        <v>8803</v>
      </c>
      <c r="Q38">
        <v>9338</v>
      </c>
      <c r="R38" s="4">
        <f>_xlfn.RRI($Q$4-$M$4,M38,Q38)</f>
        <v>0.38456165928272146</v>
      </c>
      <c r="S38">
        <f t="shared" si="0"/>
        <v>28460</v>
      </c>
    </row>
    <row r="39" spans="1:19" x14ac:dyDescent="0.3">
      <c r="A39" t="s">
        <v>158</v>
      </c>
      <c r="B39" t="s">
        <v>159</v>
      </c>
      <c r="C39" t="s">
        <v>160</v>
      </c>
      <c r="D39" t="s">
        <v>161</v>
      </c>
      <c r="E39" t="s">
        <v>137</v>
      </c>
      <c r="F39" t="s">
        <v>22</v>
      </c>
      <c r="G39" t="s">
        <v>22</v>
      </c>
      <c r="H39" t="s">
        <v>22</v>
      </c>
      <c r="I39" t="s">
        <v>22</v>
      </c>
      <c r="J39" t="s">
        <v>22</v>
      </c>
      <c r="K39" t="s">
        <v>22</v>
      </c>
      <c r="L39" t="s">
        <v>22</v>
      </c>
      <c r="M39">
        <v>742</v>
      </c>
      <c r="N39">
        <v>3751</v>
      </c>
      <c r="O39">
        <v>4423</v>
      </c>
      <c r="P39">
        <v>8733</v>
      </c>
      <c r="Q39">
        <v>9909</v>
      </c>
      <c r="R39" s="4">
        <f>_xlfn.RRI($Q$4-$M$4,M39,Q39)</f>
        <v>0.91164163510334228</v>
      </c>
      <c r="S39">
        <f t="shared" si="0"/>
        <v>27558</v>
      </c>
    </row>
    <row r="40" spans="1:19" x14ac:dyDescent="0.3">
      <c r="A40" t="s">
        <v>162</v>
      </c>
      <c r="B40" t="s">
        <v>163</v>
      </c>
      <c r="C40" t="s">
        <v>164</v>
      </c>
      <c r="D40" t="s">
        <v>165</v>
      </c>
      <c r="E40" t="s">
        <v>137</v>
      </c>
      <c r="F40" t="s">
        <v>22</v>
      </c>
      <c r="G40" t="s">
        <v>27</v>
      </c>
      <c r="H40" t="s">
        <v>27</v>
      </c>
      <c r="I40" t="s">
        <v>27</v>
      </c>
      <c r="J40" t="s">
        <v>27</v>
      </c>
      <c r="K40" t="s">
        <v>22</v>
      </c>
      <c r="L40" t="s">
        <v>22</v>
      </c>
      <c r="M40">
        <v>7703</v>
      </c>
      <c r="N40">
        <v>6957</v>
      </c>
      <c r="O40">
        <v>3898</v>
      </c>
      <c r="P40">
        <v>1857</v>
      </c>
      <c r="Q40">
        <v>1512</v>
      </c>
      <c r="R40" s="4">
        <f>_xlfn.RRI($Q$4-$M$4,M40,Q40)</f>
        <v>-0.33438519484677687</v>
      </c>
      <c r="S40">
        <f t="shared" si="0"/>
        <v>21927</v>
      </c>
    </row>
    <row r="41" spans="1:19" x14ac:dyDescent="0.3">
      <c r="A41" t="s">
        <v>166</v>
      </c>
      <c r="B41" t="s">
        <v>167</v>
      </c>
      <c r="C41" t="s">
        <v>168</v>
      </c>
      <c r="D41" t="s">
        <v>169</v>
      </c>
      <c r="E41" t="s">
        <v>137</v>
      </c>
      <c r="F41" t="s">
        <v>22</v>
      </c>
      <c r="G41" t="s">
        <v>22</v>
      </c>
      <c r="H41" t="s">
        <v>22</v>
      </c>
      <c r="I41" t="s">
        <v>22</v>
      </c>
      <c r="J41" t="s">
        <v>22</v>
      </c>
      <c r="K41" t="s">
        <v>22</v>
      </c>
      <c r="L41" t="s">
        <v>22</v>
      </c>
      <c r="M41">
        <v>488</v>
      </c>
      <c r="N41">
        <v>5535</v>
      </c>
      <c r="O41">
        <v>5775</v>
      </c>
      <c r="P41">
        <v>7661</v>
      </c>
      <c r="Q41">
        <v>9206</v>
      </c>
      <c r="R41" s="4">
        <f>_xlfn.RRI($Q$4-$M$4,M41,Q41)</f>
        <v>1.084072328017021</v>
      </c>
      <c r="S41">
        <f t="shared" si="0"/>
        <v>28665</v>
      </c>
    </row>
    <row r="42" spans="1:19" x14ac:dyDescent="0.3">
      <c r="A42" t="s">
        <v>170</v>
      </c>
      <c r="B42" t="s">
        <v>171</v>
      </c>
      <c r="C42" t="s">
        <v>172</v>
      </c>
      <c r="D42" t="s">
        <v>173</v>
      </c>
      <c r="E42" t="s">
        <v>137</v>
      </c>
      <c r="F42" t="s">
        <v>22</v>
      </c>
      <c r="G42" t="s">
        <v>22</v>
      </c>
      <c r="H42" t="s">
        <v>22</v>
      </c>
      <c r="I42" t="s">
        <v>22</v>
      </c>
      <c r="J42" t="s">
        <v>22</v>
      </c>
      <c r="K42" t="s">
        <v>22</v>
      </c>
      <c r="L42" t="s">
        <v>22</v>
      </c>
      <c r="M42">
        <v>376</v>
      </c>
      <c r="N42">
        <v>889</v>
      </c>
      <c r="O42">
        <v>4373</v>
      </c>
      <c r="P42">
        <v>6803</v>
      </c>
      <c r="Q42">
        <v>7578</v>
      </c>
      <c r="R42" s="4">
        <f>_xlfn.RRI($Q$4-$M$4,M42,Q42)</f>
        <v>1.1188084145320056</v>
      </c>
      <c r="S42">
        <f t="shared" si="0"/>
        <v>20019</v>
      </c>
    </row>
    <row r="43" spans="1:19" x14ac:dyDescent="0.3">
      <c r="A43" t="s">
        <v>174</v>
      </c>
      <c r="B43" t="s">
        <v>175</v>
      </c>
      <c r="C43" t="s">
        <v>176</v>
      </c>
      <c r="D43" t="s">
        <v>177</v>
      </c>
      <c r="E43" t="s">
        <v>137</v>
      </c>
      <c r="F43" t="s">
        <v>22</v>
      </c>
      <c r="G43" t="s">
        <v>27</v>
      </c>
      <c r="H43" t="s">
        <v>27</v>
      </c>
      <c r="I43" t="s">
        <v>27</v>
      </c>
      <c r="J43" t="s">
        <v>27</v>
      </c>
      <c r="K43" t="s">
        <v>22</v>
      </c>
      <c r="L43" t="s">
        <v>22</v>
      </c>
      <c r="M43">
        <v>7840</v>
      </c>
      <c r="N43">
        <v>5804</v>
      </c>
      <c r="O43">
        <v>4259</v>
      </c>
      <c r="P43">
        <v>4243</v>
      </c>
      <c r="Q43">
        <v>907</v>
      </c>
      <c r="R43" s="4">
        <f>_xlfn.RRI($Q$4-$M$4,M43,Q43)</f>
        <v>-0.41679289513417705</v>
      </c>
      <c r="S43">
        <f t="shared" si="0"/>
        <v>23053</v>
      </c>
    </row>
    <row r="44" spans="1:19" x14ac:dyDescent="0.3">
      <c r="A44" t="s">
        <v>178</v>
      </c>
      <c r="B44" t="s">
        <v>179</v>
      </c>
      <c r="C44" t="s">
        <v>180</v>
      </c>
      <c r="D44" t="s">
        <v>181</v>
      </c>
      <c r="E44" t="s">
        <v>137</v>
      </c>
      <c r="F44" t="s">
        <v>22</v>
      </c>
      <c r="G44" t="s">
        <v>22</v>
      </c>
      <c r="H44" t="s">
        <v>22</v>
      </c>
      <c r="I44" t="s">
        <v>22</v>
      </c>
      <c r="J44" t="s">
        <v>22</v>
      </c>
      <c r="K44" t="s">
        <v>22</v>
      </c>
      <c r="L44" t="s">
        <v>22</v>
      </c>
      <c r="M44">
        <v>1038</v>
      </c>
      <c r="N44">
        <v>3615</v>
      </c>
      <c r="O44">
        <v>3712</v>
      </c>
      <c r="P44">
        <v>5819</v>
      </c>
      <c r="Q44">
        <v>9589</v>
      </c>
      <c r="R44" s="4">
        <f>_xlfn.RRI($Q$4-$M$4,M44,Q44)</f>
        <v>0.74338775485751718</v>
      </c>
      <c r="S44">
        <f t="shared" si="0"/>
        <v>23773</v>
      </c>
    </row>
    <row r="45" spans="1:19" x14ac:dyDescent="0.3">
      <c r="A45" t="s">
        <v>182</v>
      </c>
      <c r="B45" t="s">
        <v>183</v>
      </c>
      <c r="C45" t="s">
        <v>184</v>
      </c>
      <c r="D45" t="s">
        <v>185</v>
      </c>
      <c r="E45" t="s">
        <v>137</v>
      </c>
      <c r="F45" t="s">
        <v>22</v>
      </c>
      <c r="G45" t="s">
        <v>22</v>
      </c>
      <c r="H45" t="s">
        <v>27</v>
      </c>
      <c r="I45" t="s">
        <v>27</v>
      </c>
      <c r="J45" t="s">
        <v>27</v>
      </c>
      <c r="K45" t="s">
        <v>27</v>
      </c>
      <c r="L45" t="s">
        <v>27</v>
      </c>
      <c r="M45">
        <v>8891</v>
      </c>
      <c r="N45">
        <v>5952</v>
      </c>
      <c r="O45">
        <v>5914</v>
      </c>
      <c r="P45">
        <v>5405</v>
      </c>
      <c r="Q45">
        <v>4031</v>
      </c>
      <c r="R45" s="4">
        <f>_xlfn.RRI($Q$4-$M$4,M45,Q45)</f>
        <v>-0.17943016656995925</v>
      </c>
      <c r="S45">
        <f t="shared" si="0"/>
        <v>30193</v>
      </c>
    </row>
    <row r="46" spans="1:19" x14ac:dyDescent="0.3">
      <c r="A46" t="s">
        <v>186</v>
      </c>
      <c r="B46" t="s">
        <v>187</v>
      </c>
      <c r="C46" t="s">
        <v>188</v>
      </c>
      <c r="D46" t="s">
        <v>189</v>
      </c>
      <c r="E46" t="s">
        <v>137</v>
      </c>
      <c r="F46" t="s">
        <v>22</v>
      </c>
      <c r="G46" t="s">
        <v>22</v>
      </c>
      <c r="H46" t="s">
        <v>22</v>
      </c>
      <c r="I46" t="s">
        <v>22</v>
      </c>
      <c r="J46" t="s">
        <v>27</v>
      </c>
      <c r="K46" t="s">
        <v>27</v>
      </c>
      <c r="L46" t="s">
        <v>27</v>
      </c>
      <c r="M46">
        <v>1290</v>
      </c>
      <c r="N46">
        <v>4033</v>
      </c>
      <c r="O46">
        <v>6956</v>
      </c>
      <c r="P46">
        <v>7929</v>
      </c>
      <c r="Q46">
        <v>8834</v>
      </c>
      <c r="R46" s="4">
        <f>_xlfn.RRI($Q$4-$M$4,M46,Q46)</f>
        <v>0.61767741115573149</v>
      </c>
      <c r="S46">
        <f t="shared" si="0"/>
        <v>29042</v>
      </c>
    </row>
    <row r="47" spans="1:19" x14ac:dyDescent="0.3">
      <c r="A47" t="s">
        <v>190</v>
      </c>
      <c r="B47" t="s">
        <v>191</v>
      </c>
      <c r="C47" t="s">
        <v>192</v>
      </c>
      <c r="D47" t="s">
        <v>193</v>
      </c>
      <c r="E47" t="s">
        <v>137</v>
      </c>
      <c r="F47" t="s">
        <v>22</v>
      </c>
      <c r="G47" t="s">
        <v>22</v>
      </c>
      <c r="H47" t="s">
        <v>22</v>
      </c>
      <c r="I47" t="s">
        <v>22</v>
      </c>
      <c r="J47" t="s">
        <v>22</v>
      </c>
      <c r="K47" t="s">
        <v>27</v>
      </c>
      <c r="L47" t="s">
        <v>27</v>
      </c>
      <c r="M47">
        <v>431</v>
      </c>
      <c r="N47">
        <v>6231</v>
      </c>
      <c r="O47">
        <v>7478</v>
      </c>
      <c r="P47">
        <v>8039</v>
      </c>
      <c r="Q47">
        <v>8271</v>
      </c>
      <c r="R47" s="4">
        <f>_xlfn.RRI($Q$4-$M$4,M47,Q47)</f>
        <v>1.0930046233022455</v>
      </c>
      <c r="S47">
        <f t="shared" si="0"/>
        <v>30450</v>
      </c>
    </row>
    <row r="48" spans="1:19" x14ac:dyDescent="0.3">
      <c r="A48" t="s">
        <v>194</v>
      </c>
      <c r="B48" t="s">
        <v>195</v>
      </c>
      <c r="C48" t="s">
        <v>196</v>
      </c>
      <c r="D48" t="s">
        <v>197</v>
      </c>
      <c r="E48" t="s">
        <v>198</v>
      </c>
      <c r="F48" t="s">
        <v>22</v>
      </c>
      <c r="G48" t="s">
        <v>27</v>
      </c>
      <c r="H48" t="s">
        <v>27</v>
      </c>
      <c r="I48" t="s">
        <v>27</v>
      </c>
      <c r="J48" t="s">
        <v>27</v>
      </c>
      <c r="K48" t="s">
        <v>22</v>
      </c>
      <c r="L48" t="s">
        <v>27</v>
      </c>
      <c r="M48">
        <v>8156</v>
      </c>
      <c r="N48">
        <v>1245</v>
      </c>
      <c r="O48">
        <v>791</v>
      </c>
      <c r="P48">
        <v>338</v>
      </c>
      <c r="Q48">
        <v>44</v>
      </c>
      <c r="R48" s="4">
        <f>_xlfn.RRI($Q$4-$M$4,M48,Q48)</f>
        <v>-0.72898466539472961</v>
      </c>
      <c r="S48">
        <f t="shared" si="0"/>
        <v>10574</v>
      </c>
    </row>
    <row r="49" spans="1:19" x14ac:dyDescent="0.3">
      <c r="A49" t="s">
        <v>199</v>
      </c>
      <c r="B49" t="s">
        <v>200</v>
      </c>
      <c r="C49" t="s">
        <v>201</v>
      </c>
      <c r="D49" t="s">
        <v>202</v>
      </c>
      <c r="E49" t="s">
        <v>198</v>
      </c>
      <c r="F49" t="s">
        <v>22</v>
      </c>
      <c r="G49" t="s">
        <v>22</v>
      </c>
      <c r="H49" t="s">
        <v>22</v>
      </c>
      <c r="I49" t="s">
        <v>27</v>
      </c>
      <c r="J49" t="s">
        <v>27</v>
      </c>
      <c r="K49" t="s">
        <v>22</v>
      </c>
      <c r="L49" t="s">
        <v>27</v>
      </c>
      <c r="M49">
        <v>299</v>
      </c>
      <c r="N49">
        <v>657</v>
      </c>
      <c r="O49">
        <v>6238</v>
      </c>
      <c r="P49">
        <v>8922</v>
      </c>
      <c r="Q49">
        <v>9081</v>
      </c>
      <c r="R49" s="4">
        <f>_xlfn.RRI($Q$4-$M$4,M49,Q49)</f>
        <v>1.3475541667800686</v>
      </c>
      <c r="S49">
        <f t="shared" si="0"/>
        <v>25197</v>
      </c>
    </row>
    <row r="50" spans="1:19" x14ac:dyDescent="0.3">
      <c r="A50" t="s">
        <v>203</v>
      </c>
      <c r="B50" t="s">
        <v>204</v>
      </c>
      <c r="C50" t="s">
        <v>205</v>
      </c>
      <c r="D50" t="s">
        <v>206</v>
      </c>
      <c r="E50" t="s">
        <v>198</v>
      </c>
      <c r="F50" t="s">
        <v>22</v>
      </c>
      <c r="G50" t="s">
        <v>22</v>
      </c>
      <c r="H50" t="s">
        <v>22</v>
      </c>
      <c r="I50" t="s">
        <v>27</v>
      </c>
      <c r="J50" t="s">
        <v>27</v>
      </c>
      <c r="K50" t="s">
        <v>22</v>
      </c>
      <c r="L50" t="s">
        <v>27</v>
      </c>
      <c r="M50">
        <v>1323</v>
      </c>
      <c r="N50">
        <v>4963</v>
      </c>
      <c r="O50">
        <v>6292</v>
      </c>
      <c r="P50">
        <v>6728</v>
      </c>
      <c r="Q50">
        <v>8202</v>
      </c>
      <c r="R50" s="4">
        <f>_xlfn.RRI($Q$4-$M$4,M50,Q50)</f>
        <v>0.57793816418173161</v>
      </c>
      <c r="S50">
        <f t="shared" si="0"/>
        <v>27508</v>
      </c>
    </row>
    <row r="51" spans="1:19" x14ac:dyDescent="0.3">
      <c r="A51" t="s">
        <v>207</v>
      </c>
      <c r="B51" t="s">
        <v>208</v>
      </c>
      <c r="C51" t="s">
        <v>209</v>
      </c>
      <c r="D51" t="s">
        <v>210</v>
      </c>
      <c r="E51" t="s">
        <v>198</v>
      </c>
      <c r="F51" t="s">
        <v>22</v>
      </c>
      <c r="G51" t="s">
        <v>27</v>
      </c>
      <c r="H51" t="s">
        <v>27</v>
      </c>
      <c r="I51" t="s">
        <v>27</v>
      </c>
      <c r="J51" t="s">
        <v>27</v>
      </c>
      <c r="K51" t="s">
        <v>22</v>
      </c>
      <c r="L51" t="s">
        <v>27</v>
      </c>
      <c r="M51">
        <v>8466</v>
      </c>
      <c r="N51">
        <v>4079</v>
      </c>
      <c r="O51">
        <v>2797</v>
      </c>
      <c r="P51">
        <v>2245</v>
      </c>
      <c r="Q51">
        <v>1696</v>
      </c>
      <c r="R51" s="4">
        <f>_xlfn.RRI($Q$4-$M$4,M51,Q51)</f>
        <v>-0.33098339677163802</v>
      </c>
      <c r="S51">
        <f t="shared" si="0"/>
        <v>19283</v>
      </c>
    </row>
    <row r="52" spans="1:19" x14ac:dyDescent="0.3">
      <c r="A52" t="s">
        <v>211</v>
      </c>
      <c r="B52" t="s">
        <v>212</v>
      </c>
      <c r="C52" t="s">
        <v>213</v>
      </c>
      <c r="D52" t="s">
        <v>214</v>
      </c>
      <c r="E52" t="s">
        <v>198</v>
      </c>
      <c r="F52" t="s">
        <v>22</v>
      </c>
      <c r="G52" t="s">
        <v>22</v>
      </c>
      <c r="H52" t="s">
        <v>22</v>
      </c>
      <c r="I52" t="s">
        <v>27</v>
      </c>
      <c r="J52" t="s">
        <v>27</v>
      </c>
      <c r="K52" t="s">
        <v>22</v>
      </c>
      <c r="L52" t="s">
        <v>27</v>
      </c>
      <c r="M52">
        <v>870</v>
      </c>
      <c r="N52">
        <v>2428</v>
      </c>
      <c r="O52">
        <v>7386</v>
      </c>
      <c r="P52">
        <v>8835</v>
      </c>
      <c r="Q52">
        <v>9766</v>
      </c>
      <c r="R52" s="4">
        <f>_xlfn.RRI($Q$4-$M$4,M52,Q52)</f>
        <v>0.83041416010220881</v>
      </c>
      <c r="S52">
        <f t="shared" si="0"/>
        <v>29285</v>
      </c>
    </row>
    <row r="53" spans="1:19" x14ac:dyDescent="0.3">
      <c r="A53" t="s">
        <v>215</v>
      </c>
      <c r="B53" t="s">
        <v>216</v>
      </c>
      <c r="C53" t="s">
        <v>217</v>
      </c>
      <c r="D53" t="s">
        <v>218</v>
      </c>
      <c r="E53" t="s">
        <v>198</v>
      </c>
      <c r="F53" t="s">
        <v>22</v>
      </c>
      <c r="G53" t="s">
        <v>22</v>
      </c>
      <c r="H53" t="s">
        <v>22</v>
      </c>
      <c r="I53" t="s">
        <v>27</v>
      </c>
      <c r="J53" t="s">
        <v>27</v>
      </c>
      <c r="K53" t="s">
        <v>22</v>
      </c>
      <c r="L53" t="s">
        <v>27</v>
      </c>
      <c r="M53">
        <v>1497</v>
      </c>
      <c r="N53">
        <v>1768</v>
      </c>
      <c r="O53">
        <v>2804</v>
      </c>
      <c r="P53">
        <v>5718</v>
      </c>
      <c r="Q53">
        <v>9822</v>
      </c>
      <c r="R53" s="4">
        <f>_xlfn.RRI($Q$4-$M$4,M53,Q53)</f>
        <v>0.60045892388204325</v>
      </c>
      <c r="S53">
        <f t="shared" si="0"/>
        <v>21609</v>
      </c>
    </row>
    <row r="54" spans="1:19" x14ac:dyDescent="0.3">
      <c r="A54" t="s">
        <v>219</v>
      </c>
      <c r="B54" t="s">
        <v>220</v>
      </c>
      <c r="C54" t="s">
        <v>221</v>
      </c>
      <c r="D54" t="s">
        <v>222</v>
      </c>
      <c r="E54" t="s">
        <v>198</v>
      </c>
      <c r="F54" t="s">
        <v>22</v>
      </c>
      <c r="G54" t="s">
        <v>22</v>
      </c>
      <c r="H54" t="s">
        <v>22</v>
      </c>
      <c r="I54" t="s">
        <v>27</v>
      </c>
      <c r="J54" t="s">
        <v>27</v>
      </c>
      <c r="K54" t="s">
        <v>22</v>
      </c>
      <c r="L54" t="s">
        <v>27</v>
      </c>
      <c r="M54">
        <v>1082</v>
      </c>
      <c r="N54">
        <v>3353</v>
      </c>
      <c r="O54">
        <v>6351</v>
      </c>
      <c r="P54">
        <v>8550</v>
      </c>
      <c r="Q54">
        <v>9272</v>
      </c>
      <c r="R54" s="4">
        <f>_xlfn.RRI($Q$4-$M$4,M54,Q54)</f>
        <v>0.71094693671276654</v>
      </c>
      <c r="S54">
        <f t="shared" si="0"/>
        <v>28608</v>
      </c>
    </row>
    <row r="55" spans="1:19" x14ac:dyDescent="0.3">
      <c r="A55" t="s">
        <v>223</v>
      </c>
      <c r="B55" t="s">
        <v>224</v>
      </c>
      <c r="C55" t="s">
        <v>225</v>
      </c>
      <c r="D55" t="s">
        <v>226</v>
      </c>
      <c r="E55" t="s">
        <v>198</v>
      </c>
      <c r="F55" t="s">
        <v>22</v>
      </c>
      <c r="G55" t="s">
        <v>22</v>
      </c>
      <c r="H55" t="s">
        <v>27</v>
      </c>
      <c r="I55" t="s">
        <v>27</v>
      </c>
      <c r="J55" t="s">
        <v>27</v>
      </c>
      <c r="K55" t="s">
        <v>22</v>
      </c>
      <c r="L55" t="s">
        <v>27</v>
      </c>
      <c r="M55">
        <v>9791</v>
      </c>
      <c r="N55">
        <v>9610</v>
      </c>
      <c r="O55">
        <v>7534</v>
      </c>
      <c r="P55">
        <v>5080</v>
      </c>
      <c r="Q55">
        <v>4936</v>
      </c>
      <c r="R55" s="4">
        <f>_xlfn.RRI($Q$4-$M$4,M55,Q55)</f>
        <v>-0.15736979056747447</v>
      </c>
      <c r="S55">
        <f t="shared" si="0"/>
        <v>36951</v>
      </c>
    </row>
    <row r="56" spans="1:19" x14ac:dyDescent="0.3">
      <c r="A56" t="s">
        <v>227</v>
      </c>
      <c r="B56" t="s">
        <v>228</v>
      </c>
      <c r="C56" t="s">
        <v>229</v>
      </c>
      <c r="D56" t="s">
        <v>230</v>
      </c>
      <c r="E56" t="s">
        <v>198</v>
      </c>
      <c r="F56" t="s">
        <v>22</v>
      </c>
      <c r="G56" t="s">
        <v>22</v>
      </c>
      <c r="H56" t="s">
        <v>22</v>
      </c>
      <c r="I56" t="s">
        <v>27</v>
      </c>
      <c r="J56" t="s">
        <v>27</v>
      </c>
      <c r="K56" t="s">
        <v>22</v>
      </c>
      <c r="L56" t="s">
        <v>27</v>
      </c>
      <c r="M56">
        <v>1357</v>
      </c>
      <c r="N56">
        <v>4189</v>
      </c>
      <c r="O56">
        <v>5407</v>
      </c>
      <c r="P56">
        <v>6233</v>
      </c>
      <c r="Q56">
        <v>9681</v>
      </c>
      <c r="R56" s="4">
        <f>_xlfn.RRI($Q$4-$M$4,M56,Q56)</f>
        <v>0.63431246502429839</v>
      </c>
      <c r="S56">
        <f t="shared" si="0"/>
        <v>26867</v>
      </c>
    </row>
    <row r="57" spans="1:19" x14ac:dyDescent="0.3">
      <c r="A57" t="s">
        <v>231</v>
      </c>
      <c r="B57" t="s">
        <v>232</v>
      </c>
      <c r="C57" t="s">
        <v>233</v>
      </c>
      <c r="D57" t="s">
        <v>234</v>
      </c>
      <c r="E57" t="s">
        <v>198</v>
      </c>
      <c r="F57" t="s">
        <v>22</v>
      </c>
      <c r="G57" t="s">
        <v>27</v>
      </c>
      <c r="H57" t="s">
        <v>27</v>
      </c>
      <c r="I57" t="s">
        <v>27</v>
      </c>
      <c r="J57" t="s">
        <v>27</v>
      </c>
      <c r="K57" t="s">
        <v>22</v>
      </c>
      <c r="L57" t="s">
        <v>27</v>
      </c>
      <c r="M57">
        <v>576</v>
      </c>
      <c r="N57">
        <v>2628</v>
      </c>
      <c r="O57">
        <v>3612</v>
      </c>
      <c r="P57">
        <v>5066</v>
      </c>
      <c r="Q57">
        <v>5156</v>
      </c>
      <c r="R57" s="4">
        <f>_xlfn.RRI($Q$4-$M$4,M57,Q57)</f>
        <v>0.72970725225475852</v>
      </c>
      <c r="S57">
        <f t="shared" si="0"/>
        <v>17038</v>
      </c>
    </row>
    <row r="58" spans="1:19" x14ac:dyDescent="0.3">
      <c r="A58" t="s">
        <v>235</v>
      </c>
      <c r="B58" t="s">
        <v>236</v>
      </c>
      <c r="C58" t="s">
        <v>237</v>
      </c>
      <c r="D58" t="s">
        <v>238</v>
      </c>
      <c r="E58" t="s">
        <v>198</v>
      </c>
      <c r="F58" t="s">
        <v>22</v>
      </c>
      <c r="G58" t="s">
        <v>22</v>
      </c>
      <c r="H58" t="s">
        <v>22</v>
      </c>
      <c r="I58" t="s">
        <v>27</v>
      </c>
      <c r="J58" t="s">
        <v>27</v>
      </c>
      <c r="K58" t="s">
        <v>22</v>
      </c>
      <c r="L58" t="s">
        <v>27</v>
      </c>
      <c r="M58">
        <v>128</v>
      </c>
      <c r="N58">
        <v>416</v>
      </c>
      <c r="O58">
        <v>747</v>
      </c>
      <c r="P58">
        <v>1028</v>
      </c>
      <c r="Q58">
        <v>6357</v>
      </c>
      <c r="R58" s="4">
        <f>_xlfn.RRI($Q$4-$M$4,M58,Q58)</f>
        <v>1.6546701130112136</v>
      </c>
      <c r="S58">
        <f t="shared" si="0"/>
        <v>8676</v>
      </c>
    </row>
    <row r="59" spans="1:19" x14ac:dyDescent="0.3">
      <c r="A59" t="s">
        <v>239</v>
      </c>
      <c r="B59" t="s">
        <v>240</v>
      </c>
      <c r="C59" t="s">
        <v>241</v>
      </c>
      <c r="D59" t="s">
        <v>242</v>
      </c>
      <c r="E59" t="s">
        <v>198</v>
      </c>
      <c r="F59" t="s">
        <v>22</v>
      </c>
      <c r="G59" t="s">
        <v>27</v>
      </c>
      <c r="H59" t="s">
        <v>27</v>
      </c>
      <c r="I59" t="s">
        <v>27</v>
      </c>
      <c r="J59" t="s">
        <v>27</v>
      </c>
      <c r="K59" t="s">
        <v>27</v>
      </c>
      <c r="L59" t="s">
        <v>27</v>
      </c>
      <c r="M59">
        <v>8034</v>
      </c>
      <c r="N59">
        <v>6541</v>
      </c>
      <c r="O59">
        <v>3311</v>
      </c>
      <c r="P59">
        <v>3254</v>
      </c>
      <c r="Q59">
        <v>2687</v>
      </c>
      <c r="R59" s="4">
        <f>_xlfn.RRI($Q$4-$M$4,M59,Q59)</f>
        <v>-0.23952671916055424</v>
      </c>
      <c r="S59">
        <f t="shared" si="0"/>
        <v>23827</v>
      </c>
    </row>
    <row r="60" spans="1:19" x14ac:dyDescent="0.3">
      <c r="A60" t="s">
        <v>243</v>
      </c>
      <c r="B60" t="s">
        <v>244</v>
      </c>
      <c r="C60" t="s">
        <v>245</v>
      </c>
      <c r="D60" t="s">
        <v>246</v>
      </c>
      <c r="E60" t="s">
        <v>198</v>
      </c>
      <c r="F60" t="s">
        <v>22</v>
      </c>
      <c r="G60" t="s">
        <v>22</v>
      </c>
      <c r="H60" t="s">
        <v>22</v>
      </c>
      <c r="I60" t="s">
        <v>27</v>
      </c>
      <c r="J60" t="s">
        <v>27</v>
      </c>
      <c r="K60" t="s">
        <v>27</v>
      </c>
      <c r="L60" t="s">
        <v>27</v>
      </c>
      <c r="M60">
        <v>1263</v>
      </c>
      <c r="N60">
        <v>2517</v>
      </c>
      <c r="O60">
        <v>8042</v>
      </c>
      <c r="P60">
        <v>8222</v>
      </c>
      <c r="Q60">
        <v>9686</v>
      </c>
      <c r="R60" s="4">
        <f>_xlfn.RRI($Q$4-$M$4,M60,Q60)</f>
        <v>0.66412244620782168</v>
      </c>
      <c r="S60">
        <f t="shared" si="0"/>
        <v>29730</v>
      </c>
    </row>
    <row r="61" spans="1:19" x14ac:dyDescent="0.3">
      <c r="A61" t="s">
        <v>247</v>
      </c>
      <c r="B61" t="s">
        <v>248</v>
      </c>
      <c r="C61" t="s">
        <v>249</v>
      </c>
      <c r="D61" t="s">
        <v>250</v>
      </c>
      <c r="E61" t="s">
        <v>198</v>
      </c>
      <c r="F61" t="s">
        <v>22</v>
      </c>
      <c r="G61" t="s">
        <v>22</v>
      </c>
      <c r="H61" t="s">
        <v>22</v>
      </c>
      <c r="I61" t="s">
        <v>27</v>
      </c>
      <c r="J61" t="s">
        <v>27</v>
      </c>
      <c r="K61" t="s">
        <v>27</v>
      </c>
      <c r="L61" t="s">
        <v>27</v>
      </c>
      <c r="M61">
        <v>1032</v>
      </c>
      <c r="N61">
        <v>3919</v>
      </c>
      <c r="O61">
        <v>4466</v>
      </c>
      <c r="P61">
        <v>5568</v>
      </c>
      <c r="Q61">
        <v>6476</v>
      </c>
      <c r="R61" s="4">
        <f>_xlfn.RRI($Q$4-$M$4,M61,Q61)</f>
        <v>0.58272982283102692</v>
      </c>
      <c r="S61">
        <f t="shared" si="0"/>
        <v>21461</v>
      </c>
    </row>
    <row r="62" spans="1:19" x14ac:dyDescent="0.3">
      <c r="A62" t="s">
        <v>251</v>
      </c>
      <c r="B62" t="s">
        <v>252</v>
      </c>
      <c r="C62" t="s">
        <v>253</v>
      </c>
      <c r="D62" t="s">
        <v>254</v>
      </c>
      <c r="E62" t="s">
        <v>198</v>
      </c>
      <c r="F62" t="s">
        <v>22</v>
      </c>
      <c r="G62" t="s">
        <v>22</v>
      </c>
      <c r="H62" t="s">
        <v>22</v>
      </c>
      <c r="I62" t="s">
        <v>27</v>
      </c>
      <c r="J62" t="s">
        <v>27</v>
      </c>
      <c r="K62" t="s">
        <v>27</v>
      </c>
      <c r="L62" t="s">
        <v>27</v>
      </c>
      <c r="M62">
        <v>1014</v>
      </c>
      <c r="N62">
        <v>2254</v>
      </c>
      <c r="O62">
        <v>4534</v>
      </c>
      <c r="P62">
        <v>6796</v>
      </c>
      <c r="Q62">
        <v>7730</v>
      </c>
      <c r="R62" s="4">
        <f>_xlfn.RRI($Q$4-$M$4,M62,Q62)</f>
        <v>0.66163405613342663</v>
      </c>
      <c r="S62">
        <f t="shared" si="0"/>
        <v>22328</v>
      </c>
    </row>
  </sheetData>
  <sortState xmlns:xlrd2="http://schemas.microsoft.com/office/spreadsheetml/2017/richdata2" columnSort="1" ref="M62:Q62">
    <sortCondition ref="M62:Q62"/>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E504-3930-4A0F-80B9-7AE13E5AC22B}">
  <dimension ref="A3:B8"/>
  <sheetViews>
    <sheetView workbookViewId="0">
      <selection activeCell="A3" sqref="A3:B8"/>
    </sheetView>
  </sheetViews>
  <sheetFormatPr defaultRowHeight="14.4" x14ac:dyDescent="0.3"/>
  <cols>
    <col min="1" max="1" width="18.88671875" bestFit="1" customWidth="1"/>
    <col min="2" max="2" width="21.5546875" bestFit="1" customWidth="1"/>
    <col min="3" max="8" width="6.33203125" bestFit="1" customWidth="1"/>
    <col min="9" max="16" width="5.33203125" bestFit="1" customWidth="1"/>
    <col min="17" max="17" width="4.88671875" bestFit="1" customWidth="1"/>
    <col min="18" max="23" width="5.88671875" bestFit="1" customWidth="1"/>
    <col min="24" max="31" width="4.88671875" bestFit="1" customWidth="1"/>
    <col min="32" max="32" width="4.5546875" bestFit="1" customWidth="1"/>
    <col min="33" max="37" width="5.5546875" bestFit="1" customWidth="1"/>
    <col min="38" max="44" width="4.5546875" bestFit="1" customWidth="1"/>
    <col min="45" max="45" width="5.44140625" bestFit="1" customWidth="1"/>
    <col min="46" max="51" width="6.44140625" bestFit="1" customWidth="1"/>
    <col min="52" max="59" width="5.44140625" bestFit="1" customWidth="1"/>
    <col min="60" max="60" width="10.77734375" bestFit="1" customWidth="1"/>
  </cols>
  <sheetData>
    <row r="3" spans="1:2" x14ac:dyDescent="0.3">
      <c r="A3" s="11" t="s">
        <v>255</v>
      </c>
      <c r="B3" t="s">
        <v>257</v>
      </c>
    </row>
    <row r="4" spans="1:2" x14ac:dyDescent="0.3">
      <c r="A4" s="12" t="s">
        <v>76</v>
      </c>
      <c r="B4" s="14">
        <v>15</v>
      </c>
    </row>
    <row r="5" spans="1:2" x14ac:dyDescent="0.3">
      <c r="A5" s="12" t="s">
        <v>137</v>
      </c>
      <c r="B5" s="14">
        <v>15</v>
      </c>
    </row>
    <row r="6" spans="1:2" x14ac:dyDescent="0.3">
      <c r="A6" s="12" t="s">
        <v>21</v>
      </c>
      <c r="B6" s="14">
        <v>13</v>
      </c>
    </row>
    <row r="7" spans="1:2" x14ac:dyDescent="0.3">
      <c r="A7" s="12" t="s">
        <v>198</v>
      </c>
      <c r="B7" s="14">
        <v>15</v>
      </c>
    </row>
    <row r="8" spans="1:2" x14ac:dyDescent="0.3">
      <c r="A8" s="12" t="s">
        <v>256</v>
      </c>
      <c r="B8" s="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E271-0462-467C-8583-575D86F7E35D}">
  <dimension ref="A4:B23"/>
  <sheetViews>
    <sheetView workbookViewId="0">
      <selection activeCell="A14" sqref="A14:B23"/>
    </sheetView>
  </sheetViews>
  <sheetFormatPr defaultRowHeight="14.4" x14ac:dyDescent="0.3"/>
  <cols>
    <col min="1" max="1" width="17.44140625" bestFit="1" customWidth="1"/>
    <col min="2" max="2" width="22.21875" bestFit="1" customWidth="1"/>
    <col min="3" max="7" width="12" bestFit="1" customWidth="1"/>
    <col min="8" max="8" width="13.6640625" bestFit="1" customWidth="1"/>
    <col min="9" max="9" width="16.44140625" bestFit="1" customWidth="1"/>
    <col min="10" max="10" width="12" bestFit="1" customWidth="1"/>
    <col min="11" max="11" width="5.77734375" bestFit="1" customWidth="1"/>
    <col min="12" max="12" width="3.77734375" bestFit="1" customWidth="1"/>
    <col min="13" max="14" width="8.44140625" bestFit="1" customWidth="1"/>
    <col min="15" max="15" width="10.77734375" bestFit="1" customWidth="1"/>
    <col min="16" max="16" width="8.109375" bestFit="1" customWidth="1"/>
    <col min="17" max="17" width="5.77734375" bestFit="1" customWidth="1"/>
    <col min="18" max="18" width="8.44140625" bestFit="1" customWidth="1"/>
    <col min="19" max="19" width="8.109375" bestFit="1" customWidth="1"/>
    <col min="20" max="20" width="5.77734375" bestFit="1" customWidth="1"/>
    <col min="21" max="21" width="8.109375" bestFit="1" customWidth="1"/>
    <col min="22" max="22" width="5.77734375" bestFit="1" customWidth="1"/>
    <col min="23" max="23" width="3.77734375" bestFit="1" customWidth="1"/>
    <col min="24" max="26" width="8.44140625" bestFit="1" customWidth="1"/>
    <col min="27" max="27" width="10.77734375" bestFit="1" customWidth="1"/>
  </cols>
  <sheetData>
    <row r="4" spans="1:2" x14ac:dyDescent="0.3">
      <c r="A4" s="15"/>
    </row>
    <row r="5" spans="1:2" x14ac:dyDescent="0.3">
      <c r="A5" s="15"/>
    </row>
    <row r="6" spans="1:2" x14ac:dyDescent="0.3">
      <c r="A6" s="15"/>
    </row>
    <row r="7" spans="1:2" x14ac:dyDescent="0.3">
      <c r="A7" s="15"/>
    </row>
    <row r="8" spans="1:2" x14ac:dyDescent="0.3">
      <c r="A8" s="15"/>
    </row>
    <row r="14" spans="1:2" x14ac:dyDescent="0.3">
      <c r="A14" s="11" t="s">
        <v>255</v>
      </c>
      <c r="B14" t="s">
        <v>259</v>
      </c>
    </row>
    <row r="15" spans="1:2" x14ac:dyDescent="0.3">
      <c r="A15" s="12" t="s">
        <v>14</v>
      </c>
      <c r="B15" s="14">
        <v>0.7068965517241379</v>
      </c>
    </row>
    <row r="16" spans="1:2" x14ac:dyDescent="0.3">
      <c r="A16" s="13">
        <v>41</v>
      </c>
      <c r="B16" s="14">
        <v>0.7068965517241379</v>
      </c>
    </row>
    <row r="17" spans="1:2" x14ac:dyDescent="0.3">
      <c r="A17" s="12" t="s">
        <v>13</v>
      </c>
      <c r="B17" s="14">
        <v>0.32758620689655171</v>
      </c>
    </row>
    <row r="18" spans="1:2" x14ac:dyDescent="0.3">
      <c r="A18" s="13">
        <v>19</v>
      </c>
      <c r="B18" s="14">
        <v>0.32758620689655171</v>
      </c>
    </row>
    <row r="19" spans="1:2" x14ac:dyDescent="0.3">
      <c r="A19" s="12" t="s">
        <v>15</v>
      </c>
      <c r="B19" s="14">
        <v>0.27586206896551724</v>
      </c>
    </row>
    <row r="20" spans="1:2" x14ac:dyDescent="0.3">
      <c r="A20" s="13">
        <v>16</v>
      </c>
      <c r="B20" s="14">
        <v>0.27586206896551724</v>
      </c>
    </row>
    <row r="21" spans="1:2" x14ac:dyDescent="0.3">
      <c r="A21" s="12" t="s">
        <v>12</v>
      </c>
      <c r="B21" s="14">
        <v>0.37931034482758619</v>
      </c>
    </row>
    <row r="22" spans="1:2" x14ac:dyDescent="0.3">
      <c r="A22" s="13">
        <v>22</v>
      </c>
      <c r="B22" s="14">
        <v>0.37931034482758619</v>
      </c>
    </row>
    <row r="23" spans="1:2" x14ac:dyDescent="0.3">
      <c r="A23" s="12" t="s">
        <v>256</v>
      </c>
      <c r="B23" s="14">
        <v>1.6896551724137931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53EC-72DF-4226-A8C8-21610AEF0403}">
  <dimension ref="A4:B13"/>
  <sheetViews>
    <sheetView workbookViewId="0">
      <selection activeCell="A9" sqref="A9:B13"/>
    </sheetView>
  </sheetViews>
  <sheetFormatPr defaultRowHeight="14.4" x14ac:dyDescent="0.3"/>
  <cols>
    <col min="1" max="2" width="12.5546875" bestFit="1" customWidth="1"/>
  </cols>
  <sheetData>
    <row r="4" spans="1:2" x14ac:dyDescent="0.3">
      <c r="A4" t="s">
        <v>263</v>
      </c>
      <c r="B4" t="s">
        <v>258</v>
      </c>
    </row>
    <row r="5" spans="1:2" x14ac:dyDescent="0.3">
      <c r="A5" s="15" t="s">
        <v>264</v>
      </c>
      <c r="B5">
        <f>COUNTIF(DATA!F5:F62,"Yes")</f>
        <v>58</v>
      </c>
    </row>
    <row r="6" spans="1:2" x14ac:dyDescent="0.3">
      <c r="A6" s="15" t="s">
        <v>266</v>
      </c>
      <c r="B6">
        <f>COUNTIF(DATA!G5:G62,"Yes")</f>
        <v>46</v>
      </c>
    </row>
    <row r="7" spans="1:2" x14ac:dyDescent="0.3">
      <c r="A7" s="15" t="s">
        <v>265</v>
      </c>
      <c r="B7">
        <f>COUNTIF(DATA!H5:H62,"Yes")</f>
        <v>28</v>
      </c>
    </row>
    <row r="8" spans="1:2" x14ac:dyDescent="0.3">
      <c r="A8" s="15"/>
    </row>
    <row r="9" spans="1:2" x14ac:dyDescent="0.3">
      <c r="A9" s="11" t="s">
        <v>255</v>
      </c>
      <c r="B9" t="s">
        <v>268</v>
      </c>
    </row>
    <row r="10" spans="1:2" x14ac:dyDescent="0.3">
      <c r="A10" s="12" t="s">
        <v>264</v>
      </c>
      <c r="B10" s="14">
        <v>58</v>
      </c>
    </row>
    <row r="11" spans="1:2" x14ac:dyDescent="0.3">
      <c r="A11" s="12" t="s">
        <v>266</v>
      </c>
      <c r="B11" s="14">
        <v>46</v>
      </c>
    </row>
    <row r="12" spans="1:2" x14ac:dyDescent="0.3">
      <c r="A12" s="12" t="s">
        <v>265</v>
      </c>
      <c r="B12" s="14">
        <v>28</v>
      </c>
    </row>
    <row r="13" spans="1:2" x14ac:dyDescent="0.3">
      <c r="A13" s="12" t="s">
        <v>256</v>
      </c>
      <c r="B13" s="14">
        <v>132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1F7E4-01E2-42B5-8809-5B4BAD190625}">
  <dimension ref="A3:B62"/>
  <sheetViews>
    <sheetView workbookViewId="0">
      <selection activeCell="G37" sqref="G37"/>
    </sheetView>
  </sheetViews>
  <sheetFormatPr defaultRowHeight="14.4" x14ac:dyDescent="0.3"/>
  <cols>
    <col min="1" max="1" width="12.5546875" bestFit="1" customWidth="1"/>
    <col min="2" max="2" width="16.44140625" bestFit="1" customWidth="1"/>
  </cols>
  <sheetData>
    <row r="3" spans="1:2" x14ac:dyDescent="0.3">
      <c r="A3" s="11" t="s">
        <v>255</v>
      </c>
      <c r="B3" t="s">
        <v>262</v>
      </c>
    </row>
    <row r="4" spans="1:2" x14ac:dyDescent="0.3">
      <c r="A4" s="12" t="s">
        <v>72</v>
      </c>
      <c r="B4" s="14">
        <v>34686</v>
      </c>
    </row>
    <row r="5" spans="1:2" x14ac:dyDescent="0.3">
      <c r="A5" s="12" t="s">
        <v>109</v>
      </c>
      <c r="B5" s="14">
        <v>27185</v>
      </c>
    </row>
    <row r="6" spans="1:2" x14ac:dyDescent="0.3">
      <c r="A6" s="12" t="s">
        <v>113</v>
      </c>
      <c r="B6" s="14">
        <v>20785</v>
      </c>
    </row>
    <row r="7" spans="1:2" x14ac:dyDescent="0.3">
      <c r="A7" s="12" t="s">
        <v>117</v>
      </c>
      <c r="B7" s="14">
        <v>19479</v>
      </c>
    </row>
    <row r="8" spans="1:2" x14ac:dyDescent="0.3">
      <c r="A8" s="12" t="s">
        <v>121</v>
      </c>
      <c r="B8" s="14">
        <v>26484</v>
      </c>
    </row>
    <row r="9" spans="1:2" x14ac:dyDescent="0.3">
      <c r="A9" s="12" t="s">
        <v>125</v>
      </c>
      <c r="B9" s="14">
        <v>27074</v>
      </c>
    </row>
    <row r="10" spans="1:2" x14ac:dyDescent="0.3">
      <c r="A10" s="12" t="s">
        <v>129</v>
      </c>
      <c r="B10" s="14">
        <v>16773</v>
      </c>
    </row>
    <row r="11" spans="1:2" x14ac:dyDescent="0.3">
      <c r="A11" s="12" t="s">
        <v>77</v>
      </c>
      <c r="B11" s="14">
        <v>25995</v>
      </c>
    </row>
    <row r="12" spans="1:2" x14ac:dyDescent="0.3">
      <c r="A12" s="12" t="s">
        <v>81</v>
      </c>
      <c r="B12" s="14">
        <v>30399</v>
      </c>
    </row>
    <row r="13" spans="1:2" x14ac:dyDescent="0.3">
      <c r="A13" s="12" t="s">
        <v>85</v>
      </c>
      <c r="B13" s="14">
        <v>39413</v>
      </c>
    </row>
    <row r="14" spans="1:2" x14ac:dyDescent="0.3">
      <c r="A14" s="12" t="s">
        <v>89</v>
      </c>
      <c r="B14" s="14">
        <v>21393</v>
      </c>
    </row>
    <row r="15" spans="1:2" x14ac:dyDescent="0.3">
      <c r="A15" s="12" t="s">
        <v>93</v>
      </c>
      <c r="B15" s="14">
        <v>18576</v>
      </c>
    </row>
    <row r="16" spans="1:2" x14ac:dyDescent="0.3">
      <c r="A16" s="12" t="s">
        <v>97</v>
      </c>
      <c r="B16" s="14">
        <v>24809</v>
      </c>
    </row>
    <row r="17" spans="1:2" x14ac:dyDescent="0.3">
      <c r="A17" s="12" t="s">
        <v>101</v>
      </c>
      <c r="B17" s="14">
        <v>24323</v>
      </c>
    </row>
    <row r="18" spans="1:2" x14ac:dyDescent="0.3">
      <c r="A18" s="12" t="s">
        <v>105</v>
      </c>
      <c r="B18" s="14">
        <v>23194</v>
      </c>
    </row>
    <row r="19" spans="1:2" x14ac:dyDescent="0.3">
      <c r="A19" s="12" t="s">
        <v>133</v>
      </c>
      <c r="B19" s="14">
        <v>28630</v>
      </c>
    </row>
    <row r="20" spans="1:2" x14ac:dyDescent="0.3">
      <c r="A20" s="12" t="s">
        <v>170</v>
      </c>
      <c r="B20" s="14">
        <v>20019</v>
      </c>
    </row>
    <row r="21" spans="1:2" x14ac:dyDescent="0.3">
      <c r="A21" s="12" t="s">
        <v>174</v>
      </c>
      <c r="B21" s="14">
        <v>23053</v>
      </c>
    </row>
    <row r="22" spans="1:2" x14ac:dyDescent="0.3">
      <c r="A22" s="12" t="s">
        <v>178</v>
      </c>
      <c r="B22" s="14">
        <v>23773</v>
      </c>
    </row>
    <row r="23" spans="1:2" x14ac:dyDescent="0.3">
      <c r="A23" s="12" t="s">
        <v>182</v>
      </c>
      <c r="B23" s="14">
        <v>30193</v>
      </c>
    </row>
    <row r="24" spans="1:2" x14ac:dyDescent="0.3">
      <c r="A24" s="12" t="s">
        <v>186</v>
      </c>
      <c r="B24" s="14">
        <v>29042</v>
      </c>
    </row>
    <row r="25" spans="1:2" x14ac:dyDescent="0.3">
      <c r="A25" s="12" t="s">
        <v>190</v>
      </c>
      <c r="B25" s="14">
        <v>30450</v>
      </c>
    </row>
    <row r="26" spans="1:2" x14ac:dyDescent="0.3">
      <c r="A26" s="12" t="s">
        <v>138</v>
      </c>
      <c r="B26" s="14">
        <v>24084</v>
      </c>
    </row>
    <row r="27" spans="1:2" x14ac:dyDescent="0.3">
      <c r="A27" s="12" t="s">
        <v>142</v>
      </c>
      <c r="B27" s="14">
        <v>39331</v>
      </c>
    </row>
    <row r="28" spans="1:2" x14ac:dyDescent="0.3">
      <c r="A28" s="12" t="s">
        <v>146</v>
      </c>
      <c r="B28" s="14">
        <v>31127</v>
      </c>
    </row>
    <row r="29" spans="1:2" x14ac:dyDescent="0.3">
      <c r="A29" s="12" t="s">
        <v>150</v>
      </c>
      <c r="B29" s="14">
        <v>22203</v>
      </c>
    </row>
    <row r="30" spans="1:2" x14ac:dyDescent="0.3">
      <c r="A30" s="12" t="s">
        <v>154</v>
      </c>
      <c r="B30" s="14">
        <v>28460</v>
      </c>
    </row>
    <row r="31" spans="1:2" x14ac:dyDescent="0.3">
      <c r="A31" s="12" t="s">
        <v>158</v>
      </c>
      <c r="B31" s="14">
        <v>27558</v>
      </c>
    </row>
    <row r="32" spans="1:2" x14ac:dyDescent="0.3">
      <c r="A32" s="12" t="s">
        <v>162</v>
      </c>
      <c r="B32" s="14">
        <v>21927</v>
      </c>
    </row>
    <row r="33" spans="1:2" x14ac:dyDescent="0.3">
      <c r="A33" s="12" t="s">
        <v>166</v>
      </c>
      <c r="B33" s="14">
        <v>28665</v>
      </c>
    </row>
    <row r="34" spans="1:2" x14ac:dyDescent="0.3">
      <c r="A34" s="12" t="s">
        <v>17</v>
      </c>
      <c r="B34" s="14">
        <v>30734</v>
      </c>
    </row>
    <row r="35" spans="1:2" x14ac:dyDescent="0.3">
      <c r="A35" s="12" t="s">
        <v>52</v>
      </c>
      <c r="B35" s="14">
        <v>16060</v>
      </c>
    </row>
    <row r="36" spans="1:2" x14ac:dyDescent="0.3">
      <c r="A36" s="12" t="s">
        <v>56</v>
      </c>
      <c r="B36" s="14">
        <v>25089</v>
      </c>
    </row>
    <row r="37" spans="1:2" x14ac:dyDescent="0.3">
      <c r="A37" s="12" t="s">
        <v>60</v>
      </c>
      <c r="B37" s="14">
        <v>17938</v>
      </c>
    </row>
    <row r="38" spans="1:2" x14ac:dyDescent="0.3">
      <c r="A38" s="12" t="s">
        <v>64</v>
      </c>
      <c r="B38" s="14">
        <v>19766</v>
      </c>
    </row>
    <row r="39" spans="1:2" x14ac:dyDescent="0.3">
      <c r="A39" s="12" t="s">
        <v>68</v>
      </c>
      <c r="B39" s="14">
        <v>23066</v>
      </c>
    </row>
    <row r="40" spans="1:2" x14ac:dyDescent="0.3">
      <c r="A40" s="12" t="s">
        <v>23</v>
      </c>
      <c r="B40" s="14">
        <v>23830</v>
      </c>
    </row>
    <row r="41" spans="1:2" x14ac:dyDescent="0.3">
      <c r="A41" s="12" t="s">
        <v>28</v>
      </c>
      <c r="B41" s="14">
        <v>18447</v>
      </c>
    </row>
    <row r="42" spans="1:2" x14ac:dyDescent="0.3">
      <c r="A42" s="12" t="s">
        <v>32</v>
      </c>
      <c r="B42" s="14">
        <v>18981</v>
      </c>
    </row>
    <row r="43" spans="1:2" x14ac:dyDescent="0.3">
      <c r="A43" s="12" t="s">
        <v>36</v>
      </c>
      <c r="B43" s="14">
        <v>16319</v>
      </c>
    </row>
    <row r="44" spans="1:2" x14ac:dyDescent="0.3">
      <c r="A44" s="12" t="s">
        <v>40</v>
      </c>
      <c r="B44" s="14">
        <v>32872</v>
      </c>
    </row>
    <row r="45" spans="1:2" x14ac:dyDescent="0.3">
      <c r="A45" s="12" t="s">
        <v>44</v>
      </c>
      <c r="B45" s="14">
        <v>19401</v>
      </c>
    </row>
    <row r="46" spans="1:2" x14ac:dyDescent="0.3">
      <c r="A46" s="12" t="s">
        <v>48</v>
      </c>
      <c r="B46" s="14">
        <v>30946</v>
      </c>
    </row>
    <row r="47" spans="1:2" x14ac:dyDescent="0.3">
      <c r="A47" s="12" t="s">
        <v>194</v>
      </c>
      <c r="B47" s="14">
        <v>10574</v>
      </c>
    </row>
    <row r="48" spans="1:2" x14ac:dyDescent="0.3">
      <c r="A48" s="12" t="s">
        <v>231</v>
      </c>
      <c r="B48" s="14">
        <v>17038</v>
      </c>
    </row>
    <row r="49" spans="1:2" x14ac:dyDescent="0.3">
      <c r="A49" s="12" t="s">
        <v>235</v>
      </c>
      <c r="B49" s="14">
        <v>8676</v>
      </c>
    </row>
    <row r="50" spans="1:2" x14ac:dyDescent="0.3">
      <c r="A50" s="12" t="s">
        <v>239</v>
      </c>
      <c r="B50" s="14">
        <v>23827</v>
      </c>
    </row>
    <row r="51" spans="1:2" x14ac:dyDescent="0.3">
      <c r="A51" s="12" t="s">
        <v>243</v>
      </c>
      <c r="B51" s="14">
        <v>29730</v>
      </c>
    </row>
    <row r="52" spans="1:2" x14ac:dyDescent="0.3">
      <c r="A52" s="12" t="s">
        <v>247</v>
      </c>
      <c r="B52" s="14">
        <v>21461</v>
      </c>
    </row>
    <row r="53" spans="1:2" x14ac:dyDescent="0.3">
      <c r="A53" s="12" t="s">
        <v>251</v>
      </c>
      <c r="B53" s="14">
        <v>22328</v>
      </c>
    </row>
    <row r="54" spans="1:2" x14ac:dyDescent="0.3">
      <c r="A54" s="12" t="s">
        <v>199</v>
      </c>
      <c r="B54" s="14">
        <v>25197</v>
      </c>
    </row>
    <row r="55" spans="1:2" x14ac:dyDescent="0.3">
      <c r="A55" s="12" t="s">
        <v>203</v>
      </c>
      <c r="B55" s="14">
        <v>27508</v>
      </c>
    </row>
    <row r="56" spans="1:2" x14ac:dyDescent="0.3">
      <c r="A56" s="12" t="s">
        <v>207</v>
      </c>
      <c r="B56" s="14">
        <v>19283</v>
      </c>
    </row>
    <row r="57" spans="1:2" x14ac:dyDescent="0.3">
      <c r="A57" s="12" t="s">
        <v>211</v>
      </c>
      <c r="B57" s="14">
        <v>29285</v>
      </c>
    </row>
    <row r="58" spans="1:2" x14ac:dyDescent="0.3">
      <c r="A58" s="12" t="s">
        <v>215</v>
      </c>
      <c r="B58" s="14">
        <v>21609</v>
      </c>
    </row>
    <row r="59" spans="1:2" x14ac:dyDescent="0.3">
      <c r="A59" s="12" t="s">
        <v>219</v>
      </c>
      <c r="B59" s="14">
        <v>28608</v>
      </c>
    </row>
    <row r="60" spans="1:2" x14ac:dyDescent="0.3">
      <c r="A60" s="12" t="s">
        <v>223</v>
      </c>
      <c r="B60" s="14">
        <v>36951</v>
      </c>
    </row>
    <row r="61" spans="1:2" x14ac:dyDescent="0.3">
      <c r="A61" s="12" t="s">
        <v>227</v>
      </c>
      <c r="B61" s="14">
        <v>26867</v>
      </c>
    </row>
    <row r="62" spans="1:2" x14ac:dyDescent="0.3">
      <c r="A62" s="12" t="s">
        <v>256</v>
      </c>
      <c r="B62" s="14">
        <v>1431474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B43-3F0B-4231-9218-7244803D7265}">
  <dimension ref="A11:B17"/>
  <sheetViews>
    <sheetView workbookViewId="0">
      <selection activeCell="D11" sqref="D11"/>
    </sheetView>
  </sheetViews>
  <sheetFormatPr defaultRowHeight="14.4" x14ac:dyDescent="0.3"/>
  <cols>
    <col min="1" max="1" width="12.5546875" bestFit="1" customWidth="1"/>
    <col min="2" max="2" width="16.21875" bestFit="1" customWidth="1"/>
  </cols>
  <sheetData>
    <row r="11" spans="1:2" x14ac:dyDescent="0.3">
      <c r="A11" s="11" t="s">
        <v>255</v>
      </c>
      <c r="B11" t="s">
        <v>260</v>
      </c>
    </row>
    <row r="12" spans="1:2" x14ac:dyDescent="0.3">
      <c r="A12" s="12">
        <v>2017</v>
      </c>
      <c r="B12" s="14">
        <v>188371</v>
      </c>
    </row>
    <row r="13" spans="1:2" x14ac:dyDescent="0.3">
      <c r="A13" s="12">
        <v>2018</v>
      </c>
      <c r="B13" s="14">
        <v>236399</v>
      </c>
    </row>
    <row r="14" spans="1:2" x14ac:dyDescent="0.3">
      <c r="A14" s="12">
        <v>2019</v>
      </c>
      <c r="B14" s="14">
        <v>278319</v>
      </c>
    </row>
    <row r="15" spans="1:2" x14ac:dyDescent="0.3">
      <c r="A15" s="12">
        <v>2020</v>
      </c>
      <c r="B15" s="14">
        <v>337542</v>
      </c>
    </row>
    <row r="16" spans="1:2" x14ac:dyDescent="0.3">
      <c r="A16" s="12">
        <v>2021</v>
      </c>
      <c r="B16" s="14">
        <v>390843</v>
      </c>
    </row>
    <row r="17" spans="1:2" x14ac:dyDescent="0.3">
      <c r="A17" s="12" t="s">
        <v>256</v>
      </c>
      <c r="B17" s="14">
        <v>1431474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92D8-ACAD-4584-86CA-C8A9CCDDF037}">
  <dimension ref="A1:B59"/>
  <sheetViews>
    <sheetView workbookViewId="0">
      <selection activeCell="G55" sqref="G55"/>
    </sheetView>
  </sheetViews>
  <sheetFormatPr defaultRowHeight="14.4" x14ac:dyDescent="0.3"/>
  <cols>
    <col min="1" max="1" width="14.21875" customWidth="1"/>
    <col min="2" max="2" width="10.5546875" customWidth="1"/>
  </cols>
  <sheetData>
    <row r="1" spans="1:2" x14ac:dyDescent="0.3">
      <c r="A1" s="1" t="s">
        <v>4</v>
      </c>
      <c r="B1" s="1" t="s">
        <v>16</v>
      </c>
    </row>
    <row r="2" spans="1:2" x14ac:dyDescent="0.3">
      <c r="A2" t="s">
        <v>17</v>
      </c>
      <c r="B2" s="4">
        <v>0.46352749292411066</v>
      </c>
    </row>
    <row r="3" spans="1:2" x14ac:dyDescent="0.3">
      <c r="A3" t="s">
        <v>23</v>
      </c>
      <c r="B3" s="4">
        <v>0.25489826874508914</v>
      </c>
    </row>
    <row r="4" spans="1:2" x14ac:dyDescent="0.3">
      <c r="A4" t="s">
        <v>28</v>
      </c>
      <c r="B4" s="4">
        <v>0.68595057009486848</v>
      </c>
    </row>
    <row r="5" spans="1:2" x14ac:dyDescent="0.3">
      <c r="A5" t="s">
        <v>32</v>
      </c>
      <c r="B5" s="4">
        <v>0.79606828454142997</v>
      </c>
    </row>
    <row r="6" spans="1:2" x14ac:dyDescent="0.3">
      <c r="A6" t="s">
        <v>36</v>
      </c>
      <c r="B6" s="4">
        <v>0.42582583880267388</v>
      </c>
    </row>
    <row r="7" spans="1:2" x14ac:dyDescent="0.3">
      <c r="A7" t="s">
        <v>40</v>
      </c>
      <c r="B7" s="4">
        <v>0.390755806385503</v>
      </c>
    </row>
    <row r="8" spans="1:2" x14ac:dyDescent="0.3">
      <c r="A8" t="s">
        <v>44</v>
      </c>
      <c r="B8" s="4">
        <v>-0.61139202601329412</v>
      </c>
    </row>
    <row r="9" spans="1:2" x14ac:dyDescent="0.3">
      <c r="A9" t="s">
        <v>48</v>
      </c>
      <c r="B9" s="4">
        <v>-0.29790601141591733</v>
      </c>
    </row>
    <row r="10" spans="1:2" x14ac:dyDescent="0.3">
      <c r="A10" t="s">
        <v>52</v>
      </c>
      <c r="B10" s="4">
        <v>0.40734683274409145</v>
      </c>
    </row>
    <row r="11" spans="1:2" x14ac:dyDescent="0.3">
      <c r="A11" t="s">
        <v>56</v>
      </c>
      <c r="B11" s="4">
        <v>-0.25247905109930902</v>
      </c>
    </row>
    <row r="12" spans="1:2" x14ac:dyDescent="0.3">
      <c r="A12" t="s">
        <v>60</v>
      </c>
      <c r="B12" s="4">
        <v>0.3690560602470212</v>
      </c>
    </row>
    <row r="13" spans="1:2" x14ac:dyDescent="0.3">
      <c r="A13" t="s">
        <v>64</v>
      </c>
      <c r="B13" s="4">
        <v>0.81146879617010592</v>
      </c>
    </row>
    <row r="14" spans="1:2" x14ac:dyDescent="0.3">
      <c r="A14" t="s">
        <v>68</v>
      </c>
      <c r="B14" s="4">
        <v>-0.55073921414194782</v>
      </c>
    </row>
    <row r="15" spans="1:2" x14ac:dyDescent="0.3">
      <c r="A15" t="s">
        <v>72</v>
      </c>
      <c r="B15" s="4">
        <v>0.27407081068210992</v>
      </c>
    </row>
    <row r="16" spans="1:2" x14ac:dyDescent="0.3">
      <c r="A16" t="s">
        <v>77</v>
      </c>
      <c r="B16" s="4">
        <v>0.17983468576187267</v>
      </c>
    </row>
    <row r="17" spans="1:2" x14ac:dyDescent="0.3">
      <c r="A17" t="s">
        <v>81</v>
      </c>
      <c r="B17" s="4">
        <v>0.90588403033885334</v>
      </c>
    </row>
    <row r="18" spans="1:2" x14ac:dyDescent="0.3">
      <c r="A18" t="s">
        <v>85</v>
      </c>
      <c r="B18" s="4">
        <v>-0.20956409258224717</v>
      </c>
    </row>
    <row r="19" spans="1:2" x14ac:dyDescent="0.3">
      <c r="A19" t="s">
        <v>89</v>
      </c>
      <c r="B19" s="4">
        <v>2.2455667067018901</v>
      </c>
    </row>
    <row r="20" spans="1:2" x14ac:dyDescent="0.3">
      <c r="A20" t="s">
        <v>93</v>
      </c>
      <c r="B20" s="4">
        <v>1.4232703532020747</v>
      </c>
    </row>
    <row r="21" spans="1:2" x14ac:dyDescent="0.3">
      <c r="A21" t="s">
        <v>97</v>
      </c>
      <c r="B21" s="4">
        <v>0.64359095818904954</v>
      </c>
    </row>
    <row r="22" spans="1:2" x14ac:dyDescent="0.3">
      <c r="A22" t="s">
        <v>101</v>
      </c>
      <c r="B22" s="4">
        <v>-0.53938981874158332</v>
      </c>
    </row>
    <row r="23" spans="1:2" x14ac:dyDescent="0.3">
      <c r="A23" t="s">
        <v>105</v>
      </c>
      <c r="B23" s="4">
        <v>0.52294422157633269</v>
      </c>
    </row>
    <row r="24" spans="1:2" x14ac:dyDescent="0.3">
      <c r="A24" t="s">
        <v>109</v>
      </c>
      <c r="B24" s="4">
        <v>1.0242801438529217</v>
      </c>
    </row>
    <row r="25" spans="1:2" x14ac:dyDescent="0.3">
      <c r="A25" t="s">
        <v>113</v>
      </c>
      <c r="B25" s="4">
        <v>-0.37012221518144006</v>
      </c>
    </row>
    <row r="26" spans="1:2" x14ac:dyDescent="0.3">
      <c r="A26" t="s">
        <v>117</v>
      </c>
      <c r="B26" s="4">
        <v>1.5203389637502625</v>
      </c>
    </row>
    <row r="27" spans="1:2" x14ac:dyDescent="0.3">
      <c r="A27" t="s">
        <v>121</v>
      </c>
      <c r="B27" s="4">
        <v>-0.11575568185753915</v>
      </c>
    </row>
    <row r="28" spans="1:2" x14ac:dyDescent="0.3">
      <c r="A28" t="s">
        <v>125</v>
      </c>
      <c r="B28" s="4">
        <v>0.86419779018759768</v>
      </c>
    </row>
    <row r="29" spans="1:2" x14ac:dyDescent="0.3">
      <c r="A29" t="s">
        <v>129</v>
      </c>
      <c r="B29" s="4">
        <v>0.18148193130433588</v>
      </c>
    </row>
    <row r="30" spans="1:2" x14ac:dyDescent="0.3">
      <c r="A30" t="s">
        <v>133</v>
      </c>
      <c r="B30" s="4">
        <v>0.36636455401735013</v>
      </c>
    </row>
    <row r="31" spans="1:2" x14ac:dyDescent="0.3">
      <c r="A31" t="s">
        <v>138</v>
      </c>
      <c r="B31" s="4">
        <v>1.8142296888697582</v>
      </c>
    </row>
    <row r="32" spans="1:2" x14ac:dyDescent="0.3">
      <c r="A32" t="s">
        <v>142</v>
      </c>
      <c r="B32" s="4">
        <v>-7.1596691853915484E-2</v>
      </c>
    </row>
    <row r="33" spans="1:2" x14ac:dyDescent="0.3">
      <c r="A33" t="s">
        <v>146</v>
      </c>
      <c r="B33" s="4">
        <v>0.30577482876902251</v>
      </c>
    </row>
    <row r="34" spans="1:2" x14ac:dyDescent="0.3">
      <c r="A34" t="s">
        <v>150</v>
      </c>
      <c r="B34" s="4">
        <v>0.71660086943635504</v>
      </c>
    </row>
    <row r="35" spans="1:2" x14ac:dyDescent="0.3">
      <c r="A35" t="s">
        <v>154</v>
      </c>
      <c r="B35" s="4">
        <v>0.38456165928272146</v>
      </c>
    </row>
    <row r="36" spans="1:2" x14ac:dyDescent="0.3">
      <c r="A36" t="s">
        <v>158</v>
      </c>
      <c r="B36" s="4">
        <v>0.91164163510334228</v>
      </c>
    </row>
    <row r="37" spans="1:2" x14ac:dyDescent="0.3">
      <c r="A37" t="s">
        <v>162</v>
      </c>
      <c r="B37" s="4">
        <v>-0.33438519484677687</v>
      </c>
    </row>
    <row r="38" spans="1:2" x14ac:dyDescent="0.3">
      <c r="A38" t="s">
        <v>166</v>
      </c>
      <c r="B38" s="4">
        <v>1.084072328017021</v>
      </c>
    </row>
    <row r="39" spans="1:2" x14ac:dyDescent="0.3">
      <c r="A39" t="s">
        <v>170</v>
      </c>
      <c r="B39" s="4">
        <v>1.1188084145320056</v>
      </c>
    </row>
    <row r="40" spans="1:2" x14ac:dyDescent="0.3">
      <c r="A40" t="s">
        <v>174</v>
      </c>
      <c r="B40" s="4">
        <v>-0.41679289513417705</v>
      </c>
    </row>
    <row r="41" spans="1:2" x14ac:dyDescent="0.3">
      <c r="A41" t="s">
        <v>178</v>
      </c>
      <c r="B41" s="4">
        <v>0.74338775485751718</v>
      </c>
    </row>
    <row r="42" spans="1:2" x14ac:dyDescent="0.3">
      <c r="A42" t="s">
        <v>182</v>
      </c>
      <c r="B42" s="4">
        <v>-0.17943016656995925</v>
      </c>
    </row>
    <row r="43" spans="1:2" x14ac:dyDescent="0.3">
      <c r="A43" t="s">
        <v>186</v>
      </c>
      <c r="B43" s="4">
        <v>0.61767741115573149</v>
      </c>
    </row>
    <row r="44" spans="1:2" x14ac:dyDescent="0.3">
      <c r="A44" t="s">
        <v>190</v>
      </c>
      <c r="B44" s="4">
        <v>1.0930046233022455</v>
      </c>
    </row>
    <row r="45" spans="1:2" x14ac:dyDescent="0.3">
      <c r="A45" t="s">
        <v>194</v>
      </c>
      <c r="B45" s="4">
        <v>-0.72898466539472961</v>
      </c>
    </row>
    <row r="46" spans="1:2" x14ac:dyDescent="0.3">
      <c r="A46" t="s">
        <v>199</v>
      </c>
      <c r="B46" s="4">
        <v>1.3475541667800686</v>
      </c>
    </row>
    <row r="47" spans="1:2" x14ac:dyDescent="0.3">
      <c r="A47" t="s">
        <v>203</v>
      </c>
      <c r="B47" s="4">
        <v>0.57793816418173161</v>
      </c>
    </row>
    <row r="48" spans="1:2" x14ac:dyDescent="0.3">
      <c r="A48" t="s">
        <v>207</v>
      </c>
      <c r="B48" s="4">
        <v>-0.33098339677163802</v>
      </c>
    </row>
    <row r="49" spans="1:2" x14ac:dyDescent="0.3">
      <c r="A49" t="s">
        <v>211</v>
      </c>
      <c r="B49" s="4">
        <v>0.83041416010220881</v>
      </c>
    </row>
    <row r="50" spans="1:2" x14ac:dyDescent="0.3">
      <c r="A50" t="s">
        <v>215</v>
      </c>
      <c r="B50" s="4">
        <v>0.60045892388204325</v>
      </c>
    </row>
    <row r="51" spans="1:2" x14ac:dyDescent="0.3">
      <c r="A51" t="s">
        <v>219</v>
      </c>
      <c r="B51" s="4">
        <v>0.71094693671276654</v>
      </c>
    </row>
    <row r="52" spans="1:2" x14ac:dyDescent="0.3">
      <c r="A52" t="s">
        <v>223</v>
      </c>
      <c r="B52" s="4">
        <v>-0.15736979056747447</v>
      </c>
    </row>
    <row r="53" spans="1:2" x14ac:dyDescent="0.3">
      <c r="A53" t="s">
        <v>227</v>
      </c>
      <c r="B53" s="4">
        <v>0.63431246502429839</v>
      </c>
    </row>
    <row r="54" spans="1:2" x14ac:dyDescent="0.3">
      <c r="A54" t="s">
        <v>231</v>
      </c>
      <c r="B54" s="4">
        <v>0.72970725225475852</v>
      </c>
    </row>
    <row r="55" spans="1:2" x14ac:dyDescent="0.3">
      <c r="A55" t="s">
        <v>235</v>
      </c>
      <c r="B55" s="4">
        <v>1.6546701130112136</v>
      </c>
    </row>
    <row r="56" spans="1:2" x14ac:dyDescent="0.3">
      <c r="A56" t="s">
        <v>239</v>
      </c>
      <c r="B56" s="4">
        <v>-0.23952671916055424</v>
      </c>
    </row>
    <row r="57" spans="1:2" x14ac:dyDescent="0.3">
      <c r="A57" t="s">
        <v>243</v>
      </c>
      <c r="B57" s="4">
        <v>0.66412244620782168</v>
      </c>
    </row>
    <row r="58" spans="1:2" x14ac:dyDescent="0.3">
      <c r="A58" t="s">
        <v>247</v>
      </c>
      <c r="B58" s="4">
        <v>0.58272982283102692</v>
      </c>
    </row>
    <row r="59" spans="1:2" x14ac:dyDescent="0.3">
      <c r="A59" t="s">
        <v>251</v>
      </c>
      <c r="B59" s="4">
        <v>0.66163405613342663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Account Destribution By Type</vt:lpstr>
      <vt:lpstr>Participation in marketing</vt:lpstr>
      <vt:lpstr>Product line adaption</vt:lpstr>
      <vt:lpstr>Sales vol by Account</vt:lpstr>
      <vt:lpstr>Sales trend by product 1</vt:lpstr>
      <vt:lpstr>5 YR CAGR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Aishu Kande</cp:lastModifiedBy>
  <cp:revision/>
  <dcterms:created xsi:type="dcterms:W3CDTF">2022-01-18T02:47:06Z</dcterms:created>
  <dcterms:modified xsi:type="dcterms:W3CDTF">2024-07-16T14:09:22Z</dcterms:modified>
  <cp:category/>
  <cp:contentStatus/>
</cp:coreProperties>
</file>